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80" activeTab="3"/>
  </bookViews>
  <sheets>
    <sheet name="(はじめにお読み下さい)申請書の使い方" sheetId="30" r:id="rId1"/>
    <sheet name="申請書（様式第１号）" sheetId="20" r:id="rId2"/>
    <sheet name="申請額一覧（様式第２号）" sheetId="29" r:id="rId3"/>
    <sheet name="個票1" sheetId="19" r:id="rId4"/>
    <sheet name="個票2" sheetId="1" r:id="rId5"/>
    <sheet name="単価表" sheetId="28" state="hidden" r:id="rId6"/>
    <sheet name="リスト" sheetId="31" state="hidden" r:id="rId7"/>
  </sheets>
  <definedNames>
    <definedName name="_xlnm.Print_Area" localSheetId="4">個票2!$A$1:$AM$55</definedName>
    <definedName name="_xlnm.Print_Area" localSheetId="3">個票1!$A$1:$AM$55</definedName>
    <definedName name="_xlnm.Print_Area" localSheetId="1">'申請書（様式第１号）'!$A$1:$AM$42</definedName>
    <definedName name="_xlnm.Print_Area" localSheetId="5">単価表!$A$1:$K$103</definedName>
    <definedName name="_xlnm.Print_Area" localSheetId="2">'申請額一覧（様式第２号）'!$A$1:$K$22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K3" authorId="0">
      <text/>
    </comment>
  </commentList>
</comments>
</file>

<file path=xl/sharedStrings.xml><?xml version="1.0" encoding="utf-8"?>
<sst xmlns="http://schemas.openxmlformats.org/spreadsheetml/2006/main" xmlns:r="http://schemas.openxmlformats.org/officeDocument/2006/relationships" count="285" uniqueCount="285">
  <si>
    <t>shizuoka-suruga.ne,jp</t>
  </si>
  <si>
    <t>県庁支店</t>
  </si>
  <si>
    <t>✔</t>
  </si>
  <si>
    <t>本申請書の使い方、申請の手順</t>
    <rPh sb="0" eb="1">
      <t>ホン</t>
    </rPh>
    <rPh sb="1" eb="4">
      <t>シンセイショ</t>
    </rPh>
    <rPh sb="5" eb="6">
      <t>ツカ</t>
    </rPh>
    <rPh sb="7" eb="8">
      <t>カタ</t>
    </rPh>
    <rPh sb="9" eb="11">
      <t>シンセイ</t>
    </rPh>
    <rPh sb="12" eb="14">
      <t>テジュン</t>
    </rPh>
    <phoneticPr fontId="3"/>
  </si>
  <si>
    <t>富山県</t>
  </si>
  <si>
    <t>法　人　名</t>
    <rPh sb="0" eb="1">
      <t>ホウ</t>
    </rPh>
    <rPh sb="2" eb="3">
      <t>ヒト</t>
    </rPh>
    <rPh sb="4" eb="5">
      <t>メイ</t>
    </rPh>
    <phoneticPr fontId="3"/>
  </si>
  <si>
    <t>事業者（法人本部）の作業</t>
    <rPh sb="0" eb="3">
      <t>ジギョウシャ</t>
    </rPh>
    <rPh sb="4" eb="6">
      <t>ホウジン</t>
    </rPh>
    <rPh sb="6" eb="8">
      <t>ホンブ</t>
    </rPh>
    <rPh sb="10" eb="12">
      <t>サギョウ</t>
    </rPh>
    <phoneticPr fontId="3"/>
  </si>
  <si>
    <t>都道府県名</t>
    <rPh sb="0" eb="4">
      <t>トドウフケン</t>
    </rPh>
    <rPh sb="4" eb="5">
      <t>メイ</t>
    </rPh>
    <phoneticPr fontId="3"/>
  </si>
  <si>
    <t>手順</t>
    <rPh sb="0" eb="2">
      <t>テジュン</t>
    </rPh>
    <phoneticPr fontId="3"/>
  </si>
  <si>
    <t>通所介護事業所　1月あたり延べ利用者数300人以下</t>
    <rPh sb="0" eb="2">
      <t>ツウショ</t>
    </rPh>
    <phoneticPr fontId="35"/>
  </si>
  <si>
    <t>/事業所</t>
    <rPh sb="1" eb="4">
      <t>ジギョウショ</t>
    </rPh>
    <phoneticPr fontId="3"/>
  </si>
  <si>
    <r>
      <t>事業所・</t>
    </r>
    <r>
      <rPr>
        <sz val="10"/>
        <color theme="1"/>
        <rFont val="ＭＳ Ｐ明朝"/>
      </rPr>
      <t>施設概要</t>
    </r>
    <rPh sb="0" eb="3">
      <t>ジギョウショ</t>
    </rPh>
    <rPh sb="4" eb="6">
      <t>シセツ</t>
    </rPh>
    <rPh sb="6" eb="8">
      <t>ガイヨウ</t>
    </rPh>
    <phoneticPr fontId="3"/>
  </si>
  <si>
    <t>社会福祉法人静岡駿河会</t>
  </si>
  <si>
    <r>
      <t>完成したExcelファイルを</t>
    </r>
    <r>
      <rPr>
        <sz val="12"/>
        <color rgb="FFFF0000"/>
        <rFont val="ＭＳ 明朝"/>
      </rPr>
      <t>県の委託事業者</t>
    </r>
    <r>
      <rPr>
        <sz val="12"/>
        <color auto="1"/>
        <rFont val="ＭＳ 明朝"/>
      </rPr>
      <t>に送付</t>
    </r>
    <rPh sb="16" eb="18">
      <t>イタク</t>
    </rPh>
    <rPh sb="18" eb="21">
      <t>ジギョウシャ</t>
    </rPh>
    <phoneticPr fontId="3"/>
  </si>
  <si>
    <t>【申請内容に関する問い合わせ先】</t>
    <rPh sb="1" eb="3">
      <t>シンセイ</t>
    </rPh>
    <rPh sb="3" eb="5">
      <t>ナイヨウ</t>
    </rPh>
    <rPh sb="6" eb="7">
      <t>カン</t>
    </rPh>
    <rPh sb="9" eb="10">
      <t>ト</t>
    </rPh>
    <rPh sb="11" eb="12">
      <t>ア</t>
    </rPh>
    <rPh sb="14" eb="15">
      <t>サキ</t>
    </rPh>
    <phoneticPr fontId="3"/>
  </si>
  <si>
    <t>本Excelを各事業所に配布し、個票（様式第３号）への記入を依頼</t>
    <rPh sb="16" eb="18">
      <t>コヒョウ</t>
    </rPh>
    <rPh sb="19" eb="21">
      <t>ヨウシキ</t>
    </rPh>
    <rPh sb="21" eb="22">
      <t>ダイ</t>
    </rPh>
    <rPh sb="23" eb="24">
      <t>ゴウ</t>
    </rPh>
    <rPh sb="27" eb="29">
      <t>キニュウ</t>
    </rPh>
    <rPh sb="30" eb="32">
      <t>イライ</t>
    </rPh>
    <phoneticPr fontId="3"/>
  </si>
  <si>
    <t>対象経費（※４）</t>
    <rPh sb="0" eb="2">
      <t>タイショウ</t>
    </rPh>
    <rPh sb="2" eb="4">
      <t>ケイヒ</t>
    </rPh>
    <phoneticPr fontId="3"/>
  </si>
  <si>
    <t>富士山銀行</t>
  </si>
  <si>
    <t>県の作業</t>
    <rPh sb="0" eb="1">
      <t>ケン</t>
    </rPh>
    <rPh sb="2" eb="4">
      <t>サギョウ</t>
    </rPh>
    <phoneticPr fontId="3"/>
  </si>
  <si>
    <t>（注２）次の書類を添付すること</t>
    <rPh sb="1" eb="2">
      <t>チュウ</t>
    </rPh>
    <rPh sb="4" eb="5">
      <t>ツギ</t>
    </rPh>
    <rPh sb="6" eb="8">
      <t>ショルイ</t>
    </rPh>
    <rPh sb="9" eb="11">
      <t>テンプ</t>
    </rPh>
    <phoneticPr fontId="3"/>
  </si>
  <si>
    <t>各事業所の作業</t>
    <rPh sb="0" eb="1">
      <t>カク</t>
    </rPh>
    <rPh sb="1" eb="4">
      <t>ジギョウショ</t>
    </rPh>
    <rPh sb="5" eb="7">
      <t>サギョウ</t>
    </rPh>
    <phoneticPr fontId="3"/>
  </si>
  <si>
    <t>責任者　　職・氏名</t>
    <rPh sb="0" eb="3">
      <t>セキニンシャ</t>
    </rPh>
    <rPh sb="5" eb="6">
      <t>ショク</t>
    </rPh>
    <rPh sb="7" eb="9">
      <t>シメイ</t>
    </rPh>
    <phoneticPr fontId="3"/>
  </si>
  <si>
    <t>介護保険
事業所番号</t>
    <rPh sb="0" eb="2">
      <t>カイゴ</t>
    </rPh>
    <rPh sb="2" eb="4">
      <t>ホケン</t>
    </rPh>
    <rPh sb="5" eb="8">
      <t>ジギョウショ</t>
    </rPh>
    <rPh sb="8" eb="10">
      <t>バンゴウ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</si>
  <si>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</si>
  <si>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</si>
  <si>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様式第１号（用紙　日本産業規格Ａ４縦型）</t>
  </si>
  <si>
    <t>特定施設入居者生活介護（養護老人ホーム、軽費老人ホームを除く）</t>
    <rPh sb="12" eb="14">
      <t>ヨウゴ</t>
    </rPh>
    <rPh sb="14" eb="16">
      <t>ロウジン</t>
    </rPh>
    <rPh sb="20" eb="22">
      <t>ケイヒ</t>
    </rPh>
    <rPh sb="22" eb="24">
      <t>ロウジン</t>
    </rPh>
    <rPh sb="28" eb="29">
      <t>ノゾ</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</si>
  <si>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</si>
  <si>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r>
      <t xml:space="preserve">個票の内容が、申請額一覧（様式第２号）に正しく反映されていることを確認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コヒョウ</t>
    </rPh>
    <rPh sb="3" eb="5">
      <t>ナイヨウ</t>
    </rPh>
    <rPh sb="7" eb="10">
      <t>シンセイガク</t>
    </rPh>
    <rPh sb="10" eb="12">
      <t>イチラン</t>
    </rPh>
    <rPh sb="13" eb="15">
      <t>ヨウシキ</t>
    </rPh>
    <rPh sb="15" eb="16">
      <t>ダイ</t>
    </rPh>
    <rPh sb="17" eb="18">
      <t>ゴウ</t>
    </rPh>
    <rPh sb="20" eb="21">
      <t>タダ</t>
    </rPh>
    <rPh sb="21" eb="22">
      <t>テキセイ</t>
    </rPh>
    <rPh sb="23" eb="25">
      <t>ハンエイ</t>
    </rPh>
    <rPh sb="33" eb="35">
      <t>カクニン</t>
    </rPh>
    <rPh sb="59" eb="60">
      <t>ギョウ</t>
    </rPh>
    <rPh sb="72" eb="73">
      <t>ミギ</t>
    </rPh>
    <phoneticPr fontId="3"/>
  </si>
  <si>
    <t>申請書に、申請者の法人名、代表者名、日付、提出先（静岡県知事　鈴木　康友）を入力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5" eb="27">
      <t>シズオカ</t>
    </rPh>
    <rPh sb="27" eb="30">
      <t>ケンチジ</t>
    </rPh>
    <rPh sb="38" eb="40">
      <t>ニュウリョク</t>
    </rPh>
    <phoneticPr fontId="3"/>
  </si>
  <si>
    <t>/利用者</t>
    <rPh sb="1" eb="4">
      <t>リヨウシャ</t>
    </rPh>
    <phoneticPr fontId="3"/>
  </si>
  <si>
    <t xml:space="preserve"> 連絡先</t>
    <rPh sb="1" eb="4">
      <t>レンラクサキ</t>
    </rPh>
    <phoneticPr fontId="3"/>
  </si>
  <si>
    <t>事業者からExcelファイルを受領し、内容を審査</t>
    <rPh sb="0" eb="3">
      <t>ジギョウシャ</t>
    </rPh>
    <rPh sb="15" eb="17">
      <t>ジュリョウ</t>
    </rPh>
    <rPh sb="19" eb="21">
      <t>ナイヨウ</t>
    </rPh>
    <rPh sb="22" eb="24">
      <t>シンサ</t>
    </rPh>
    <phoneticPr fontId="3"/>
  </si>
  <si>
    <t>多機能型</t>
    <rPh sb="0" eb="3">
      <t>タキノウ</t>
    </rPh>
    <rPh sb="3" eb="4">
      <t>ガタ</t>
    </rPh>
    <phoneticPr fontId="3"/>
  </si>
  <si>
    <t>（審査後、適正と認められた）事業者に補助金を交付</t>
    <rPh sb="18" eb="20">
      <t>ホジョ</t>
    </rPh>
    <phoneticPr fontId="3"/>
  </si>
  <si>
    <t>金融機関名</t>
    <rPh sb="0" eb="2">
      <t>キンユウ</t>
    </rPh>
    <rPh sb="2" eb="4">
      <t>キカン</t>
    </rPh>
    <rPh sb="4" eb="5">
      <t>ナ</t>
    </rPh>
    <phoneticPr fontId="3"/>
  </si>
  <si>
    <t>e-mail</t>
  </si>
  <si>
    <t>介護事業所等及び介護施設等に対するサービス継続支援事業費補助金交付申請書</t>
    <rPh sb="0" eb="2">
      <t>カイゴ</t>
    </rPh>
    <rPh sb="2" eb="5">
      <t>ジギョウショ</t>
    </rPh>
    <rPh sb="5" eb="6">
      <t>ナド</t>
    </rPh>
    <rPh sb="6" eb="7">
      <t>オヨ</t>
    </rPh>
    <rPh sb="8" eb="10">
      <t>カイゴ</t>
    </rPh>
    <rPh sb="10" eb="12">
      <t>シセツ</t>
    </rPh>
    <rPh sb="14" eb="15">
      <t>タイ</t>
    </rPh>
    <phoneticPr fontId="3"/>
  </si>
  <si>
    <t>静岡市葵区追手町９－６</t>
  </si>
  <si>
    <t>代表者氏名</t>
    <rPh sb="0" eb="3">
      <t>ダイヒョウシャ</t>
    </rPh>
    <rPh sb="3" eb="5">
      <t>シメイ</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</si>
  <si>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</si>
  <si>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3"/>
  </si>
  <si>
    <r>
      <t>口座</t>
    </r>
    <r>
      <rPr>
        <sz val="11"/>
        <color theme="1"/>
        <rFont val="ＭＳ 明朝"/>
      </rPr>
      <t>種別</t>
    </r>
    <rPh sb="0" eb="2">
      <t>コウザ</t>
    </rPh>
    <rPh sb="2" eb="4">
      <t>シュベツ</t>
    </rPh>
    <phoneticPr fontId="3"/>
  </si>
  <si>
    <t>駿河　次郎</t>
    <rPh sb="0" eb="2">
      <t>スルガ</t>
    </rPh>
    <rPh sb="3" eb="5">
      <t>ジロウ</t>
    </rPh>
    <phoneticPr fontId="3"/>
  </si>
  <si>
    <r>
      <t>令和　</t>
    </r>
    <r>
      <rPr>
        <sz val="11"/>
        <color rgb="FFFF0000"/>
        <rFont val="ＭＳ 明朝"/>
      </rPr>
      <t>８</t>
    </r>
    <r>
      <rPr>
        <sz val="11"/>
        <color theme="1"/>
        <rFont val="ＭＳ 明朝"/>
      </rPr>
      <t>年　</t>
    </r>
    <r>
      <rPr>
        <sz val="11"/>
        <color rgb="FFFF0000"/>
        <rFont val="ＭＳ 明朝"/>
      </rPr>
      <t>○</t>
    </r>
    <r>
      <rPr>
        <sz val="11"/>
        <color theme="1"/>
        <rFont val="ＭＳ 明朝"/>
      </rPr>
      <t>月　</t>
    </r>
    <r>
      <rPr>
        <sz val="11"/>
        <color rgb="FFFF0000"/>
        <rFont val="ＭＳ 明朝"/>
      </rPr>
      <t>○</t>
    </r>
    <r>
      <rPr>
        <sz val="11"/>
        <color theme="1"/>
        <rFont val="ＭＳ 明朝"/>
      </rPr>
      <t>日</t>
    </r>
    <rPh sb="0" eb="2">
      <t>レイワ</t>
    </rPh>
    <rPh sb="4" eb="5">
      <t>ネン</t>
    </rPh>
    <rPh sb="7" eb="8">
      <t>ガツ</t>
    </rPh>
    <rPh sb="10" eb="11">
      <t>ニチ</t>
    </rPh>
    <phoneticPr fontId="3"/>
  </si>
  <si>
    <t>作成者　　職・氏名</t>
    <rPh sb="0" eb="3">
      <t>サクセイシャ</t>
    </rPh>
    <rPh sb="5" eb="6">
      <t>ショク</t>
    </rPh>
    <rPh sb="7" eb="9">
      <t>シメイ</t>
    </rPh>
    <phoneticPr fontId="3"/>
  </si>
  <si>
    <t>居宅介護支援事業所</t>
  </si>
  <si>
    <r>
      <t>　　</t>
    </r>
    <r>
      <rPr>
        <sz val="11"/>
        <color rgb="FFFF0000"/>
        <rFont val="ＭＳ 明朝"/>
      </rPr>
      <t>静岡県知事　鈴木　康友</t>
    </r>
    <r>
      <rPr>
        <sz val="11"/>
        <color theme="1"/>
        <rFont val="ＭＳ 明朝"/>
      </rPr>
      <t>　様</t>
    </r>
    <rPh sb="14" eb="15">
      <t>サマ</t>
    </rPh>
    <phoneticPr fontId="3"/>
  </si>
  <si>
    <t>和歌山県</t>
    <rPh sb="0" eb="4">
      <t>ワカヤマケン</t>
    </rPh>
    <phoneticPr fontId="36"/>
  </si>
  <si>
    <t>経理担当　駿河　次郎</t>
    <rPh sb="0" eb="2">
      <t>ケイリ</t>
    </rPh>
    <rPh sb="2" eb="4">
      <t>タントウ</t>
    </rPh>
    <rPh sb="5" eb="7">
      <t>スルガ</t>
    </rPh>
    <rPh sb="8" eb="10">
      <t>ジロウ</t>
    </rPh>
    <phoneticPr fontId="3"/>
  </si>
  <si>
    <t>法人所在地</t>
    <rPh sb="0" eb="2">
      <t>ホウジン</t>
    </rPh>
    <rPh sb="2" eb="5">
      <t>ショザイチ</t>
    </rPh>
    <phoneticPr fontId="3"/>
  </si>
  <si>
    <t xml:space="preserve"> 担当者氏名</t>
    <rPh sb="1" eb="4">
      <t>タントウシャ</t>
    </rPh>
    <rPh sb="4" eb="6">
      <t>シメイ</t>
    </rPh>
    <phoneticPr fontId="3"/>
  </si>
  <si>
    <t>No.</t>
  </si>
  <si>
    <t>理事長　静岡　太郎</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</si>
  <si>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</si>
  <si>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</si>
  <si>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助成対象
事業所・施設等の種別（※１）</t>
    <rPh sb="0" eb="2">
      <t>ジョセイ</t>
    </rPh>
    <rPh sb="2" eb="4">
      <t>タイショウ</t>
    </rPh>
    <rPh sb="6" eb="9">
      <t>ジギョウショ</t>
    </rPh>
    <rPh sb="10" eb="12">
      <t>シセツ</t>
    </rPh>
    <rPh sb="12" eb="13">
      <t>トウ</t>
    </rPh>
    <rPh sb="14" eb="16">
      <t>シュベツ</t>
    </rPh>
    <phoneticPr fontId="3"/>
  </si>
  <si>
    <t>定期巡回・随時対応型訪問介護看護事業所</t>
  </si>
  <si>
    <t>　標記について、次により補助金を交付されるよう関係書類を添えて申請します。</t>
    <rPh sb="1" eb="3">
      <t>ヒョウキ</t>
    </rPh>
    <rPh sb="8" eb="9">
      <t>ツギ</t>
    </rPh>
    <rPh sb="12" eb="15">
      <t>ホジョキン</t>
    </rPh>
    <rPh sb="16" eb="18">
      <t>コウフ</t>
    </rPh>
    <rPh sb="23" eb="25">
      <t>カンケイ</t>
    </rPh>
    <rPh sb="25" eb="27">
      <t>ショルイ</t>
    </rPh>
    <rPh sb="28" eb="29">
      <t>ソ</t>
    </rPh>
    <rPh sb="31" eb="33">
      <t>シンセイ</t>
    </rPh>
    <phoneticPr fontId="3"/>
  </si>
  <si>
    <t>口座名義人（カナ）</t>
    <rPh sb="0" eb="2">
      <t>コウザ</t>
    </rPh>
    <rPh sb="2" eb="5">
      <t>メイギニン</t>
    </rPh>
    <phoneticPr fontId="3"/>
  </si>
  <si>
    <t>長崎県</t>
    <rPh sb="0" eb="3">
      <t>ナガサキケン</t>
    </rPh>
    <phoneticPr fontId="36"/>
  </si>
  <si>
    <t>　　交付申請額　：　</t>
    <rPh sb="2" eb="4">
      <t>コウフ</t>
    </rPh>
    <rPh sb="4" eb="6">
      <t>シンセイ</t>
    </rPh>
    <rPh sb="6" eb="7">
      <t>ガク</t>
    </rPh>
    <phoneticPr fontId="3"/>
  </si>
  <si>
    <t>千円</t>
    <rPh sb="0" eb="2">
      <t>センエン</t>
    </rPh>
    <phoneticPr fontId="3"/>
  </si>
  <si>
    <t>口座振替先　金融機関</t>
    <rPh sb="0" eb="2">
      <t>コウザ</t>
    </rPh>
    <rPh sb="2" eb="4">
      <t>フリカエ</t>
    </rPh>
    <rPh sb="4" eb="5">
      <t>サキ</t>
    </rPh>
    <rPh sb="6" eb="8">
      <t>キンユウ</t>
    </rPh>
    <rPh sb="8" eb="10">
      <t>キカン</t>
    </rPh>
    <phoneticPr fontId="3"/>
  </si>
  <si>
    <t>054-123-5467</t>
  </si>
  <si>
    <t>電話番号</t>
    <rPh sb="0" eb="2">
      <t>デンワ</t>
    </rPh>
    <rPh sb="2" eb="4">
      <t>バンゴウ</t>
    </rPh>
    <phoneticPr fontId="3"/>
  </si>
  <si>
    <t>（内訳）</t>
    <rPh sb="1" eb="3">
      <t>ウチワケ</t>
    </rPh>
    <phoneticPr fontId="3"/>
  </si>
  <si>
    <t>・また、１事業所・施設における１利用者につき１回まで助成することができる。
・１事業所・施設に（１）①と（２）①・②両方を助成することができる。</t>
    <rPh sb="16" eb="19">
      <t>リヨウシャ</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</si>
  <si>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</si>
  <si>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支店名</t>
    <rPh sb="0" eb="3">
      <t>シテンメイ</t>
    </rPh>
    <phoneticPr fontId="3"/>
  </si>
  <si>
    <t>住所</t>
    <rPh sb="0" eb="2">
      <t>ジュウショ</t>
    </rPh>
    <phoneticPr fontId="3"/>
  </si>
  <si>
    <t>普通</t>
    <rPh sb="0" eb="2">
      <t>フツウ</t>
    </rPh>
    <phoneticPr fontId="3"/>
  </si>
  <si>
    <r>
      <t>提供サービス</t>
    </r>
    <r>
      <rPr>
        <sz val="6"/>
        <color theme="1"/>
        <rFont val="ＭＳ Ｐ明朝"/>
      </rPr>
      <t>（プルダウンから選択）</t>
    </r>
    <rPh sb="0" eb="2">
      <t>テイキョウ</t>
    </rPh>
    <rPh sb="14" eb="16">
      <t>センタク</t>
    </rPh>
    <phoneticPr fontId="3"/>
  </si>
  <si>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</si>
  <si>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訪問リハビリテーション事業所</t>
  </si>
  <si>
    <t>（様式第２号）事業所・施設別申請一覧</t>
  </si>
  <si>
    <t>申請額</t>
  </si>
  <si>
    <t>口座番号</t>
    <rPh sb="0" eb="2">
      <t>コウザ</t>
    </rPh>
    <rPh sb="2" eb="4">
      <t>バンゴウ</t>
    </rPh>
    <phoneticPr fontId="3"/>
  </si>
  <si>
    <t>ｼｬｶｲﾌｸｼﾎｳｼﾞﾝｼｽﾞｵｶｽﾙｶﾞｶｲ　ﾘｼﾞﾁｮｳ　ｼｽﾞｵｶﾀﾛｳ</t>
  </si>
  <si>
    <t>軽費老人ホーム</t>
  </si>
  <si>
    <t>（注１）以下の項目についても記載すること</t>
    <rPh sb="1" eb="2">
      <t>チュウ</t>
    </rPh>
    <rPh sb="4" eb="6">
      <t>イカ</t>
    </rPh>
    <rPh sb="7" eb="9">
      <t>コウモク</t>
    </rPh>
    <rPh sb="14" eb="16">
      <t>キサイ</t>
    </rPh>
    <phoneticPr fontId="3"/>
  </si>
  <si>
    <t>理事長　静岡　太郎</t>
    <rPh sb="0" eb="3">
      <t>リジチョウ</t>
    </rPh>
    <rPh sb="4" eb="6">
      <t>シズオカ</t>
    </rPh>
    <rPh sb="7" eb="9">
      <t>タロウ</t>
    </rPh>
    <phoneticPr fontId="3"/>
  </si>
  <si>
    <t>　１　事業所・施設別申請額一覧（様式第２号）</t>
    <rPh sb="16" eb="18">
      <t>ヨウシキ</t>
    </rPh>
    <rPh sb="18" eb="19">
      <t>ダイ</t>
    </rPh>
    <rPh sb="20" eb="21">
      <t>ゴウ</t>
    </rPh>
    <phoneticPr fontId="3"/>
  </si>
  <si>
    <t>山形県</t>
  </si>
  <si>
    <t>　２　介護事業所等及び介護施設等に対するサービス継続支援事業に関する事業実施計画書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ジッシ</t>
    </rPh>
    <rPh sb="38" eb="41">
      <t>ケイカクショ</t>
    </rPh>
    <phoneticPr fontId="3"/>
  </si>
  <si>
    <t>（事業所･施設単位）（様式第３号）</t>
    <rPh sb="5" eb="7">
      <t>シセツ</t>
    </rPh>
    <rPh sb="11" eb="13">
      <t>ヨウシキ</t>
    </rPh>
    <rPh sb="13" eb="14">
      <t>ダイ</t>
    </rPh>
    <rPh sb="15" eb="16">
      <t>ゴウ</t>
    </rPh>
    <phoneticPr fontId="3"/>
  </si>
  <si>
    <t>兵庫県</t>
    <rPh sb="0" eb="3">
      <t>ヒョウゴケン</t>
    </rPh>
    <phoneticPr fontId="36"/>
  </si>
  <si>
    <t xml:space="preserve"> 部署名</t>
    <rPh sb="1" eb="4">
      <t>ブショメイ</t>
    </rPh>
    <phoneticPr fontId="3"/>
  </si>
  <si>
    <t>通所リハビリテーション事業所</t>
  </si>
  <si>
    <t>経理課</t>
    <rPh sb="0" eb="3">
      <t>ケイリカ</t>
    </rPh>
    <phoneticPr fontId="3"/>
  </si>
  <si>
    <t>事業所・施設名</t>
    <rPh sb="0" eb="3">
      <t>ジギョウショ</t>
    </rPh>
    <rPh sb="4" eb="7">
      <t>シセツメイ</t>
    </rPh>
    <phoneticPr fontId="3"/>
  </si>
  <si>
    <t>サービス種別</t>
    <rPh sb="4" eb="6">
      <t>シュベツ</t>
    </rPh>
    <phoneticPr fontId="3"/>
  </si>
  <si>
    <t>法人名</t>
    <rPh sb="0" eb="2">
      <t>ホウジン</t>
    </rPh>
    <rPh sb="2" eb="3">
      <t>メイ</t>
    </rPh>
    <phoneticPr fontId="3"/>
  </si>
  <si>
    <t>島根県</t>
    <rPh sb="0" eb="3">
      <t>シマネケン</t>
    </rPh>
    <phoneticPr fontId="36"/>
  </si>
  <si>
    <r>
      <t>申請額</t>
    </r>
    <r>
      <rPr>
        <sz val="9"/>
        <color theme="1"/>
        <rFont val="ＭＳ Ｐ明朝"/>
      </rPr>
      <t>（千円）</t>
    </r>
    <rPh sb="0" eb="2">
      <t>シンセイ</t>
    </rPh>
    <rPh sb="2" eb="3">
      <t>ガク</t>
    </rPh>
    <rPh sb="4" eb="6">
      <t>センエン</t>
    </rPh>
    <phoneticPr fontId="3"/>
  </si>
  <si>
    <t>審査
結果</t>
    <rPh sb="0" eb="2">
      <t>シンサ</t>
    </rPh>
    <rPh sb="3" eb="5">
      <t>ケッカ</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</si>
  <si>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</si>
  <si>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</si>
  <si>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合計</t>
    <rPh sb="0" eb="2">
      <t>ゴウケイ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</si>
  <si>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</si>
  <si>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</si>
  <si>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</si>
  <si>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</si>
  <si>
    <t>様式第３号（用紙　日本産業規格Ａ４縦型）</t>
  </si>
  <si>
    <t>介護事業所等及び介護施設等に対するサービス継続支援事業に関する事業実施計画書（事業所単位）</t>
    <rPh sb="39" eb="42">
      <t>ジギョウショ</t>
    </rPh>
    <rPh sb="42" eb="44">
      <t>タンイ</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</si>
  <si>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</si>
  <si>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介護保険事業所番号</t>
    <rPh sb="0" eb="2">
      <t>カイゴ</t>
    </rPh>
    <rPh sb="2" eb="4">
      <t>ホケン</t>
    </rPh>
    <rPh sb="4" eb="7">
      <t>ジギョウショ</t>
    </rPh>
    <rPh sb="7" eb="9">
      <t>バンゴウ</t>
    </rPh>
    <phoneticPr fontId="3"/>
  </si>
  <si>
    <t>2210100000</t>
  </si>
  <si>
    <t>事業所名称</t>
    <rPh sb="0" eb="3">
      <t>ジギョウショ</t>
    </rPh>
    <rPh sb="3" eb="5">
      <t>メイショウ</t>
    </rPh>
    <phoneticPr fontId="3"/>
  </si>
  <si>
    <t>車両リース代：50,000円（○月分）</t>
    <rPh sb="0" eb="2">
      <t>シャリョウ</t>
    </rPh>
    <rPh sb="5" eb="6">
      <t>ダイ</t>
    </rPh>
    <rPh sb="13" eb="14">
      <t>エン</t>
    </rPh>
    <rPh sb="16" eb="18">
      <t>ツキブン</t>
    </rPh>
    <phoneticPr fontId="3"/>
  </si>
  <si>
    <t>静岡介護事業所</t>
    <rPh sb="0" eb="2">
      <t>シズオカ</t>
    </rPh>
    <rPh sb="2" eb="4">
      <t>カイゴ</t>
    </rPh>
    <rPh sb="4" eb="7">
      <t>ジギョウショ</t>
    </rPh>
    <phoneticPr fontId="3"/>
  </si>
  <si>
    <t>所在地</t>
    <rPh sb="0" eb="3">
      <t>ショザイチ</t>
    </rPh>
    <phoneticPr fontId="3"/>
  </si>
  <si>
    <t>連絡先</t>
    <rPh sb="0" eb="3">
      <t>レンラクサキ</t>
    </rPh>
    <phoneticPr fontId="3"/>
  </si>
  <si>
    <t>担当部署名</t>
    <rPh sb="0" eb="2">
      <t>タントウ</t>
    </rPh>
    <rPh sb="2" eb="5">
      <t>ブショメイ</t>
    </rPh>
    <phoneticPr fontId="3"/>
  </si>
  <si>
    <t>介護老人保健施設</t>
    <rPh sb="0" eb="8">
      <t>カイゴロウジンホケンシセツ</t>
    </rPh>
    <phoneticPr fontId="3"/>
  </si>
  <si>
    <t>静岡県</t>
    <rPh sb="0" eb="3">
      <t>シズオカケン</t>
    </rPh>
    <phoneticPr fontId="36"/>
  </si>
  <si>
    <t>北海道</t>
  </si>
  <si>
    <t>静岡市葵区追手町９－６</t>
    <rPh sb="0" eb="3">
      <t>シズオカシ</t>
    </rPh>
    <rPh sb="3" eb="5">
      <t>アオイク</t>
    </rPh>
    <rPh sb="5" eb="8">
      <t>オウテマチ</t>
    </rPh>
    <phoneticPr fontId="3"/>
  </si>
  <si>
    <t>宮城県</t>
  </si>
  <si>
    <t>介護老人福祉施設</t>
  </si>
  <si>
    <t>地域密着型介護老人福祉施設</t>
    <rPh sb="0" eb="2">
      <t>チイキ</t>
    </rPh>
    <rPh sb="2" eb="5">
      <t>ミッチャクガタ</t>
    </rPh>
    <phoneticPr fontId="3"/>
  </si>
  <si>
    <t>定員</t>
    <rPh sb="0" eb="2">
      <t>テイイン</t>
    </rPh>
    <phoneticPr fontId="3"/>
  </si>
  <si>
    <t>人</t>
    <rPh sb="0" eb="1">
      <t>ニン</t>
    </rPh>
    <phoneticPr fontId="3"/>
  </si>
  <si>
    <t>事業区分</t>
    <rPh sb="0" eb="2">
      <t>ジギョウ</t>
    </rPh>
    <rPh sb="2" eb="4">
      <t>クブン</t>
    </rPh>
    <phoneticPr fontId="3"/>
  </si>
  <si>
    <t>介護療養型医療施設</t>
  </si>
  <si>
    <t>地域密着型特定施設入居者生活介護（養護老人ホーム、軽費老人ホームを除く）</t>
  </si>
  <si>
    <t>鹿児島県</t>
    <rPh sb="0" eb="4">
      <t>カゴシマケン</t>
    </rPh>
    <phoneticPr fontId="36"/>
  </si>
  <si>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3"/>
  </si>
  <si>
    <t>福島県</t>
  </si>
  <si>
    <t>　介護施設等に対するサービス継続支援事業</t>
  </si>
  <si>
    <t>申請にあたっての確認事項</t>
    <rPh sb="0" eb="2">
      <t>シンセイ</t>
    </rPh>
    <rPh sb="8" eb="10">
      <t>カクニン</t>
    </rPh>
    <rPh sb="10" eb="12">
      <t>ジコウ</t>
    </rPh>
    <phoneticPr fontId="3"/>
  </si>
  <si>
    <t>見積書等の根拠資料は事業所等において適切に保管している。</t>
    <rPh sb="0" eb="3">
      <t>ミツモリショ</t>
    </rPh>
    <rPh sb="13" eb="14">
      <t>トウ</t>
    </rPh>
    <phoneticPr fontId="3"/>
  </si>
  <si>
    <r>
      <t>支出予定の費用について、</t>
    </r>
    <r>
      <rPr>
        <sz val="9"/>
        <color theme="1"/>
        <rFont val="ＭＳ Ｐ明朝"/>
      </rPr>
      <t>他の予算制度に基づく、負担又は補助と重複は生じていない。</t>
    </r>
    <rPh sb="0" eb="2">
      <t>シシュツ</t>
    </rPh>
    <rPh sb="2" eb="4">
      <t>ヨテイ</t>
    </rPh>
    <rPh sb="5" eb="7">
      <t>ヒヨウ</t>
    </rPh>
    <rPh sb="30" eb="32">
      <t>ジュウフク</t>
    </rPh>
    <rPh sb="33" eb="34">
      <t>ショウ</t>
    </rPh>
    <phoneticPr fontId="3"/>
  </si>
  <si>
    <t>「所要額」の欄には、消費税相当額を除いた金額を記載している。</t>
    <rPh sb="1" eb="4">
      <t>ショヨウガク</t>
    </rPh>
    <rPh sb="6" eb="7">
      <t>ラン</t>
    </rPh>
    <rPh sb="20" eb="22">
      <t>キンガク</t>
    </rPh>
    <rPh sb="23" eb="25">
      <t>キサイ</t>
    </rPh>
    <phoneticPr fontId="3"/>
  </si>
  <si>
    <t>支出予定額</t>
    <rPh sb="0" eb="2">
      <t>シシュツ</t>
    </rPh>
    <rPh sb="2" eb="5">
      <t>ヨテイガク</t>
    </rPh>
    <phoneticPr fontId="3"/>
  </si>
  <si>
    <t>（注）消費税及び地方消費税に係る経費は補助対象外のため、所要額の欄には税抜き額を記入すること。</t>
    <rPh sb="1" eb="2">
      <t>チュウ</t>
    </rPh>
    <rPh sb="3" eb="5">
      <t>ショウヒ</t>
    </rPh>
    <rPh sb="5" eb="6">
      <t>ゼイ</t>
    </rPh>
    <rPh sb="6" eb="7">
      <t>オヨ</t>
    </rPh>
    <rPh sb="8" eb="10">
      <t>チホウ</t>
    </rPh>
    <rPh sb="10" eb="13">
      <t>ショウヒゼイ</t>
    </rPh>
    <rPh sb="14" eb="15">
      <t>カカ</t>
    </rPh>
    <rPh sb="16" eb="18">
      <t>ケイヒ</t>
    </rPh>
    <rPh sb="19" eb="21">
      <t>ホジョ</t>
    </rPh>
    <rPh sb="21" eb="24">
      <t>タイショウガイ</t>
    </rPh>
    <rPh sb="28" eb="31">
      <t>ショヨウガク</t>
    </rPh>
    <rPh sb="32" eb="33">
      <t>ラン</t>
    </rPh>
    <rPh sb="35" eb="37">
      <t>ゼイヌ</t>
    </rPh>
    <rPh sb="38" eb="39">
      <t>ガク</t>
    </rPh>
    <rPh sb="40" eb="42">
      <t>キニュウ</t>
    </rPh>
    <phoneticPr fontId="3"/>
  </si>
  <si>
    <t>１．介護事業所等に対するサービス継続支援事業（備品）</t>
    <rPh sb="2" eb="4">
      <t>カイゴ</t>
    </rPh>
    <rPh sb="4" eb="7">
      <t>ジギョウショ</t>
    </rPh>
    <rPh sb="7" eb="8">
      <t>トウ</t>
    </rPh>
    <rPh sb="9" eb="10">
      <t>タイ</t>
    </rPh>
    <rPh sb="16" eb="18">
      <t>ケイゾク</t>
    </rPh>
    <rPh sb="18" eb="20">
      <t>シエン</t>
    </rPh>
    <rPh sb="20" eb="22">
      <t>ジギョウ</t>
    </rPh>
    <rPh sb="23" eb="25">
      <t>ビヒン</t>
    </rPh>
    <phoneticPr fontId="3"/>
  </si>
  <si>
    <t>補助上限額</t>
    <rPh sb="0" eb="2">
      <t>ホジョ</t>
    </rPh>
    <rPh sb="2" eb="5">
      <t>ジョウゲンガク</t>
    </rPh>
    <phoneticPr fontId="3"/>
  </si>
  <si>
    <t>申請額</t>
    <rPh sb="0" eb="3">
      <t>シンセイガク</t>
    </rPh>
    <phoneticPr fontId="3"/>
  </si>
  <si>
    <t>・（１）から（３）の事業実施及び指導監督等を行うために要する経費
＊他の補助金等により人件費の補助が行われている職員については、本事業の補助対象とはしない。</t>
  </si>
  <si>
    <t>【介護サービスを円滑に継続するための対応】</t>
    <rPh sb="1" eb="3">
      <t>カイゴ</t>
    </rPh>
    <rPh sb="8" eb="10">
      <t>エンカツ</t>
    </rPh>
    <rPh sb="11" eb="13">
      <t>ケイゾク</t>
    </rPh>
    <rPh sb="18" eb="20">
      <t>タイオウ</t>
    </rPh>
    <phoneticPr fontId="3"/>
  </si>
  <si>
    <t>科目</t>
    <rPh sb="0" eb="2">
      <t>カモク</t>
    </rPh>
    <phoneticPr fontId="3"/>
  </si>
  <si>
    <t>所要額（円）
※税抜き</t>
    <rPh sb="8" eb="10">
      <t>ゼイヌ</t>
    </rPh>
    <phoneticPr fontId="3"/>
  </si>
  <si>
    <t>用途・品目・数量等</t>
    <rPh sb="0" eb="2">
      <t>ヨウト</t>
    </rPh>
    <rPh sb="3" eb="5">
      <t>ヒンモク</t>
    </rPh>
    <rPh sb="6" eb="8">
      <t>スウリョウ</t>
    </rPh>
    <rPh sb="8" eb="9">
      <t>トウ</t>
    </rPh>
    <phoneticPr fontId="3"/>
  </si>
  <si>
    <t>需用費</t>
    <rPh sb="0" eb="3">
      <t>ジュヨウヒ</t>
    </rPh>
    <phoneticPr fontId="3"/>
  </si>
  <si>
    <t>冷感ポンチョ：2,000円×10個</t>
  </si>
  <si>
    <t>役務費</t>
    <rPh sb="0" eb="2">
      <t>エキム</t>
    </rPh>
    <phoneticPr fontId="3"/>
  </si>
  <si>
    <t>スポットクーラー郵送費：1,000円</t>
    <rPh sb="8" eb="11">
      <t>ユウソウヒ</t>
    </rPh>
    <rPh sb="17" eb="18">
      <t>エン</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</si>
  <si>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</si>
  <si>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</si>
  <si>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</si>
  <si>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t>-</t>
  </si>
  <si>
    <t>スポットクーラー：30,000円×1台、カスハラ用録音機器：30,000円×1台</t>
    <rPh sb="24" eb="25">
      <t>ヨウ</t>
    </rPh>
    <rPh sb="25" eb="27">
      <t>ロクオン</t>
    </rPh>
    <rPh sb="27" eb="29">
      <t>キキ</t>
    </rPh>
    <rPh sb="36" eb="37">
      <t>エン</t>
    </rPh>
    <rPh sb="39" eb="40">
      <t>ダイ</t>
    </rPh>
    <phoneticPr fontId="3"/>
  </si>
  <si>
    <t>広島県</t>
    <rPh sb="0" eb="3">
      <t>ヒロシマケン</t>
    </rPh>
    <phoneticPr fontId="36"/>
  </si>
  <si>
    <t>(内)カスハラ対策費</t>
    <rPh sb="1" eb="2">
      <t>ウチ</t>
    </rPh>
    <rPh sb="7" eb="10">
      <t>タイサクヒ</t>
    </rPh>
    <phoneticPr fontId="3"/>
  </si>
  <si>
    <t>カスハラ用録音機器：30,000円×1台</t>
  </si>
  <si>
    <t>【災害備蓄等への対応】</t>
    <rPh sb="1" eb="3">
      <t>サイガイ</t>
    </rPh>
    <rPh sb="3" eb="5">
      <t>ビチク</t>
    </rPh>
    <rPh sb="5" eb="6">
      <t>トウ</t>
    </rPh>
    <rPh sb="8" eb="10">
      <t>タイオウ</t>
    </rPh>
    <phoneticPr fontId="3"/>
  </si>
  <si>
    <t>所要額（円）
※税抜き</t>
    <rPh sb="0" eb="3">
      <t>ショヨウガク</t>
    </rPh>
    <rPh sb="4" eb="5">
      <t>エン</t>
    </rPh>
    <rPh sb="8" eb="10">
      <t>ゼイヌ</t>
    </rPh>
    <phoneticPr fontId="3"/>
  </si>
  <si>
    <t>入所施設・
居住系</t>
    <rPh sb="0" eb="2">
      <t>ニュウショ</t>
    </rPh>
    <rPh sb="2" eb="4">
      <t>シセツ</t>
    </rPh>
    <rPh sb="6" eb="8">
      <t>キョジュウ</t>
    </rPh>
    <rPh sb="8" eb="9">
      <t>ケイ</t>
    </rPh>
    <phoneticPr fontId="3"/>
  </si>
  <si>
    <t>非常用携帯トイレ（3枚セット）500円×20個</t>
  </si>
  <si>
    <t>滋賀県</t>
    <rPh sb="0" eb="3">
      <t>シガケン</t>
    </rPh>
    <phoneticPr fontId="36"/>
  </si>
  <si>
    <t xml:space="preserve"> ポータブル発電機：90,000円×1台</t>
  </si>
  <si>
    <t>053-123-5467</t>
  </si>
  <si>
    <t>２．介護施設等に対するサービス継続支援事業（食費）</t>
    <rPh sb="2" eb="4">
      <t>カイゴ</t>
    </rPh>
    <rPh sb="4" eb="6">
      <t>シセツ</t>
    </rPh>
    <rPh sb="6" eb="7">
      <t>トウ</t>
    </rPh>
    <rPh sb="8" eb="9">
      <t>タイ</t>
    </rPh>
    <rPh sb="15" eb="17">
      <t>ケイゾク</t>
    </rPh>
    <rPh sb="17" eb="19">
      <t>シエン</t>
    </rPh>
    <rPh sb="19" eb="21">
      <t>ジギョウ</t>
    </rPh>
    <rPh sb="22" eb="24">
      <t>ショクヒ</t>
    </rPh>
    <phoneticPr fontId="3"/>
  </si>
  <si>
    <t>食材費（○名分、○月分）</t>
    <rPh sb="0" eb="2">
      <t>ショクザイ</t>
    </rPh>
    <rPh sb="2" eb="3">
      <t>ヒ</t>
    </rPh>
    <rPh sb="5" eb="7">
      <t>メイブン</t>
    </rPh>
    <rPh sb="9" eb="11">
      <t>ガツブン</t>
    </rPh>
    <phoneticPr fontId="3"/>
  </si>
  <si>
    <t>調理委託費○月分</t>
    <rPh sb="0" eb="2">
      <t>チョウリ</t>
    </rPh>
    <rPh sb="2" eb="5">
      <t>イタクヒ</t>
    </rPh>
    <rPh sb="6" eb="7">
      <t>ガツ</t>
    </rPh>
    <rPh sb="7" eb="8">
      <t>ブン</t>
    </rPh>
    <phoneticPr fontId="3"/>
  </si>
  <si>
    <t>別添</t>
    <rPh sb="0" eb="2">
      <t>ベッテン</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</si>
  <si>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</si>
  <si>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基準単価（単位：千円、１事業所又は１定員当たり）</t>
  </si>
  <si>
    <t>埼玉県</t>
  </si>
  <si>
    <t>（１）②ⅰ今後に備えた都道府県における消毒液・マスク等の備蓄</t>
  </si>
  <si>
    <t>岐阜県</t>
    <rPh sb="0" eb="3">
      <t>ギフケン</t>
    </rPh>
    <phoneticPr fontId="3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</si>
  <si>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</si>
  <si>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</si>
  <si>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通所系</t>
    <rPh sb="0" eb="2">
      <t>ツウショ</t>
    </rPh>
    <rPh sb="2" eb="3">
      <t>ケイ</t>
    </rPh>
    <phoneticPr fontId="3"/>
  </si>
  <si>
    <t>通所介護事業所</t>
    <rPh sb="0" eb="2">
      <t>ツウショ</t>
    </rPh>
    <phoneticPr fontId="3"/>
  </si>
  <si>
    <t>通常規模型</t>
    <rPh sb="0" eb="2">
      <t>ツウジョウ</t>
    </rPh>
    <rPh sb="2" eb="4">
      <t>キボ</t>
    </rPh>
    <rPh sb="4" eb="5">
      <t>ガタ</t>
    </rPh>
    <phoneticPr fontId="3"/>
  </si>
  <si>
    <t>大規模型（Ⅰ）</t>
    <rPh sb="0" eb="3">
      <t>ダイキボ</t>
    </rPh>
    <rPh sb="3" eb="4">
      <t>ガタ</t>
    </rPh>
    <phoneticPr fontId="3"/>
  </si>
  <si>
    <t>大規模型（Ⅱ）</t>
    <rPh sb="0" eb="3">
      <t>ダイキボ</t>
    </rPh>
    <rPh sb="3" eb="4">
      <t>ガタ</t>
    </rPh>
    <phoneticPr fontId="3"/>
  </si>
  <si>
    <t>熊本県</t>
    <rPh sb="0" eb="3">
      <t>クマモトケン</t>
    </rPh>
    <phoneticPr fontId="36"/>
  </si>
  <si>
    <t>地域密着型通所介護事業所（療養通所介護事業所を含む）</t>
    <rPh sb="13" eb="15">
      <t>リョウヨウ</t>
    </rPh>
    <rPh sb="15" eb="17">
      <t>ツウショ</t>
    </rPh>
    <rPh sb="17" eb="19">
      <t>カイゴ</t>
    </rPh>
    <rPh sb="19" eb="22">
      <t>ジギョウショ</t>
    </rPh>
    <rPh sb="23" eb="24">
      <t>フク</t>
    </rPh>
    <phoneticPr fontId="3"/>
  </si>
  <si>
    <t>通所介護事業所　1月あたり延べ利用者数301人以上600人以下</t>
    <rPh sb="0" eb="2">
      <t>ツウショ</t>
    </rPh>
    <phoneticPr fontId="35"/>
  </si>
  <si>
    <t>認知症対応型通所介護事業所</t>
  </si>
  <si>
    <t>短期入所系</t>
    <rPh sb="0" eb="2">
      <t>タンキ</t>
    </rPh>
    <rPh sb="2" eb="4">
      <t>ニュウショ</t>
    </rPh>
    <rPh sb="4" eb="5">
      <t>ケイ</t>
    </rPh>
    <phoneticPr fontId="3"/>
  </si>
  <si>
    <t>香川県</t>
    <rPh sb="0" eb="3">
      <t>カガワケン</t>
    </rPh>
    <phoneticPr fontId="36"/>
  </si>
  <si>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</si>
  <si>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</si>
  <si>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</si>
  <si>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</si>
  <si>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</si>
  <si>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</si>
  <si>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夜間対応型訪問介護事業所</t>
  </si>
  <si>
    <t>福祉用具貸与事業所</t>
  </si>
  <si>
    <t>居宅療養管理指導事業所</t>
    <rPh sb="0" eb="2">
      <t>キョタク</t>
    </rPh>
    <rPh sb="2" eb="4">
      <t>リョウヨウ</t>
    </rPh>
    <rPh sb="4" eb="6">
      <t>カンリ</t>
    </rPh>
    <rPh sb="6" eb="8">
      <t>シドウ</t>
    </rPh>
    <rPh sb="8" eb="11">
      <t>ジギョウショ</t>
    </rPh>
    <phoneticPr fontId="3"/>
  </si>
  <si>
    <t>小規模多機能型居宅介護事業所</t>
  </si>
  <si>
    <t>対象経費</t>
    <rPh sb="0" eb="2">
      <t>タイショウ</t>
    </rPh>
    <rPh sb="2" eb="4">
      <t>ケイヒ</t>
    </rPh>
    <phoneticPr fontId="3"/>
  </si>
  <si>
    <t>看護小規模多機能型居宅介護事業所</t>
  </si>
  <si>
    <t>介護老人福祉施設</t>
    <rPh sb="0" eb="2">
      <t>カイゴ</t>
    </rPh>
    <rPh sb="2" eb="4">
      <t>ロウジン</t>
    </rPh>
    <rPh sb="4" eb="6">
      <t>フクシ</t>
    </rPh>
    <rPh sb="6" eb="8">
      <t>シセツ</t>
    </rPh>
    <phoneticPr fontId="3"/>
  </si>
  <si>
    <t>京都府</t>
    <rPh sb="0" eb="3">
      <t>キョウトフ</t>
    </rPh>
    <phoneticPr fontId="36"/>
  </si>
  <si>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</si>
  <si>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</si>
  <si>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</si>
  <si>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</si>
  <si>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</si>
  <si>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助成額</t>
    <rPh sb="0" eb="3">
      <t>ジョセイガク</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</si>
  <si>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</si>
  <si>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</si>
  <si>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</si>
  <si>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　　　・　各介護予防サービスを含むが、介護サービスと介護予防サービスの両方の指定を受けている場合は、１つの事業所・施設として取扱う。</t>
  </si>
  <si>
    <t>山梨県</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</si>
  <si>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</si>
  <si>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</si>
  <si>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</si>
  <si>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石川県</t>
  </si>
  <si>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</si>
  <si>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</si>
  <si>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</si>
  <si>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</si>
  <si>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</si>
  <si>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</si>
  <si>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221010000１</t>
  </si>
  <si>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</si>
  <si>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</si>
  <si>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</si>
  <si>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</si>
  <si>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</si>
  <si>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</si>
  <si>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</si>
  <si>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</si>
  <si>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</si>
  <si>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</si>
  <si>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</si>
  <si>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</si>
  <si>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</si>
  <si>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</si>
  <si>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</si>
  <si>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</si>
  <si>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</si>
  <si>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</si>
  <si>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</si>
  <si>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</si>
  <si>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</si>
  <si>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事業所・施設等の種別</t>
  </si>
  <si>
    <t>訪問介護事業所　集合住宅併設型（同一建物減算の算定がある事業所）</t>
  </si>
  <si>
    <t>/事業所</t>
    <rPh sb="1" eb="4">
      <t>ジギョウショ</t>
    </rPh>
    <phoneticPr fontId="35"/>
  </si>
  <si>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</si>
  <si>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</si>
  <si>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</si>
  <si>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/定員</t>
    <rPh sb="1" eb="3">
      <t>テイイン</t>
    </rPh>
    <phoneticPr fontId="35"/>
  </si>
  <si>
    <t>通所介護事業所　1月あたり延べ利用者数601人以上</t>
    <rPh sb="0" eb="2">
      <t>ツウショ</t>
    </rPh>
    <phoneticPr fontId="35"/>
  </si>
  <si>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</si>
  <si>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5"/>
  </si>
  <si>
    <t>介護老人保健施設</t>
  </si>
  <si>
    <t>地域密着型介護老人福祉施設</t>
  </si>
  <si>
    <t>短期入所生活介護事業所</t>
  </si>
  <si>
    <t>養護老人ホーム</t>
  </si>
  <si>
    <t>青森県</t>
  </si>
  <si>
    <t>岩手県</t>
  </si>
  <si>
    <t>秋田県</t>
  </si>
  <si>
    <t>茨城県</t>
  </si>
  <si>
    <t>栃木県</t>
  </si>
  <si>
    <t>群馬県</t>
  </si>
  <si>
    <t>千葉県</t>
  </si>
  <si>
    <t>東京都</t>
  </si>
  <si>
    <t>神奈川県</t>
  </si>
  <si>
    <t>新潟県</t>
  </si>
  <si>
    <t>福井県</t>
  </si>
  <si>
    <t>長野県</t>
  </si>
  <si>
    <t>愛知県</t>
    <rPh sb="0" eb="3">
      <t>アイチケン</t>
    </rPh>
    <phoneticPr fontId="36"/>
  </si>
  <si>
    <t>三重県</t>
    <rPh sb="0" eb="3">
      <t>ミエケン</t>
    </rPh>
    <phoneticPr fontId="36"/>
  </si>
  <si>
    <t>大阪府</t>
    <rPh sb="0" eb="3">
      <t>オオサカフ</t>
    </rPh>
    <phoneticPr fontId="36"/>
  </si>
  <si>
    <t>奈良県</t>
    <rPh sb="0" eb="3">
      <t>ナラケン</t>
    </rPh>
    <phoneticPr fontId="36"/>
  </si>
  <si>
    <t>鳥取県</t>
    <rPh sb="0" eb="3">
      <t>トットリケン</t>
    </rPh>
    <phoneticPr fontId="36"/>
  </si>
  <si>
    <t>岡山県</t>
    <rPh sb="0" eb="3">
      <t>オカヤマケン</t>
    </rPh>
    <phoneticPr fontId="36"/>
  </si>
  <si>
    <t>山口県</t>
    <rPh sb="0" eb="3">
      <t>ヤマグチケン</t>
    </rPh>
    <phoneticPr fontId="36"/>
  </si>
  <si>
    <t>徳島県</t>
    <rPh sb="0" eb="3">
      <t>トクシマケン</t>
    </rPh>
    <phoneticPr fontId="36"/>
  </si>
  <si>
    <t>愛媛県</t>
    <rPh sb="0" eb="3">
      <t>エヒメケン</t>
    </rPh>
    <phoneticPr fontId="36"/>
  </si>
  <si>
    <t>高知県</t>
    <rPh sb="0" eb="3">
      <t>コウチケン</t>
    </rPh>
    <phoneticPr fontId="36"/>
  </si>
  <si>
    <t>浜松市中央区○○</t>
    <rPh sb="0" eb="2">
      <t>ハママツ</t>
    </rPh>
    <rPh sb="2" eb="3">
      <t>シ</t>
    </rPh>
    <rPh sb="3" eb="5">
      <t>チュウオウ</t>
    </rPh>
    <rPh sb="5" eb="6">
      <t>ク</t>
    </rPh>
    <phoneticPr fontId="3"/>
  </si>
  <si>
    <t>福岡県</t>
    <rPh sb="0" eb="3">
      <t>フクオカケン</t>
    </rPh>
    <phoneticPr fontId="36"/>
  </si>
  <si>
    <t>佐賀県</t>
    <rPh sb="0" eb="3">
      <t>サガケン</t>
    </rPh>
    <phoneticPr fontId="36"/>
  </si>
  <si>
    <t>大分県</t>
    <rPh sb="0" eb="3">
      <t>オオイタケン</t>
    </rPh>
    <phoneticPr fontId="36"/>
  </si>
  <si>
    <t>宮崎県</t>
    <rPh sb="0" eb="3">
      <t>ミヤザキケン</t>
    </rPh>
    <phoneticPr fontId="36"/>
  </si>
  <si>
    <t>沖縄県</t>
    <rPh sb="0" eb="3">
      <t>オキナワケン</t>
    </rPh>
    <phoneticPr fontId="3"/>
  </si>
  <si>
    <t>浜松介護事業所</t>
    <rPh sb="0" eb="2">
      <t>ハママツ</t>
    </rPh>
    <rPh sb="2" eb="4">
      <t>カイゴ</t>
    </rPh>
    <rPh sb="4" eb="7">
      <t>ジギョウショ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</si>
</sst>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3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2"/>
      <color auto="1"/>
      <name val="ＭＳ 明朝"/>
      <family val="1"/>
    </font>
    <font>
      <sz val="10"/>
      <color theme="1"/>
      <name val="ＭＳ 明朝"/>
      <family val="1"/>
    </font>
    <font>
      <sz val="18"/>
      <color theme="1"/>
      <name val="ＭＳ Ｐゴシック"/>
      <family val="3"/>
      <scheme val="minor"/>
    </font>
    <font>
      <sz val="11"/>
      <color theme="1"/>
      <name val="ＭＳ 明朝"/>
      <family val="1"/>
    </font>
    <font>
      <sz val="11"/>
      <color rgb="FFFF0000"/>
      <name val="ＭＳ 明朝"/>
      <family val="1"/>
    </font>
    <font>
      <b/>
      <sz val="18"/>
      <color theme="1"/>
      <name val="ＭＳ Ｐゴシック"/>
      <family val="3"/>
    </font>
    <font>
      <sz val="10"/>
      <color rgb="FFFF0000"/>
      <name val="ＭＳ 明朝"/>
      <family val="1"/>
    </font>
    <font>
      <sz val="32"/>
      <color theme="1"/>
      <name val="ＭＳ Ｐゴシック"/>
      <family val="3"/>
      <scheme val="minor"/>
    </font>
    <font>
      <sz val="11"/>
      <color theme="1"/>
      <name val="ＭＳ Ｐ明朝"/>
      <family val="1"/>
    </font>
    <font>
      <sz val="10"/>
      <color theme="1"/>
      <name val="ＭＳ Ｐ明朝"/>
      <family val="1"/>
    </font>
    <font>
      <sz val="9"/>
      <color theme="1"/>
      <name val="ＭＳ Ｐ明朝"/>
      <family val="1"/>
    </font>
    <font>
      <b/>
      <sz val="11"/>
      <color theme="1"/>
      <name val="ＭＳ Ｐ明朝"/>
      <family val="1"/>
    </font>
    <font>
      <b/>
      <sz val="12"/>
      <color theme="1"/>
      <name val="ＭＳ Ｐ明朝"/>
      <family val="1"/>
    </font>
    <font>
      <b/>
      <sz val="10"/>
      <color theme="1"/>
      <name val="ＭＳ Ｐ明朝"/>
      <family val="1"/>
    </font>
    <font>
      <sz val="8"/>
      <color theme="1"/>
      <name val="ＭＳ Ｐ明朝"/>
      <family val="1"/>
    </font>
    <font>
      <sz val="9"/>
      <color rgb="FFFF0000"/>
      <name val="ＭＳ Ｐ明朝"/>
      <family val="1"/>
    </font>
    <font>
      <sz val="9"/>
      <color auto="1"/>
      <name val="ＭＳ Ｐ明朝"/>
      <family val="1"/>
    </font>
    <font>
      <sz val="8"/>
      <color rgb="FFFF0000"/>
      <name val="ＭＳ Ｐ明朝"/>
      <family val="1"/>
    </font>
    <font>
      <sz val="10"/>
      <color rgb="FFFF0000"/>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rgb="FFFF0000"/>
      <name val="ＭＳ Ｐゴシック"/>
      <family val="3"/>
      <scheme val="minor"/>
    </font>
    <font>
      <sz val="11"/>
      <color theme="1"/>
      <name val="ＭＳ Ｐゴシック"/>
      <family val="3"/>
      <scheme val="minor"/>
    </font>
    <font>
      <sz val="11"/>
      <color auto="1"/>
      <name val="ＭＳ Ｐゴシック"/>
      <family val="3"/>
    </font>
  </fonts>
  <fills count="12">
    <fill>
      <patternFill patternType="none"/>
    </fill>
    <fill>
      <patternFill patternType="gray125"/>
    </fill>
    <fill>
      <patternFill patternType="solid">
        <fgColor theme="0" tint="-0.15"/>
        <bgColor indexed="64"/>
      </patternFill>
    </fill>
    <fill>
      <patternFill patternType="solid">
        <fgColor theme="8" tint="0.8"/>
        <bgColor indexed="64"/>
      </patternFill>
    </fill>
    <fill>
      <patternFill patternType="solid">
        <fgColor theme="0"/>
        <bgColor indexed="64"/>
      </patternFill>
    </fill>
    <fill>
      <patternFill patternType="solid">
        <fgColor rgb="FFE9FFFF"/>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3" borderId="0" xfId="0" applyFont="1" applyFill="1" applyAlignment="1">
      <alignment horizontal="left" vertical="center"/>
    </xf>
    <xf numFmtId="0" fontId="10" fillId="0" borderId="0" xfId="0" applyFont="1" applyAlignment="1">
      <alignment horizontal="right" vertical="center"/>
    </xf>
    <xf numFmtId="0" fontId="8" fillId="4" borderId="0" xfId="0" applyFont="1" applyFill="1">
      <alignment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176" fontId="10" fillId="0" borderId="0" xfId="0" applyNumberFormat="1" applyFont="1">
      <alignment vertical="center"/>
    </xf>
    <xf numFmtId="0" fontId="11" fillId="5" borderId="1" xfId="0" applyFont="1" applyFill="1" applyBorder="1" applyAlignment="1">
      <alignment vertical="center" wrapText="1"/>
    </xf>
    <xf numFmtId="0" fontId="11" fillId="5" borderId="4" xfId="0" applyFont="1" applyFill="1" applyBorder="1" applyAlignment="1">
      <alignment vertical="center" wrapText="1"/>
    </xf>
    <xf numFmtId="0" fontId="11" fillId="5" borderId="1" xfId="0" applyFont="1" applyFill="1" applyBorder="1" applyAlignment="1">
      <alignment horizontal="left" vertical="center" wrapText="1"/>
    </xf>
    <xf numFmtId="0" fontId="12" fillId="0" borderId="0" xfId="0" applyFont="1" applyAlignment="1">
      <alignment horizontal="center" vertical="center" wrapText="1"/>
    </xf>
    <xf numFmtId="0" fontId="11" fillId="5" borderId="5" xfId="0" applyFont="1" applyFill="1" applyBorder="1" applyAlignment="1">
      <alignment vertical="center" wrapText="1"/>
    </xf>
    <xf numFmtId="0" fontId="10" fillId="0" borderId="0" xfId="0" applyFont="1" applyAlignment="1">
      <alignment horizontal="distributed" vertical="center" shrinkToFit="1"/>
    </xf>
    <xf numFmtId="0" fontId="10" fillId="0" borderId="0" xfId="0" applyFont="1" applyAlignment="1">
      <alignment horizontal="distributed" vertical="center"/>
    </xf>
    <xf numFmtId="0" fontId="8" fillId="6" borderId="4" xfId="0" applyFont="1" applyFill="1" applyBorder="1">
      <alignment vertical="center"/>
    </xf>
    <xf numFmtId="0" fontId="8" fillId="6" borderId="6" xfId="0" applyFont="1" applyFill="1" applyBorder="1">
      <alignment vertical="center"/>
    </xf>
    <xf numFmtId="0" fontId="8" fillId="6" borderId="7" xfId="0" applyFont="1" applyFill="1" applyBorder="1">
      <alignment vertical="center"/>
    </xf>
    <xf numFmtId="0" fontId="8" fillId="6" borderId="5"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0" fillId="0" borderId="0" xfId="0" applyFont="1" applyAlignment="1">
      <alignment horizontal="left" vertical="center"/>
    </xf>
    <xf numFmtId="0" fontId="11" fillId="3" borderId="0" xfId="0" applyFont="1" applyFill="1" applyAlignment="1">
      <alignment horizontal="left" vertical="center"/>
    </xf>
    <xf numFmtId="0" fontId="8" fillId="6" borderId="0" xfId="0" applyFont="1" applyFill="1">
      <alignment vertical="center"/>
    </xf>
    <xf numFmtId="0" fontId="8" fillId="6" borderId="10" xfId="0" applyFont="1" applyFill="1" applyBorder="1">
      <alignment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10" fillId="3" borderId="0" xfId="0" applyFont="1" applyFill="1" applyAlignment="1">
      <alignment horizontal="right" vertical="center"/>
    </xf>
    <xf numFmtId="0" fontId="8" fillId="6" borderId="11" xfId="0" applyFont="1" applyFill="1" applyBorder="1">
      <alignment vertical="center"/>
    </xf>
    <xf numFmtId="0" fontId="8" fillId="6" borderId="11" xfId="0" applyFont="1" applyFill="1" applyBorder="1" applyAlignment="1">
      <alignment horizontal="center" vertical="center"/>
    </xf>
    <xf numFmtId="0" fontId="13" fillId="3" borderId="1" xfId="0" applyFont="1" applyFill="1" applyBorder="1" applyAlignment="1">
      <alignment vertical="center" shrinkToFit="1"/>
    </xf>
    <xf numFmtId="0" fontId="11" fillId="5" borderId="11" xfId="0" applyFont="1" applyFill="1" applyBorder="1" applyAlignment="1">
      <alignment vertical="center" wrapText="1"/>
    </xf>
    <xf numFmtId="0" fontId="8" fillId="0" borderId="0" xfId="0" applyFont="1" applyAlignment="1">
      <alignment horizontal="right" vertical="center"/>
    </xf>
    <xf numFmtId="0" fontId="14" fillId="0" borderId="0" xfId="0" applyFont="1" applyAlignment="1">
      <alignment vertical="center" wrapText="1"/>
    </xf>
    <xf numFmtId="0" fontId="15" fillId="0" borderId="0" xfId="0" applyFont="1">
      <alignment vertical="center"/>
    </xf>
    <xf numFmtId="0" fontId="2" fillId="0" borderId="0" xfId="0" applyFont="1">
      <alignment vertical="center"/>
    </xf>
    <xf numFmtId="0" fontId="15" fillId="6" borderId="1" xfId="0" applyFont="1" applyFill="1" applyBorder="1" applyAlignment="1">
      <alignment horizontal="center" vertical="center" shrinkToFit="1"/>
    </xf>
    <xf numFmtId="177" fontId="15" fillId="0" borderId="1" xfId="0" applyNumberFormat="1" applyFont="1" applyBorder="1" applyAlignment="1">
      <alignment horizontal="center" vertical="center" shrinkToFit="1"/>
    </xf>
    <xf numFmtId="0" fontId="16" fillId="0" borderId="0" xfId="0" applyFont="1">
      <alignment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16" fillId="6" borderId="1" xfId="0" applyFont="1" applyFill="1" applyBorder="1" applyAlignment="1">
      <alignment horizontal="center" vertical="center"/>
    </xf>
    <xf numFmtId="49" fontId="15" fillId="0" borderId="1" xfId="0" applyNumberFormat="1" applyFont="1" applyBorder="1" applyAlignment="1">
      <alignment vertical="center" shrinkToFit="1"/>
    </xf>
    <xf numFmtId="0" fontId="16" fillId="0" borderId="0" xfId="0" applyFont="1" applyAlignment="1">
      <alignment horizontal="left" vertical="center"/>
    </xf>
    <xf numFmtId="0" fontId="16" fillId="6" borderId="1" xfId="0" applyFont="1" applyFill="1" applyBorder="1" applyAlignment="1">
      <alignment horizontal="center" vertical="center" wrapText="1"/>
    </xf>
    <xf numFmtId="0" fontId="16" fillId="6" borderId="12"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7" fillId="6" borderId="1" xfId="0" applyFont="1" applyFill="1" applyBorder="1" applyAlignment="1">
      <alignment horizontal="center" vertical="center" shrinkToFit="1"/>
    </xf>
    <xf numFmtId="0" fontId="17" fillId="6" borderId="1" xfId="0" applyFont="1" applyFill="1" applyBorder="1" applyAlignment="1">
      <alignment horizontal="center" vertical="center" wrapText="1"/>
    </xf>
    <xf numFmtId="177" fontId="15" fillId="0" borderId="1" xfId="6" applyNumberFormat="1" applyFont="1" applyBorder="1" applyAlignment="1">
      <alignment horizontal="right" vertical="center" shrinkToFit="1"/>
    </xf>
    <xf numFmtId="177" fontId="15" fillId="0" borderId="1" xfId="6" applyNumberFormat="1" applyFont="1" applyBorder="1" applyAlignment="1">
      <alignment vertical="center" shrinkToFit="1"/>
    </xf>
    <xf numFmtId="0" fontId="17" fillId="6" borderId="2"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12" xfId="0" applyFont="1" applyFill="1" applyBorder="1" applyAlignment="1">
      <alignment horizontal="center" vertical="center" wrapText="1"/>
    </xf>
    <xf numFmtId="0" fontId="17" fillId="6" borderId="10" xfId="0" applyFont="1" applyFill="1" applyBorder="1" applyAlignment="1">
      <alignment horizontal="center" vertical="center"/>
    </xf>
    <xf numFmtId="177" fontId="17" fillId="6" borderId="11" xfId="6" applyNumberFormat="1" applyFont="1" applyFill="1" applyBorder="1" applyAlignment="1">
      <alignment horizontal="center" vertical="center" shrinkToFit="1"/>
    </xf>
    <xf numFmtId="0" fontId="18" fillId="7" borderId="14" xfId="0" applyFont="1" applyFill="1" applyBorder="1">
      <alignment vertical="center"/>
    </xf>
    <xf numFmtId="0" fontId="19" fillId="0" borderId="0" xfId="0" applyFont="1">
      <alignment vertical="center"/>
    </xf>
    <xf numFmtId="0" fontId="15" fillId="7" borderId="15" xfId="0" applyFont="1" applyFill="1" applyBorder="1">
      <alignment vertical="center"/>
    </xf>
    <xf numFmtId="0" fontId="15" fillId="0" borderId="16" xfId="0" applyFont="1" applyBorder="1">
      <alignment vertical="center"/>
    </xf>
    <xf numFmtId="0" fontId="15" fillId="8" borderId="4" xfId="0" applyFont="1" applyFill="1" applyBorder="1" applyAlignment="1">
      <alignment horizontal="center" vertical="center"/>
    </xf>
    <xf numFmtId="0" fontId="15" fillId="0" borderId="0" xfId="0" applyFont="1" applyAlignment="1">
      <alignment horizontal="center" vertical="center"/>
    </xf>
    <xf numFmtId="0" fontId="16" fillId="8" borderId="4" xfId="0" applyFont="1" applyFill="1" applyBorder="1" applyAlignment="1">
      <alignment horizontal="center" vertical="center"/>
    </xf>
    <xf numFmtId="0" fontId="16" fillId="0" borderId="5" xfId="0" applyFont="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6" xfId="0" applyFont="1" applyFill="1" applyBorder="1">
      <alignment vertical="center"/>
    </xf>
    <xf numFmtId="0" fontId="17" fillId="0" borderId="8" xfId="0" applyFont="1" applyBorder="1">
      <alignment vertical="center"/>
    </xf>
    <xf numFmtId="0" fontId="17" fillId="6" borderId="4" xfId="0" applyFont="1" applyFill="1" applyBorder="1" applyAlignment="1">
      <alignment vertical="center" shrinkToFit="1"/>
    </xf>
    <xf numFmtId="0" fontId="20" fillId="0" borderId="0" xfId="0" applyFont="1">
      <alignment vertical="center"/>
    </xf>
    <xf numFmtId="0" fontId="17" fillId="0" borderId="0" xfId="0" applyFont="1">
      <alignment vertical="center"/>
    </xf>
    <xf numFmtId="49" fontId="17" fillId="4" borderId="17" xfId="0" applyNumberFormat="1" applyFont="1" applyFill="1" applyBorder="1">
      <alignment vertical="center"/>
    </xf>
    <xf numFmtId="49" fontId="17" fillId="4" borderId="18" xfId="0" applyNumberFormat="1" applyFont="1" applyFill="1" applyBorder="1">
      <alignment vertical="center"/>
    </xf>
    <xf numFmtId="49" fontId="17" fillId="4" borderId="6" xfId="0" applyNumberFormat="1" applyFont="1" applyFill="1" applyBorder="1">
      <alignment vertical="center"/>
    </xf>
    <xf numFmtId="49" fontId="17" fillId="4" borderId="13" xfId="0" applyNumberFormat="1" applyFont="1" applyFill="1" applyBorder="1">
      <alignment vertical="center"/>
    </xf>
    <xf numFmtId="49" fontId="17" fillId="4" borderId="4" xfId="0" applyNumberFormat="1" applyFont="1" applyFill="1" applyBorder="1">
      <alignment vertical="center"/>
    </xf>
    <xf numFmtId="49" fontId="17" fillId="0" borderId="0" xfId="0" applyNumberFormat="1" applyFont="1" applyAlignment="1">
      <alignment horizontal="center" vertical="center" wrapText="1"/>
    </xf>
    <xf numFmtId="0" fontId="20" fillId="4" borderId="0" xfId="0" applyFont="1" applyFill="1" applyAlignment="1">
      <alignment horizontal="left" vertical="center"/>
    </xf>
    <xf numFmtId="0" fontId="16" fillId="4" borderId="0" xfId="0" applyFont="1" applyFill="1">
      <alignment vertical="center"/>
    </xf>
    <xf numFmtId="0" fontId="17" fillId="4" borderId="0" xfId="0" applyFont="1" applyFill="1">
      <alignment vertical="center"/>
    </xf>
    <xf numFmtId="0" fontId="15" fillId="8" borderId="5" xfId="0" applyFont="1" applyFill="1" applyBorder="1" applyAlignment="1">
      <alignment horizontal="center" vertical="center"/>
    </xf>
    <xf numFmtId="0" fontId="16" fillId="8" borderId="5"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lignment vertical="center"/>
    </xf>
    <xf numFmtId="0" fontId="17" fillId="6" borderId="5" xfId="0" applyFont="1" applyFill="1" applyBorder="1" applyAlignment="1">
      <alignment vertical="center" shrinkToFit="1"/>
    </xf>
    <xf numFmtId="49" fontId="17" fillId="4" borderId="19" xfId="0" applyNumberFormat="1" applyFont="1" applyFill="1" applyBorder="1" applyAlignment="1">
      <alignment vertical="center" wrapText="1"/>
    </xf>
    <xf numFmtId="49" fontId="17" fillId="4" borderId="20" xfId="0" applyNumberFormat="1" applyFont="1" applyFill="1" applyBorder="1" applyAlignment="1">
      <alignment vertical="center" wrapText="1"/>
    </xf>
    <xf numFmtId="49" fontId="17" fillId="4" borderId="5" xfId="0" applyNumberFormat="1" applyFont="1" applyFill="1" applyBorder="1" applyAlignment="1">
      <alignment vertical="center" wrapText="1"/>
    </xf>
    <xf numFmtId="49" fontId="21" fillId="4" borderId="5" xfId="0" applyNumberFormat="1" applyFont="1" applyFill="1" applyBorder="1" applyAlignment="1">
      <alignment vertical="center" wrapText="1"/>
    </xf>
    <xf numFmtId="49" fontId="17" fillId="4" borderId="5" xfId="0" applyNumberFormat="1" applyFont="1" applyFill="1" applyBorder="1">
      <alignment vertical="center"/>
    </xf>
    <xf numFmtId="0" fontId="17" fillId="6" borderId="12"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9" xfId="0" applyFont="1" applyFill="1" applyBorder="1" applyAlignment="1">
      <alignment horizontal="center" vertical="center"/>
    </xf>
    <xf numFmtId="0" fontId="21" fillId="0" borderId="0" xfId="0" applyFont="1">
      <alignment vertical="center"/>
    </xf>
    <xf numFmtId="0" fontId="21" fillId="4" borderId="19" xfId="0" applyFont="1" applyFill="1" applyBorder="1" applyAlignment="1">
      <alignment vertical="center" shrinkToFit="1"/>
    </xf>
    <xf numFmtId="0" fontId="21" fillId="4" borderId="20" xfId="0" applyFont="1" applyFill="1" applyBorder="1" applyAlignment="1">
      <alignment vertical="center" shrinkToFit="1"/>
    </xf>
    <xf numFmtId="49" fontId="17" fillId="0" borderId="0" xfId="0" applyNumberFormat="1" applyFont="1" applyAlignment="1">
      <alignment vertical="center" wrapText="1"/>
    </xf>
    <xf numFmtId="0" fontId="17" fillId="6" borderId="11" xfId="0" applyFont="1" applyFill="1" applyBorder="1" applyAlignment="1">
      <alignment horizontal="center" vertical="center"/>
    </xf>
    <xf numFmtId="0" fontId="22" fillId="3" borderId="10" xfId="0" applyFont="1" applyFill="1" applyBorder="1" applyAlignment="1">
      <alignment horizontal="center" vertical="center"/>
    </xf>
    <xf numFmtId="0" fontId="21" fillId="4" borderId="21" xfId="0" applyFont="1" applyFill="1" applyBorder="1" applyAlignment="1">
      <alignment vertical="center" shrinkToFit="1"/>
    </xf>
    <xf numFmtId="0" fontId="21" fillId="4" borderId="22" xfId="0" applyFont="1" applyFill="1" applyBorder="1" applyAlignment="1">
      <alignment vertical="center" shrinkToFit="1"/>
    </xf>
    <xf numFmtId="49" fontId="17" fillId="4" borderId="11" xfId="0" applyNumberFormat="1" applyFont="1" applyFill="1" applyBorder="1" applyAlignment="1">
      <alignment vertical="center" wrapText="1"/>
    </xf>
    <xf numFmtId="49" fontId="21" fillId="4" borderId="11" xfId="0" applyNumberFormat="1" applyFont="1" applyFill="1" applyBorder="1" applyAlignment="1">
      <alignment vertical="center" wrapText="1"/>
    </xf>
    <xf numFmtId="49" fontId="13" fillId="3" borderId="7" xfId="0" applyNumberFormat="1" applyFont="1" applyFill="1" applyBorder="1" applyAlignment="1">
      <alignment horizontal="center" vertical="center" shrinkToFit="1"/>
    </xf>
    <xf numFmtId="0" fontId="22" fillId="3" borderId="4" xfId="0" applyFont="1" applyFill="1" applyBorder="1" applyAlignment="1">
      <alignment horizontal="left" vertical="center"/>
    </xf>
    <xf numFmtId="0" fontId="17" fillId="6" borderId="12" xfId="0" applyFont="1" applyFill="1" applyBorder="1">
      <alignment vertical="center"/>
    </xf>
    <xf numFmtId="0" fontId="17" fillId="6" borderId="5" xfId="0" applyFont="1" applyFill="1" applyBorder="1" applyAlignment="1">
      <alignment horizontal="center" vertical="center" wrapText="1"/>
    </xf>
    <xf numFmtId="178" fontId="22" fillId="3" borderId="23" xfId="6" applyNumberFormat="1" applyFont="1" applyFill="1" applyBorder="1" applyAlignment="1">
      <alignment vertical="center" shrinkToFit="1"/>
    </xf>
    <xf numFmtId="178" fontId="22" fillId="3" borderId="20" xfId="6" applyNumberFormat="1" applyFont="1" applyFill="1" applyBorder="1" applyAlignment="1">
      <alignment vertical="center" shrinkToFit="1"/>
    </xf>
    <xf numFmtId="178" fontId="17" fillId="3" borderId="20" xfId="6" applyNumberFormat="1" applyFont="1" applyFill="1" applyBorder="1" applyAlignment="1">
      <alignment vertical="center" shrinkToFit="1"/>
    </xf>
    <xf numFmtId="178" fontId="23" fillId="0" borderId="5" xfId="6" applyNumberFormat="1" applyFont="1" applyFill="1" applyBorder="1" applyAlignment="1">
      <alignment vertical="center" shrinkToFit="1"/>
    </xf>
    <xf numFmtId="178" fontId="22" fillId="5" borderId="4" xfId="6" applyNumberFormat="1" applyFont="1" applyFill="1" applyBorder="1" applyAlignment="1">
      <alignment vertical="center" shrinkToFit="1"/>
    </xf>
    <xf numFmtId="178" fontId="22" fillId="3" borderId="20" xfId="6" applyNumberFormat="1" applyFont="1" applyFill="1" applyBorder="1" applyAlignment="1">
      <alignment horizontal="right" wrapText="1" shrinkToFit="1"/>
    </xf>
    <xf numFmtId="178" fontId="17" fillId="0" borderId="5" xfId="6" applyNumberFormat="1" applyFont="1" applyFill="1" applyBorder="1" applyAlignment="1">
      <alignment vertical="center" shrinkToFit="1"/>
    </xf>
    <xf numFmtId="49" fontId="13" fillId="3" borderId="9" xfId="0" applyNumberFormat="1" applyFont="1" applyFill="1" applyBorder="1" applyAlignment="1">
      <alignment horizontal="center" vertical="center" shrinkToFit="1"/>
    </xf>
    <xf numFmtId="0" fontId="22" fillId="3" borderId="5" xfId="0" applyFont="1" applyFill="1" applyBorder="1" applyAlignment="1">
      <alignment horizontal="left" vertical="center"/>
    </xf>
    <xf numFmtId="0" fontId="16" fillId="3" borderId="8" xfId="0" applyFont="1" applyFill="1" applyBorder="1">
      <alignment vertical="center"/>
    </xf>
    <xf numFmtId="0" fontId="16" fillId="0" borderId="8" xfId="0" applyFont="1" applyBorder="1">
      <alignment vertical="center"/>
    </xf>
    <xf numFmtId="178" fontId="22" fillId="5" borderId="5" xfId="6" applyNumberFormat="1" applyFont="1" applyFill="1" applyBorder="1" applyAlignment="1">
      <alignment vertical="center" shrinkToFit="1"/>
    </xf>
    <xf numFmtId="178" fontId="22" fillId="3" borderId="20" xfId="6" applyNumberFormat="1" applyFont="1" applyFill="1" applyBorder="1" applyAlignment="1">
      <alignment horizontal="right" shrinkToFit="1"/>
    </xf>
    <xf numFmtId="0" fontId="16" fillId="4" borderId="0" xfId="0" applyFont="1" applyFill="1" applyAlignment="1">
      <alignment horizontal="left" vertical="center"/>
    </xf>
    <xf numFmtId="0" fontId="17" fillId="4" borderId="8" xfId="0" applyFont="1" applyFill="1" applyBorder="1" applyAlignment="1">
      <alignment horizontal="left" vertical="center"/>
    </xf>
    <xf numFmtId="0" fontId="16" fillId="0" borderId="8" xfId="0" applyFont="1" applyBorder="1" applyAlignment="1">
      <alignment horizontal="left" vertical="center"/>
    </xf>
    <xf numFmtId="0" fontId="16" fillId="0" borderId="0" xfId="0" applyFont="1" applyProtection="1">
      <alignment vertical="center"/>
      <protection locked="0"/>
    </xf>
    <xf numFmtId="0" fontId="16" fillId="0" borderId="0" xfId="0" applyFont="1" applyAlignment="1" applyProtection="1">
      <alignment vertical="center" shrinkToFit="1"/>
      <protection locked="0"/>
    </xf>
    <xf numFmtId="178" fontId="15" fillId="0" borderId="0" xfId="6" applyNumberFormat="1" applyFont="1" applyFill="1" applyBorder="1" applyAlignment="1">
      <alignment vertical="center" shrinkToFit="1"/>
    </xf>
    <xf numFmtId="0" fontId="16" fillId="4" borderId="0" xfId="0" applyFont="1" applyFill="1" applyProtection="1">
      <alignment vertical="center"/>
      <protection locked="0"/>
    </xf>
    <xf numFmtId="0" fontId="16" fillId="4" borderId="8" xfId="0" applyFont="1" applyFill="1" applyBorder="1">
      <alignment vertical="center"/>
    </xf>
    <xf numFmtId="0" fontId="17" fillId="9" borderId="4" xfId="0" applyFont="1" applyFill="1" applyBorder="1" applyAlignment="1">
      <alignment vertical="center" shrinkToFit="1"/>
    </xf>
    <xf numFmtId="0" fontId="16" fillId="4" borderId="8" xfId="0" applyFont="1" applyFill="1" applyBorder="1" applyAlignment="1">
      <alignment horizontal="center" vertical="center"/>
    </xf>
    <xf numFmtId="0" fontId="16" fillId="0" borderId="8" xfId="0" applyFont="1" applyBorder="1" applyAlignment="1">
      <alignment horizontal="center" vertical="center"/>
    </xf>
    <xf numFmtId="178" fontId="23" fillId="0" borderId="11" xfId="6" applyNumberFormat="1" applyFont="1" applyFill="1" applyBorder="1" applyAlignment="1">
      <alignment vertical="center" shrinkToFit="1"/>
    </xf>
    <xf numFmtId="178" fontId="22" fillId="5" borderId="11" xfId="6" applyNumberFormat="1" applyFont="1" applyFill="1" applyBorder="1" applyAlignment="1">
      <alignment vertical="center" shrinkToFit="1"/>
    </xf>
    <xf numFmtId="178" fontId="17" fillId="0" borderId="11" xfId="6" applyNumberFormat="1" applyFont="1" applyFill="1" applyBorder="1" applyAlignment="1">
      <alignment vertical="center" shrinkToFit="1"/>
    </xf>
    <xf numFmtId="0" fontId="16" fillId="4" borderId="0" xfId="0" applyFont="1" applyFill="1" applyAlignment="1">
      <alignment horizontal="center" vertical="center"/>
    </xf>
    <xf numFmtId="0" fontId="17" fillId="9" borderId="5" xfId="0" applyFont="1" applyFill="1" applyBorder="1" applyAlignment="1">
      <alignment vertical="center" shrinkToFit="1"/>
    </xf>
    <xf numFmtId="0" fontId="24" fillId="3" borderId="17" xfId="0" applyFont="1" applyFill="1" applyBorder="1" applyAlignment="1">
      <alignment horizontal="left" vertical="center" shrinkToFit="1"/>
    </xf>
    <xf numFmtId="0" fontId="24" fillId="3" borderId="18" xfId="0" applyFont="1" applyFill="1" applyBorder="1" applyAlignment="1">
      <alignment vertical="center" shrinkToFit="1"/>
    </xf>
    <xf numFmtId="0" fontId="21" fillId="3" borderId="18" xfId="0" applyFont="1" applyFill="1" applyBorder="1" applyAlignment="1">
      <alignment vertical="center" shrinkToFit="1"/>
    </xf>
    <xf numFmtId="49" fontId="17" fillId="0" borderId="4" xfId="0" applyNumberFormat="1" applyFont="1" applyBorder="1" applyAlignment="1">
      <alignment horizontal="center" vertical="center" wrapText="1"/>
    </xf>
    <xf numFmtId="49" fontId="24" fillId="5" borderId="4" xfId="0" applyNumberFormat="1" applyFont="1" applyFill="1" applyBorder="1" applyAlignment="1">
      <alignment horizontal="left" vertical="center" wrapText="1"/>
    </xf>
    <xf numFmtId="49" fontId="13" fillId="3" borderId="10" xfId="0" applyNumberFormat="1" applyFont="1" applyFill="1" applyBorder="1" applyAlignment="1">
      <alignment horizontal="center" vertical="center" shrinkToFit="1"/>
    </xf>
    <xf numFmtId="0" fontId="24" fillId="3" borderId="19" xfId="0" applyFont="1" applyFill="1" applyBorder="1" applyAlignment="1">
      <alignment horizontal="left" vertical="center" shrinkToFit="1"/>
    </xf>
    <xf numFmtId="0" fontId="24" fillId="3" borderId="20" xfId="0" applyFont="1" applyFill="1" applyBorder="1" applyAlignment="1">
      <alignment vertical="center" shrinkToFit="1"/>
    </xf>
    <xf numFmtId="0" fontId="21" fillId="3" borderId="20" xfId="0" applyFont="1" applyFill="1" applyBorder="1" applyAlignment="1">
      <alignment vertical="center" shrinkToFit="1"/>
    </xf>
    <xf numFmtId="49" fontId="17" fillId="0" borderId="5" xfId="0" applyNumberFormat="1" applyFont="1" applyBorder="1" applyAlignment="1">
      <alignment horizontal="center" vertical="center" wrapText="1"/>
    </xf>
    <xf numFmtId="49" fontId="24" fillId="5" borderId="5" xfId="0" applyNumberFormat="1" applyFont="1" applyFill="1" applyBorder="1" applyAlignment="1">
      <alignment horizontal="left" vertical="center" wrapText="1"/>
    </xf>
    <xf numFmtId="0" fontId="16" fillId="0" borderId="0" xfId="0" applyFont="1" applyAlignment="1">
      <alignment vertical="center" textRotation="255"/>
    </xf>
    <xf numFmtId="0" fontId="22" fillId="3" borderId="11" xfId="0" applyFont="1" applyFill="1" applyBorder="1" applyAlignment="1">
      <alignment horizontal="left" vertical="center"/>
    </xf>
    <xf numFmtId="0" fontId="25" fillId="3" borderId="4" xfId="0" applyFont="1" applyFill="1" applyBorder="1" applyAlignment="1">
      <alignment vertical="center" shrinkToFit="1"/>
    </xf>
    <xf numFmtId="0" fontId="17" fillId="4" borderId="0" xfId="0" applyFont="1" applyFill="1" applyAlignment="1">
      <alignment vertical="center" wrapText="1"/>
    </xf>
    <xf numFmtId="0" fontId="25" fillId="3" borderId="5" xfId="0" applyFont="1" applyFill="1" applyBorder="1" applyAlignment="1">
      <alignment vertical="center" shrinkToFit="1"/>
    </xf>
    <xf numFmtId="0" fontId="22" fillId="3" borderId="7" xfId="0" applyFont="1" applyFill="1" applyBorder="1">
      <alignment vertical="center"/>
    </xf>
    <xf numFmtId="0" fontId="17" fillId="0" borderId="0" xfId="0" applyFont="1" applyAlignment="1">
      <alignment horizontal="center" vertical="center"/>
    </xf>
    <xf numFmtId="0" fontId="22" fillId="3" borderId="9" xfId="0" applyFont="1" applyFill="1" applyBorder="1">
      <alignment vertical="center"/>
    </xf>
    <xf numFmtId="0" fontId="16" fillId="9" borderId="4" xfId="0" applyFont="1" applyFill="1" applyBorder="1" applyAlignment="1">
      <alignment horizontal="center" vertical="center"/>
    </xf>
    <xf numFmtId="0" fontId="16" fillId="9" borderId="5" xfId="0" applyFont="1" applyFill="1" applyBorder="1" applyAlignment="1">
      <alignment horizontal="center" vertical="center"/>
    </xf>
    <xf numFmtId="0" fontId="16" fillId="0" borderId="8" xfId="0" applyFont="1" applyBorder="1" applyProtection="1">
      <alignment vertical="center"/>
      <protection locked="0"/>
    </xf>
    <xf numFmtId="0" fontId="16" fillId="9" borderId="11" xfId="0" applyFont="1" applyFill="1" applyBorder="1" applyAlignment="1">
      <alignment horizontal="center" vertical="center"/>
    </xf>
    <xf numFmtId="0" fontId="17" fillId="0" borderId="0" xfId="0" applyFont="1" applyAlignment="1">
      <alignment vertical="center" shrinkToFit="1"/>
    </xf>
    <xf numFmtId="0" fontId="17" fillId="0" borderId="0" xfId="0" applyFont="1" applyAlignment="1">
      <alignment horizontal="center" vertical="center" textRotation="255"/>
    </xf>
    <xf numFmtId="0" fontId="17" fillId="6" borderId="4" xfId="0" applyFont="1" applyFill="1" applyBorder="1" applyAlignment="1">
      <alignment horizontal="center" vertical="center" wrapText="1"/>
    </xf>
    <xf numFmtId="0" fontId="17" fillId="0" borderId="24" xfId="0" applyFont="1" applyBorder="1" applyAlignment="1">
      <alignment vertical="center" wrapText="1"/>
    </xf>
    <xf numFmtId="179" fontId="17" fillId="4" borderId="6" xfId="0" applyNumberFormat="1" applyFont="1" applyFill="1" applyBorder="1" applyAlignment="1">
      <alignment horizontal="right" vertical="center" wrapText="1"/>
    </xf>
    <xf numFmtId="179" fontId="17" fillId="4" borderId="7" xfId="0" applyNumberFormat="1" applyFont="1" applyFill="1" applyBorder="1" applyAlignment="1">
      <alignment horizontal="right" vertical="center" wrapText="1"/>
    </xf>
    <xf numFmtId="0" fontId="17" fillId="0" borderId="0" xfId="0" applyFont="1" applyAlignment="1">
      <alignment vertical="center" wrapText="1"/>
    </xf>
    <xf numFmtId="179" fontId="17" fillId="4" borderId="8" xfId="0" applyNumberFormat="1" applyFont="1" applyFill="1" applyBorder="1" applyAlignment="1">
      <alignment horizontal="right" vertical="center" wrapText="1"/>
    </xf>
    <xf numFmtId="179" fontId="17" fillId="4" borderId="9" xfId="0" applyNumberFormat="1" applyFont="1" applyFill="1" applyBorder="1" applyAlignment="1">
      <alignment horizontal="right" vertical="center" wrapText="1"/>
    </xf>
    <xf numFmtId="0" fontId="22" fillId="3" borderId="10" xfId="0" applyFont="1" applyFill="1" applyBorder="1">
      <alignment vertical="center"/>
    </xf>
    <xf numFmtId="0" fontId="17" fillId="9" borderId="11" xfId="0" applyFont="1" applyFill="1" applyBorder="1" applyAlignment="1">
      <alignment vertical="center" shrinkToFit="1"/>
    </xf>
    <xf numFmtId="0" fontId="17" fillId="6" borderId="4" xfId="0" applyFont="1" applyFill="1" applyBorder="1" applyAlignment="1">
      <alignment horizontal="center" vertical="center" shrinkToFit="1"/>
    </xf>
    <xf numFmtId="0" fontId="22" fillId="3" borderId="7" xfId="0" applyFont="1" applyFill="1" applyBorder="1" applyAlignment="1">
      <alignment vertical="center" shrinkToFit="1"/>
    </xf>
    <xf numFmtId="0" fontId="17" fillId="6" borderId="4" xfId="0" applyFont="1" applyFill="1" applyBorder="1" applyAlignment="1">
      <alignment horizontal="center" vertical="center" wrapText="1" shrinkToFit="1"/>
    </xf>
    <xf numFmtId="0" fontId="17" fillId="6" borderId="5" xfId="0" applyFont="1" applyFill="1" applyBorder="1" applyAlignment="1">
      <alignment horizontal="center" vertical="center" shrinkToFit="1"/>
    </xf>
    <xf numFmtId="0" fontId="22" fillId="3" borderId="9" xfId="0" applyFont="1" applyFill="1" applyBorder="1" applyAlignment="1">
      <alignment vertical="center" shrinkToFit="1"/>
    </xf>
    <xf numFmtId="0" fontId="15" fillId="0" borderId="8" xfId="0" applyFont="1" applyBorder="1">
      <alignment vertical="center"/>
    </xf>
    <xf numFmtId="0" fontId="17" fillId="6" borderId="11" xfId="0" applyFont="1" applyFill="1" applyBorder="1" applyAlignment="1">
      <alignment horizontal="center" vertical="center" shrinkToFit="1"/>
    </xf>
    <xf numFmtId="0" fontId="17" fillId="6" borderId="25" xfId="0" applyFont="1" applyFill="1" applyBorder="1" applyAlignment="1">
      <alignment horizontal="center" vertical="center"/>
    </xf>
    <xf numFmtId="177" fontId="17" fillId="0" borderId="26" xfId="0" applyNumberFormat="1" applyFont="1" applyBorder="1" applyAlignment="1">
      <alignment vertical="center" shrinkToFit="1"/>
    </xf>
    <xf numFmtId="177" fontId="17" fillId="0" borderId="27" xfId="0" applyNumberFormat="1" applyFont="1" applyBorder="1" applyAlignment="1">
      <alignment vertical="center" shrinkToFit="1"/>
    </xf>
    <xf numFmtId="177" fontId="17" fillId="0" borderId="0" xfId="0" applyNumberFormat="1" applyFont="1" applyAlignment="1">
      <alignment vertical="center" shrinkToFit="1"/>
    </xf>
    <xf numFmtId="177" fontId="17" fillId="0" borderId="28" xfId="0" applyNumberFormat="1" applyFont="1" applyBorder="1" applyAlignment="1">
      <alignment vertical="center" shrinkToFit="1"/>
    </xf>
    <xf numFmtId="177" fontId="17" fillId="0" borderId="29" xfId="0" applyNumberFormat="1" applyFont="1" applyBorder="1" applyAlignment="1">
      <alignment vertical="center" shrinkToFit="1"/>
    </xf>
    <xf numFmtId="0" fontId="16" fillId="3" borderId="5" xfId="0" applyFont="1" applyFill="1" applyBorder="1" applyAlignment="1">
      <alignment vertical="center" shrinkToFit="1"/>
    </xf>
    <xf numFmtId="0" fontId="17" fillId="6" borderId="30" xfId="0" applyFont="1" applyFill="1" applyBorder="1" applyAlignment="1">
      <alignment horizontal="center" vertical="center"/>
    </xf>
    <xf numFmtId="177" fontId="17" fillId="0" borderId="5" xfId="0" applyNumberFormat="1" applyFont="1" applyBorder="1" applyAlignment="1">
      <alignment vertical="center" shrinkToFit="1"/>
    </xf>
    <xf numFmtId="177" fontId="17" fillId="0" borderId="31" xfId="0" applyNumberFormat="1" applyFont="1" applyBorder="1" applyAlignment="1">
      <alignment vertical="center" shrinkToFit="1"/>
    </xf>
    <xf numFmtId="177" fontId="17" fillId="0" borderId="8" xfId="0" applyNumberFormat="1" applyFont="1" applyBorder="1" applyAlignment="1">
      <alignment vertical="center" shrinkToFit="1"/>
    </xf>
    <xf numFmtId="177" fontId="17" fillId="0" borderId="9" xfId="0" applyNumberFormat="1" applyFont="1" applyBorder="1" applyAlignment="1">
      <alignment vertical="center" shrinkToFit="1"/>
    </xf>
    <xf numFmtId="0" fontId="17" fillId="4" borderId="5" xfId="0" applyFont="1" applyFill="1" applyBorder="1">
      <alignment vertical="center"/>
    </xf>
    <xf numFmtId="0" fontId="17" fillId="4" borderId="31" xfId="0" applyFont="1" applyFill="1" applyBorder="1">
      <alignment vertical="center"/>
    </xf>
    <xf numFmtId="0" fontId="15" fillId="8" borderId="11" xfId="0" applyFont="1" applyFill="1" applyBorder="1" applyAlignment="1">
      <alignment horizontal="center" vertical="center"/>
    </xf>
    <xf numFmtId="0" fontId="16" fillId="8" borderId="11" xfId="0" applyFont="1" applyFill="1" applyBorder="1" applyAlignment="1">
      <alignment horizontal="center" vertical="center"/>
    </xf>
    <xf numFmtId="0" fontId="25" fillId="3" borderId="11" xfId="0" applyFont="1" applyFill="1" applyBorder="1" applyAlignment="1">
      <alignment vertical="center" shrinkToFit="1"/>
    </xf>
    <xf numFmtId="0" fontId="22" fillId="3" borderId="10" xfId="0" applyFont="1" applyFill="1" applyBorder="1" applyAlignment="1">
      <alignment vertical="center" shrinkToFit="1"/>
    </xf>
    <xf numFmtId="0" fontId="16" fillId="0" borderId="11" xfId="0" applyFont="1" applyBorder="1" applyAlignment="1">
      <alignment horizontal="center" vertical="center"/>
    </xf>
    <xf numFmtId="0" fontId="16" fillId="4" borderId="12" xfId="0" applyFont="1" applyFill="1" applyBorder="1" applyAlignment="1">
      <alignment horizontal="center" vertical="center"/>
    </xf>
    <xf numFmtId="0" fontId="17" fillId="6" borderId="32" xfId="0" applyFont="1" applyFill="1" applyBorder="1" applyAlignment="1">
      <alignment horizontal="center" vertical="center"/>
    </xf>
    <xf numFmtId="0" fontId="17" fillId="4" borderId="33" xfId="0" applyFont="1" applyFill="1" applyBorder="1">
      <alignment vertical="center"/>
    </xf>
    <xf numFmtId="0" fontId="17" fillId="4" borderId="34" xfId="0" applyFont="1" applyFill="1" applyBorder="1">
      <alignment vertical="center"/>
    </xf>
    <xf numFmtId="0" fontId="24" fillId="3" borderId="21" xfId="0" applyFont="1" applyFill="1" applyBorder="1" applyAlignment="1">
      <alignment horizontal="left" vertical="center" shrinkToFit="1"/>
    </xf>
    <xf numFmtId="0" fontId="24" fillId="3" borderId="22" xfId="0" applyFont="1" applyFill="1" applyBorder="1" applyAlignment="1">
      <alignment vertical="center" shrinkToFit="1"/>
    </xf>
    <xf numFmtId="0" fontId="21" fillId="3" borderId="22" xfId="0" applyFont="1" applyFill="1" applyBorder="1" applyAlignment="1">
      <alignment vertical="center" shrinkToFit="1"/>
    </xf>
    <xf numFmtId="49" fontId="17" fillId="0" borderId="11" xfId="0" applyNumberFormat="1" applyFont="1" applyBorder="1" applyAlignment="1">
      <alignment horizontal="center" vertical="center" wrapText="1"/>
    </xf>
    <xf numFmtId="49" fontId="24" fillId="5" borderId="11" xfId="0" applyNumberFormat="1" applyFont="1" applyFill="1" applyBorder="1" applyAlignment="1">
      <alignment horizontal="left" vertical="center" wrapText="1"/>
    </xf>
    <xf numFmtId="0" fontId="17" fillId="4" borderId="35" xfId="0" applyFont="1" applyFill="1" applyBorder="1">
      <alignment vertical="center"/>
    </xf>
    <xf numFmtId="0" fontId="21" fillId="0" borderId="0" xfId="0" applyFont="1" applyAlignment="1">
      <alignment horizontal="center" vertical="center"/>
    </xf>
    <xf numFmtId="0" fontId="26" fillId="0" borderId="0" xfId="5" applyFont="1">
      <alignment vertical="center"/>
    </xf>
    <xf numFmtId="0" fontId="26" fillId="10" borderId="0" xfId="5" applyFont="1" applyFill="1">
      <alignment vertical="center"/>
    </xf>
    <xf numFmtId="0" fontId="27" fillId="0" borderId="0" xfId="5" applyFont="1">
      <alignment vertical="center"/>
    </xf>
    <xf numFmtId="0" fontId="28" fillId="11" borderId="6" xfId="5" applyFont="1" applyFill="1" applyBorder="1">
      <alignment vertical="center"/>
    </xf>
    <xf numFmtId="0" fontId="26" fillId="11" borderId="24" xfId="5" applyFont="1" applyFill="1" applyBorder="1">
      <alignment vertical="center"/>
    </xf>
    <xf numFmtId="0" fontId="26" fillId="11" borderId="36" xfId="5" applyFont="1" applyFill="1" applyBorder="1" applyAlignment="1">
      <alignment vertical="top"/>
    </xf>
    <xf numFmtId="0" fontId="26" fillId="11" borderId="36" xfId="5" applyFont="1" applyFill="1" applyBorder="1" applyAlignment="1">
      <alignment vertical="center" wrapText="1"/>
    </xf>
    <xf numFmtId="0" fontId="26" fillId="11" borderId="13" xfId="5" applyFont="1" applyFill="1" applyBorder="1" applyAlignment="1">
      <alignment vertical="center" wrapText="1"/>
    </xf>
    <xf numFmtId="0" fontId="28" fillId="11" borderId="4" xfId="5" applyFont="1" applyFill="1" applyBorder="1" applyAlignment="1">
      <alignment horizontal="left" vertical="center"/>
    </xf>
    <xf numFmtId="0" fontId="28" fillId="11" borderId="1" xfId="5" applyFont="1" applyFill="1" applyBorder="1" applyAlignment="1">
      <alignment horizontal="left" vertical="center"/>
    </xf>
    <xf numFmtId="0" fontId="26" fillId="0" borderId="0" xfId="5" applyFont="1" applyAlignment="1">
      <alignment horizontal="left" vertical="center"/>
    </xf>
    <xf numFmtId="0" fontId="26" fillId="11" borderId="36" xfId="5" applyFont="1" applyFill="1" applyBorder="1" applyAlignment="1">
      <alignment horizontal="center" vertical="center"/>
    </xf>
    <xf numFmtId="0" fontId="29" fillId="0" borderId="0" xfId="5" applyFont="1">
      <alignment vertical="center"/>
    </xf>
    <xf numFmtId="0" fontId="29" fillId="11" borderId="8" xfId="5" applyFont="1" applyFill="1" applyBorder="1">
      <alignment vertical="center"/>
    </xf>
    <xf numFmtId="0" fontId="26" fillId="3" borderId="6" xfId="5" applyFont="1" applyFill="1" applyBorder="1">
      <alignment vertical="center"/>
    </xf>
    <xf numFmtId="0" fontId="26" fillId="3" borderId="24" xfId="5" applyFont="1" applyFill="1" applyBorder="1" applyAlignment="1">
      <alignment vertical="top"/>
    </xf>
    <xf numFmtId="0" fontId="26" fillId="3" borderId="24" xfId="5" applyFont="1" applyFill="1" applyBorder="1" applyAlignment="1">
      <alignment horizontal="left" vertical="center" wrapText="1"/>
    </xf>
    <xf numFmtId="0" fontId="26" fillId="3" borderId="7" xfId="5" applyFont="1" applyFill="1" applyBorder="1" applyAlignment="1">
      <alignment horizontal="left" vertical="center" wrapText="1"/>
    </xf>
    <xf numFmtId="0" fontId="26" fillId="11" borderId="4" xfId="5" applyFont="1" applyFill="1" applyBorder="1" applyAlignment="1">
      <alignment horizontal="left" vertical="center"/>
    </xf>
    <xf numFmtId="0" fontId="26" fillId="11" borderId="7" xfId="5" applyFont="1" applyFill="1" applyBorder="1" applyAlignment="1">
      <alignment horizontal="left" vertical="center" wrapText="1"/>
    </xf>
    <xf numFmtId="0" fontId="26" fillId="3" borderId="24" xfId="5" applyFont="1" applyFill="1" applyBorder="1" applyAlignment="1">
      <alignment horizontal="center" vertical="center"/>
    </xf>
    <xf numFmtId="0" fontId="26" fillId="11" borderId="0" xfId="5" applyFont="1" applyFill="1">
      <alignment vertical="center"/>
    </xf>
    <xf numFmtId="0" fontId="26" fillId="11" borderId="8" xfId="5" applyFont="1" applyFill="1" applyBorder="1">
      <alignment vertical="center"/>
    </xf>
    <xf numFmtId="0" fontId="26" fillId="3" borderId="8" xfId="5" applyFont="1" applyFill="1" applyBorder="1">
      <alignment vertical="center"/>
    </xf>
    <xf numFmtId="0" fontId="26" fillId="0" borderId="37" xfId="5" applyFont="1" applyBorder="1" applyAlignment="1">
      <alignment horizontal="center" vertical="top" wrapText="1"/>
    </xf>
    <xf numFmtId="0" fontId="26" fillId="0" borderId="1" xfId="5" applyFont="1" applyBorder="1" applyAlignment="1">
      <alignment horizontal="center" vertical="center"/>
    </xf>
    <xf numFmtId="0" fontId="26" fillId="0" borderId="1" xfId="5" applyFont="1" applyBorder="1" applyAlignment="1">
      <alignment horizontal="center" vertical="center" wrapText="1"/>
    </xf>
    <xf numFmtId="0" fontId="26" fillId="11" borderId="4" xfId="5" applyFont="1" applyFill="1" applyBorder="1" applyAlignment="1">
      <alignment horizontal="center" vertical="center"/>
    </xf>
    <xf numFmtId="0" fontId="26" fillId="11" borderId="7" xfId="5" applyFont="1" applyFill="1" applyBorder="1" applyAlignment="1">
      <alignment horizontal="center" vertical="center" wrapText="1"/>
    </xf>
    <xf numFmtId="0" fontId="26" fillId="0" borderId="0" xfId="5" applyFont="1" applyAlignment="1">
      <alignment horizontal="center" vertical="center"/>
    </xf>
    <xf numFmtId="0" fontId="26" fillId="0" borderId="38" xfId="5" applyFont="1" applyBorder="1" applyAlignment="1">
      <alignment horizontal="center" vertical="top"/>
    </xf>
    <xf numFmtId="0" fontId="26" fillId="0" borderId="0" xfId="5" applyFont="1" applyAlignment="1">
      <alignment horizontal="center" vertical="center" wrapText="1"/>
    </xf>
    <xf numFmtId="0" fontId="26" fillId="11" borderId="5" xfId="5" applyFont="1" applyFill="1" applyBorder="1" applyAlignment="1">
      <alignment horizontal="center" vertical="center"/>
    </xf>
    <xf numFmtId="0" fontId="26" fillId="11" borderId="9" xfId="5" applyFont="1" applyFill="1" applyBorder="1" applyAlignment="1">
      <alignment horizontal="center" vertical="center" wrapText="1"/>
    </xf>
    <xf numFmtId="0" fontId="26" fillId="0" borderId="39" xfId="5" applyFont="1" applyBorder="1" applyAlignment="1">
      <alignment horizontal="center" vertical="top"/>
    </xf>
    <xf numFmtId="0" fontId="26" fillId="0" borderId="40" xfId="5" applyFont="1" applyBorder="1" applyAlignment="1">
      <alignment horizontal="center" vertical="top"/>
    </xf>
    <xf numFmtId="0" fontId="26" fillId="0" borderId="2" xfId="5" applyFont="1" applyBorder="1">
      <alignment vertical="center"/>
    </xf>
    <xf numFmtId="0" fontId="26" fillId="0" borderId="1" xfId="5" applyFont="1" applyBorder="1" applyAlignment="1">
      <alignment horizontal="left" vertical="center"/>
    </xf>
    <xf numFmtId="0" fontId="26" fillId="0" borderId="1" xfId="5" applyFont="1" applyBorder="1" applyAlignment="1">
      <alignment horizontal="left" vertical="center" shrinkToFit="1"/>
    </xf>
    <xf numFmtId="0" fontId="26" fillId="0" borderId="1" xfId="5" applyFont="1" applyBorder="1">
      <alignment vertical="center"/>
    </xf>
    <xf numFmtId="0" fontId="26" fillId="11" borderId="5" xfId="5" applyFont="1" applyFill="1" applyBorder="1" applyAlignment="1">
      <alignment horizontal="left" vertical="center" shrinkToFit="1"/>
    </xf>
    <xf numFmtId="0" fontId="26" fillId="11" borderId="9" xfId="5" applyFont="1" applyFill="1" applyBorder="1" applyAlignment="1">
      <alignment horizontal="left" vertical="center" shrinkToFit="1"/>
    </xf>
    <xf numFmtId="0" fontId="26" fillId="0" borderId="2" xfId="5" applyFont="1" applyBorder="1" applyAlignment="1">
      <alignment horizontal="center" vertical="center"/>
    </xf>
    <xf numFmtId="0" fontId="26" fillId="0" borderId="13" xfId="5" applyFont="1" applyBorder="1" applyAlignment="1">
      <alignment horizontal="center" vertical="center"/>
    </xf>
    <xf numFmtId="0" fontId="26" fillId="0" borderId="0" xfId="5" applyFont="1" applyAlignment="1">
      <alignment vertical="center" wrapText="1"/>
    </xf>
    <xf numFmtId="0" fontId="26" fillId="0" borderId="41" xfId="5" applyFont="1" applyBorder="1" applyAlignment="1">
      <alignment horizontal="center" vertical="top"/>
    </xf>
    <xf numFmtId="0" fontId="26" fillId="11" borderId="11" xfId="5" applyFont="1" applyFill="1" applyBorder="1" applyAlignment="1">
      <alignment horizontal="left" vertical="center" shrinkToFit="1"/>
    </xf>
    <xf numFmtId="0" fontId="26" fillId="11" borderId="10" xfId="5" applyFont="1" applyFill="1" applyBorder="1" applyAlignment="1">
      <alignment horizontal="left" vertical="center" shrinkToFit="1"/>
    </xf>
    <xf numFmtId="0" fontId="26" fillId="0" borderId="42" xfId="5" applyFont="1" applyBorder="1" applyAlignment="1">
      <alignment horizontal="center" vertical="top"/>
    </xf>
    <xf numFmtId="0" fontId="30" fillId="3" borderId="4" xfId="5" applyFont="1" applyFill="1" applyBorder="1">
      <alignment vertical="center"/>
    </xf>
    <xf numFmtId="0" fontId="31" fillId="0" borderId="4" xfId="5" applyFont="1" applyBorder="1" applyAlignment="1">
      <alignment horizontal="left" vertical="top" wrapText="1"/>
    </xf>
    <xf numFmtId="38" fontId="27" fillId="0" borderId="2" xfId="3" applyFont="1" applyFill="1" applyBorder="1" applyAlignment="1">
      <alignment horizontal="center" vertical="center"/>
    </xf>
    <xf numFmtId="38" fontId="32" fillId="0" borderId="4" xfId="3" applyFont="1" applyFill="1" applyBorder="1" applyAlignment="1">
      <alignment horizontal="left" vertical="top" wrapText="1"/>
    </xf>
    <xf numFmtId="38" fontId="26" fillId="0" borderId="4" xfId="3" applyFont="1" applyFill="1" applyBorder="1" applyAlignment="1">
      <alignment horizontal="left" vertical="center" wrapText="1"/>
    </xf>
    <xf numFmtId="38" fontId="26" fillId="0" borderId="0" xfId="3" applyFont="1" applyFill="1" applyBorder="1" applyAlignment="1">
      <alignment horizontal="right" vertical="center"/>
    </xf>
    <xf numFmtId="0" fontId="30" fillId="3" borderId="4" xfId="5" applyFont="1" applyFill="1" applyBorder="1" applyAlignment="1">
      <alignment horizontal="center" vertical="center"/>
    </xf>
    <xf numFmtId="0" fontId="31" fillId="0" borderId="6" xfId="5" applyFont="1" applyBorder="1" applyAlignment="1">
      <alignment horizontal="left" vertical="top" wrapText="1"/>
    </xf>
    <xf numFmtId="0" fontId="31" fillId="0" borderId="7" xfId="5" applyFont="1" applyBorder="1" applyAlignment="1">
      <alignment horizontal="left" vertical="top" wrapText="1"/>
    </xf>
    <xf numFmtId="38" fontId="27" fillId="0" borderId="1" xfId="3" applyFont="1" applyFill="1" applyBorder="1" applyAlignment="1">
      <alignment horizontal="center" vertical="center"/>
    </xf>
    <xf numFmtId="38" fontId="27" fillId="0" borderId="1" xfId="3" applyFont="1" applyFill="1" applyBorder="1" applyAlignment="1">
      <alignment horizontal="center" vertical="center" wrapText="1"/>
    </xf>
    <xf numFmtId="38" fontId="30" fillId="0" borderId="43" xfId="3" applyFont="1" applyFill="1" applyBorder="1" applyAlignment="1">
      <alignment horizontal="left" vertical="top" wrapText="1"/>
    </xf>
    <xf numFmtId="0" fontId="26" fillId="11" borderId="8" xfId="5" applyFont="1" applyFill="1" applyBorder="1" applyAlignment="1">
      <alignment horizontal="center" vertical="center"/>
    </xf>
    <xf numFmtId="0" fontId="28" fillId="0" borderId="6" xfId="5" applyFont="1" applyBorder="1" applyAlignment="1">
      <alignment horizontal="center" vertical="center"/>
    </xf>
    <xf numFmtId="38" fontId="30" fillId="0" borderId="7" xfId="3" applyFont="1" applyFill="1" applyBorder="1" applyAlignment="1">
      <alignment horizontal="center" vertical="center"/>
    </xf>
    <xf numFmtId="38" fontId="26" fillId="0" borderId="4" xfId="3" applyFont="1" applyFill="1" applyBorder="1" applyAlignment="1">
      <alignment horizontal="left" vertical="top" wrapText="1"/>
    </xf>
    <xf numFmtId="0" fontId="26" fillId="11" borderId="12" xfId="5" applyFont="1" applyFill="1" applyBorder="1">
      <alignment vertical="center"/>
    </xf>
    <xf numFmtId="0" fontId="28" fillId="3" borderId="11" xfId="5" applyFont="1" applyFill="1" applyBorder="1">
      <alignment vertical="center"/>
    </xf>
    <xf numFmtId="0" fontId="31" fillId="0" borderId="11" xfId="5" applyFont="1" applyBorder="1" applyAlignment="1">
      <alignment horizontal="left" vertical="top" wrapText="1"/>
    </xf>
    <xf numFmtId="38" fontId="26" fillId="0" borderId="12" xfId="3" applyFont="1" applyFill="1" applyBorder="1" applyAlignment="1">
      <alignment horizontal="center" vertical="center"/>
    </xf>
    <xf numFmtId="38" fontId="32" fillId="0" borderId="11" xfId="3" applyFont="1" applyFill="1" applyBorder="1" applyAlignment="1">
      <alignment horizontal="left" vertical="top" wrapText="1"/>
    </xf>
    <xf numFmtId="38" fontId="26" fillId="0" borderId="11" xfId="3" applyFont="1" applyFill="1" applyBorder="1" applyAlignment="1">
      <alignment horizontal="left" vertical="center" wrapText="1"/>
    </xf>
    <xf numFmtId="0" fontId="26" fillId="11" borderId="5" xfId="5" applyFont="1" applyFill="1" applyBorder="1">
      <alignment vertical="center"/>
    </xf>
    <xf numFmtId="0" fontId="30" fillId="3" borderId="11" xfId="5" applyFont="1" applyFill="1" applyBorder="1" applyAlignment="1">
      <alignment horizontal="center" vertical="center"/>
    </xf>
    <xf numFmtId="0" fontId="31" fillId="0" borderId="12" xfId="5" applyFont="1" applyBorder="1" applyAlignment="1">
      <alignment horizontal="left" vertical="top" wrapText="1"/>
    </xf>
    <xf numFmtId="0" fontId="31" fillId="0" borderId="10" xfId="5" applyFont="1" applyBorder="1" applyAlignment="1">
      <alignment horizontal="left" vertical="top" wrapText="1"/>
    </xf>
    <xf numFmtId="38" fontId="27" fillId="0" borderId="12" xfId="3" applyFont="1" applyFill="1" applyBorder="1" applyAlignment="1">
      <alignment horizontal="center" vertical="center"/>
    </xf>
    <xf numFmtId="38" fontId="30" fillId="0" borderId="44" xfId="3" applyFont="1" applyFill="1" applyBorder="1" applyAlignment="1">
      <alignment horizontal="left" vertical="top" wrapText="1"/>
    </xf>
    <xf numFmtId="0" fontId="28" fillId="0" borderId="8" xfId="5" applyFont="1" applyBorder="1" applyAlignment="1">
      <alignment horizontal="center" vertical="center"/>
    </xf>
    <xf numFmtId="38" fontId="30" fillId="0" borderId="9" xfId="3" applyFont="1" applyFill="1" applyBorder="1" applyAlignment="1">
      <alignment horizontal="center" vertical="center"/>
    </xf>
    <xf numFmtId="38" fontId="26" fillId="0" borderId="5" xfId="3" applyFont="1" applyFill="1" applyBorder="1" applyAlignment="1">
      <alignment horizontal="left" vertical="center" wrapText="1"/>
    </xf>
    <xf numFmtId="38" fontId="26" fillId="0" borderId="5" xfId="3" applyFont="1" applyFill="1" applyBorder="1" applyAlignment="1">
      <alignment horizontal="left" vertical="top" wrapText="1"/>
    </xf>
    <xf numFmtId="0" fontId="33" fillId="0" borderId="24" xfId="5" applyFont="1" applyBorder="1" applyAlignment="1">
      <alignment horizontal="center" vertical="center"/>
    </xf>
    <xf numFmtId="0" fontId="33" fillId="0" borderId="0" xfId="5" applyFont="1" applyAlignment="1">
      <alignment horizontal="center" vertical="center"/>
    </xf>
    <xf numFmtId="0" fontId="27" fillId="0" borderId="0" xfId="5" applyFont="1" applyAlignment="1">
      <alignment horizontal="center" vertical="center"/>
    </xf>
    <xf numFmtId="0" fontId="31" fillId="0" borderId="6" xfId="5" applyFont="1" applyBorder="1" applyAlignment="1">
      <alignment horizontal="center" vertical="top" wrapText="1"/>
    </xf>
    <xf numFmtId="0" fontId="31" fillId="0" borderId="7" xfId="5" applyFont="1" applyBorder="1" applyAlignment="1">
      <alignment horizontal="center" vertical="top" wrapText="1"/>
    </xf>
    <xf numFmtId="38" fontId="27" fillId="0" borderId="13" xfId="3" applyFont="1" applyFill="1" applyBorder="1" applyAlignment="1">
      <alignment horizontal="center" vertical="center"/>
    </xf>
    <xf numFmtId="0" fontId="32" fillId="0" borderId="4" xfId="5" applyFont="1" applyBorder="1" applyAlignment="1">
      <alignment horizontal="left" vertical="top" wrapText="1"/>
    </xf>
    <xf numFmtId="0" fontId="28" fillId="0" borderId="0" xfId="5" applyFont="1" applyAlignment="1">
      <alignment horizontal="center" vertical="center"/>
    </xf>
    <xf numFmtId="0" fontId="31" fillId="0" borderId="12" xfId="5" applyFont="1" applyBorder="1" applyAlignment="1">
      <alignment horizontal="center" vertical="top" wrapText="1"/>
    </xf>
    <xf numFmtId="0" fontId="31" fillId="0" borderId="10" xfId="5" applyFont="1" applyBorder="1" applyAlignment="1">
      <alignment horizontal="center" vertical="top" wrapText="1"/>
    </xf>
    <xf numFmtId="0" fontId="32" fillId="0" borderId="11" xfId="5" applyFont="1" applyBorder="1" applyAlignment="1">
      <alignment horizontal="left" vertical="top" wrapText="1"/>
    </xf>
    <xf numFmtId="0" fontId="26" fillId="11" borderId="12" xfId="5" applyFont="1" applyFill="1" applyBorder="1" applyAlignment="1">
      <alignment horizontal="center" vertical="center"/>
    </xf>
    <xf numFmtId="0" fontId="28" fillId="0" borderId="12" xfId="5" applyFont="1" applyBorder="1" applyAlignment="1">
      <alignment horizontal="center" vertical="center"/>
    </xf>
    <xf numFmtId="38" fontId="30" fillId="0" borderId="10" xfId="3" applyFont="1" applyFill="1" applyBorder="1" applyAlignment="1">
      <alignment horizontal="center" vertical="center"/>
    </xf>
    <xf numFmtId="38" fontId="26" fillId="0" borderId="11" xfId="3" applyFont="1" applyFill="1" applyBorder="1" applyAlignment="1">
      <alignment horizontal="left" vertical="top" wrapText="1"/>
    </xf>
    <xf numFmtId="38" fontId="30" fillId="0" borderId="0" xfId="3" applyFont="1" applyFill="1" applyBorder="1" applyAlignment="1">
      <alignment horizontal="center" vertical="center"/>
    </xf>
    <xf numFmtId="0" fontId="30" fillId="0" borderId="0" xfId="5" applyFont="1" applyAlignment="1">
      <alignment horizontal="center" vertical="center"/>
    </xf>
    <xf numFmtId="0" fontId="34" fillId="0" borderId="0" xfId="0" applyFont="1">
      <alignment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E9FFFF"/>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5.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154305</xdr:colOff>
      <xdr:row>28</xdr:row>
      <xdr:rowOff>278130</xdr:rowOff>
    </xdr:from>
    <xdr:to xmlns:xdr="http://schemas.openxmlformats.org/drawingml/2006/spreadsheetDrawing">
      <xdr:col>26</xdr:col>
      <xdr:colOff>154305</xdr:colOff>
      <xdr:row>28</xdr:row>
      <xdr:rowOff>281305</xdr:rowOff>
    </xdr:to>
    <xdr:sp macro="" textlink="">
      <xdr:nvSpPr>
        <xdr:cNvPr id="2" name="左矢印 1"/>
        <xdr:cNvSpPr/>
      </xdr:nvSpPr>
      <xdr:spPr>
        <a:xfrm>
          <a:off x="4478655" y="7037705"/>
          <a:ext cx="171450" cy="317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29</xdr:row>
      <xdr:rowOff>281305</xdr:rowOff>
    </xdr:from>
    <xdr:to xmlns:xdr="http://schemas.openxmlformats.org/drawingml/2006/spreadsheetDrawing">
      <xdr:col>26</xdr:col>
      <xdr:colOff>154305</xdr:colOff>
      <xdr:row>29</xdr:row>
      <xdr:rowOff>281305</xdr:rowOff>
    </xdr:to>
    <xdr:sp macro="" textlink="">
      <xdr:nvSpPr>
        <xdr:cNvPr id="3" name="左矢印 2"/>
        <xdr:cNvSpPr/>
      </xdr:nvSpPr>
      <xdr:spPr>
        <a:xfrm>
          <a:off x="4478655" y="7322185"/>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21</xdr:row>
      <xdr:rowOff>179705</xdr:rowOff>
    </xdr:from>
    <xdr:to xmlns:xdr="http://schemas.openxmlformats.org/drawingml/2006/spreadsheetDrawing">
      <xdr:col>26</xdr:col>
      <xdr:colOff>154305</xdr:colOff>
      <xdr:row>21</xdr:row>
      <xdr:rowOff>179705</xdr:rowOff>
    </xdr:to>
    <xdr:sp macro="" textlink="">
      <xdr:nvSpPr>
        <xdr:cNvPr id="4" name="左矢印 3"/>
        <xdr:cNvSpPr/>
      </xdr:nvSpPr>
      <xdr:spPr>
        <a:xfrm>
          <a:off x="4478655" y="5161280"/>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24</xdr:row>
      <xdr:rowOff>179705</xdr:rowOff>
    </xdr:from>
    <xdr:to xmlns:xdr="http://schemas.openxmlformats.org/drawingml/2006/spreadsheetDrawing">
      <xdr:col>26</xdr:col>
      <xdr:colOff>154305</xdr:colOff>
      <xdr:row>24</xdr:row>
      <xdr:rowOff>179705</xdr:rowOff>
    </xdr:to>
    <xdr:sp macro="" textlink="">
      <xdr:nvSpPr>
        <xdr:cNvPr id="6" name="左矢印 5"/>
        <xdr:cNvSpPr/>
      </xdr:nvSpPr>
      <xdr:spPr>
        <a:xfrm>
          <a:off x="4478655" y="6005195"/>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25</xdr:row>
      <xdr:rowOff>189865</xdr:rowOff>
    </xdr:from>
    <xdr:to xmlns:xdr="http://schemas.openxmlformats.org/drawingml/2006/spreadsheetDrawing">
      <xdr:col>26</xdr:col>
      <xdr:colOff>154305</xdr:colOff>
      <xdr:row>25</xdr:row>
      <xdr:rowOff>189865</xdr:rowOff>
    </xdr:to>
    <xdr:sp macro="" textlink="">
      <xdr:nvSpPr>
        <xdr:cNvPr id="7" name="左矢印 6"/>
        <xdr:cNvSpPr/>
      </xdr:nvSpPr>
      <xdr:spPr>
        <a:xfrm>
          <a:off x="4478655" y="6296660"/>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12</xdr:col>
      <xdr:colOff>146685</xdr:colOff>
      <xdr:row>3</xdr:row>
      <xdr:rowOff>61595</xdr:rowOff>
    </xdr:from>
    <xdr:to xmlns:xdr="http://schemas.openxmlformats.org/drawingml/2006/spreadsheetDrawing">
      <xdr:col>26</xdr:col>
      <xdr:colOff>22860</xdr:colOff>
      <xdr:row>5</xdr:row>
      <xdr:rowOff>59055</xdr:rowOff>
    </xdr:to>
    <xdr:sp macro="" textlink="">
      <xdr:nvSpPr>
        <xdr:cNvPr id="8" name="図形 7"/>
        <xdr:cNvSpPr/>
      </xdr:nvSpPr>
      <xdr:spPr>
        <a:xfrm>
          <a:off x="2242185" y="804545"/>
          <a:ext cx="2276475" cy="454660"/>
        </a:xfrm>
        <a:prstGeom prst="wedgeRectCallout">
          <a:avLst>
            <a:gd name="adj1" fmla="val 20439"/>
            <a:gd name="adj2" fmla="val 452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水色のセルについて記入をお願いします。押印は不要です。</a:t>
          </a:r>
          <a:endParaRPr kumimoji="1" lang="ja-JP" altLang="en-US">
            <a:solidFill>
              <a:sysClr val="windowText" lastClr="000000"/>
            </a:solidFill>
          </a:endParaRPr>
        </a:p>
      </xdr:txBody>
    </xdr:sp>
    <xdr:clientData/>
  </xdr:twoCellAnchor>
  <xdr:twoCellAnchor>
    <xdr:from xmlns:xdr="http://schemas.openxmlformats.org/drawingml/2006/spreadsheetDrawing">
      <xdr:col>22</xdr:col>
      <xdr:colOff>49530</xdr:colOff>
      <xdr:row>13</xdr:row>
      <xdr:rowOff>128270</xdr:rowOff>
    </xdr:from>
    <xdr:to xmlns:xdr="http://schemas.openxmlformats.org/drawingml/2006/spreadsheetDrawing">
      <xdr:col>33</xdr:col>
      <xdr:colOff>142875</xdr:colOff>
      <xdr:row>16</xdr:row>
      <xdr:rowOff>80645</xdr:rowOff>
    </xdr:to>
    <xdr:sp macro="" textlink="">
      <xdr:nvSpPr>
        <xdr:cNvPr id="9" name="図形 8"/>
        <xdr:cNvSpPr/>
      </xdr:nvSpPr>
      <xdr:spPr>
        <a:xfrm>
          <a:off x="3859530" y="3376295"/>
          <a:ext cx="1979295" cy="781050"/>
        </a:xfrm>
        <a:prstGeom prst="wedgeRectCallout">
          <a:avLst>
            <a:gd name="adj1" fmla="val -50055"/>
            <a:gd name="adj2" fmla="val 2180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chemeClr val="tx1">
                  <a:lumMod val="50000"/>
                  <a:lumOff val="50000"/>
                </a:schemeClr>
              </a:solidFill>
              <a:latin typeface="ＭＳ Ｐゴシック"/>
              <a:ea typeface="ＭＳ Ｐゴシック"/>
            </a:rPr>
            <a:t>3</a:t>
          </a:r>
          <a:r>
            <a:rPr kumimoji="1" lang="ja-JP" altLang="en-US" b="1">
              <a:solidFill>
                <a:sysClr val="windowText" lastClr="000000"/>
              </a:solidFill>
              <a:latin typeface="ＭＳ Ｐゴシック"/>
              <a:ea typeface="ＭＳ Ｐゴシック"/>
            </a:rPr>
            <a:t>シート目（様式第2号（申請額一覧））から自動で転記されますので記載不要です。</a:t>
          </a:r>
          <a:endParaRPr kumimoji="1" lang="ja-JP" altLang="en-US"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1106170</xdr:colOff>
      <xdr:row>6</xdr:row>
      <xdr:rowOff>96520</xdr:rowOff>
    </xdr:from>
    <xdr:to xmlns:xdr="http://schemas.openxmlformats.org/drawingml/2006/spreadsheetDrawing">
      <xdr:col>6</xdr:col>
      <xdr:colOff>591185</xdr:colOff>
      <xdr:row>10</xdr:row>
      <xdr:rowOff>220980</xdr:rowOff>
    </xdr:to>
    <xdr:sp macro="" textlink="">
      <xdr:nvSpPr>
        <xdr:cNvPr id="2" name="図形 4"/>
        <xdr:cNvSpPr/>
      </xdr:nvSpPr>
      <xdr:spPr>
        <a:xfrm>
          <a:off x="1344295" y="1963420"/>
          <a:ext cx="7009765" cy="126746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latin typeface="ＭＳ Ｐゴシック"/>
              <a:ea typeface="ＭＳ Ｐゴシック"/>
            </a:rPr>
            <a:t>・この一覧表には、2シート目（様式第1号（申請書））及び4シート目（様式第3号（個票））から自動で転記されますので記載不要です。</a:t>
          </a:r>
        </a:p>
        <a:p>
          <a:r>
            <a:rPr kumimoji="1" lang="ja-JP" altLang="en-US" b="1">
              <a:solidFill>
                <a:sysClr val="windowText" lastClr="000000"/>
              </a:solidFill>
              <a:latin typeface="ＭＳ Ｐゴシック"/>
              <a:ea typeface="ＭＳ Ｐゴシック"/>
            </a:rPr>
            <a:t>・様式第3号（個票）の内容が、この一覧表に正しく反映されていることを確認してください。</a:t>
          </a:r>
        </a:p>
        <a:p>
          <a:r>
            <a:rPr kumimoji="1" lang="ja-JP" altLang="en-US" b="1">
              <a:solidFill>
                <a:sysClr val="windowText" lastClr="000000"/>
              </a:solidFill>
              <a:latin typeface="ＭＳ Ｐゴシック"/>
              <a:ea typeface="ＭＳ Ｐゴシック"/>
            </a:rPr>
            <a:t>・所管する事業所・施設が全て含まれていること、また、事業所・施設数と様式第3号（個票）の枚数が一致していることを確認してください</a:t>
          </a:r>
          <a:r>
            <a:rPr kumimoji="1" lang="ja-JP" altLang="en-US">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00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095750" y="1647825"/>
              <a:ext cx="238125" cy="257175"/>
            </a:xfrm>
            <a:prstGeom prst="rect"/>
          </xdr:spPr>
        </xdr:sp>
        <xdr:clientData/>
      </xdr:twoCellAnchor>
    </mc:Choice>
    <mc:Fallback/>
  </mc:AlternateContent>
  <xdr:twoCellAnchor>
    <xdr:from xmlns:xdr="http://schemas.openxmlformats.org/drawingml/2006/spreadsheetDrawing">
      <xdr:col>17</xdr:col>
      <xdr:colOff>25400</xdr:colOff>
      <xdr:row>0</xdr:row>
      <xdr:rowOff>100965</xdr:rowOff>
    </xdr:from>
    <xdr:to xmlns:xdr="http://schemas.openxmlformats.org/drawingml/2006/spreadsheetDrawing">
      <xdr:col>38</xdr:col>
      <xdr:colOff>67945</xdr:colOff>
      <xdr:row>2</xdr:row>
      <xdr:rowOff>144145</xdr:rowOff>
    </xdr:to>
    <xdr:sp macro="" textlink="">
      <xdr:nvSpPr>
        <xdr:cNvPr id="24636" name="図形 145"/>
        <xdr:cNvSpPr/>
      </xdr:nvSpPr>
      <xdr:spPr>
        <a:xfrm>
          <a:off x="2940050" y="100965"/>
          <a:ext cx="3652520" cy="309880"/>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a:lstStyle/>
        <a:p>
          <a:pPr algn="ctr"/>
          <a:r>
            <a:rPr kumimoji="1" lang="ja-JP" altLang="en-US" sz="1400" b="0">
              <a:solidFill>
                <a:sysClr val="windowText" lastClr="000000"/>
              </a:solidFill>
              <a:latin typeface="HGP創英角ｺﾞｼｯｸUB"/>
              <a:ea typeface="HGP創英角ｺﾞｼｯｸUB"/>
            </a:rPr>
            <a:t>水色のセルについて記入をお願いします。</a:t>
          </a:r>
        </a:p>
      </xdr:txBody>
    </xdr:sp>
    <xdr:clientData/>
  </xdr:twoCellAnchor>
  <xdr:twoCellAnchor>
    <xdr:from xmlns:xdr="http://schemas.openxmlformats.org/drawingml/2006/spreadsheetDrawing">
      <xdr:col>40</xdr:col>
      <xdr:colOff>0</xdr:colOff>
      <xdr:row>11</xdr:row>
      <xdr:rowOff>0</xdr:rowOff>
    </xdr:from>
    <xdr:to xmlns:xdr="http://schemas.openxmlformats.org/drawingml/2006/spreadsheetDrawing">
      <xdr:col>68</xdr:col>
      <xdr:colOff>93345</xdr:colOff>
      <xdr:row>16</xdr:row>
      <xdr:rowOff>172720</xdr:rowOff>
    </xdr:to>
    <xdr:sp macro="" textlink="">
      <xdr:nvSpPr>
        <xdr:cNvPr id="24637" name="図形 146"/>
        <xdr:cNvSpPr/>
      </xdr:nvSpPr>
      <xdr:spPr>
        <a:xfrm>
          <a:off x="6867525" y="1876425"/>
          <a:ext cx="4893945" cy="591820"/>
        </a:xfrm>
        <a:prstGeom prst="wedgeRectCallout">
          <a:avLst>
            <a:gd name="adj1" fmla="val -130935"/>
            <a:gd name="adj2" fmla="val -9587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緑色のセルについてプルダウンから選択してください。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28</xdr:col>
      <xdr:colOff>49530</xdr:colOff>
      <xdr:row>16</xdr:row>
      <xdr:rowOff>11430</xdr:rowOff>
    </xdr:from>
    <xdr:to xmlns:xdr="http://schemas.openxmlformats.org/drawingml/2006/spreadsheetDrawing">
      <xdr:col>38</xdr:col>
      <xdr:colOff>9525</xdr:colOff>
      <xdr:row>19</xdr:row>
      <xdr:rowOff>16510</xdr:rowOff>
    </xdr:to>
    <xdr:sp macro="" textlink="">
      <xdr:nvSpPr>
        <xdr:cNvPr id="24638" name="図形 147"/>
        <xdr:cNvSpPr/>
      </xdr:nvSpPr>
      <xdr:spPr>
        <a:xfrm>
          <a:off x="4850130" y="2306955"/>
          <a:ext cx="1684020" cy="690880"/>
        </a:xfrm>
        <a:prstGeom prst="wedgeRectCallout">
          <a:avLst>
            <a:gd name="adj1" fmla="val -65609"/>
            <a:gd name="adj2" fmla="val 10765"/>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提出前に各項目について確認のうえ、チェックを入れてください。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14</xdr:col>
      <xdr:colOff>38100</xdr:colOff>
      <xdr:row>22</xdr:row>
      <xdr:rowOff>1270</xdr:rowOff>
    </xdr:from>
    <xdr:to xmlns:xdr="http://schemas.openxmlformats.org/drawingml/2006/spreadsheetDrawing">
      <xdr:col>26</xdr:col>
      <xdr:colOff>102235</xdr:colOff>
      <xdr:row>25</xdr:row>
      <xdr:rowOff>137160</xdr:rowOff>
    </xdr:to>
    <xdr:sp macro="" textlink="">
      <xdr:nvSpPr>
        <xdr:cNvPr id="24639" name="図形 147"/>
        <xdr:cNvSpPr/>
      </xdr:nvSpPr>
      <xdr:spPr>
        <a:xfrm>
          <a:off x="2438400" y="3249295"/>
          <a:ext cx="2121535" cy="726440"/>
        </a:xfrm>
        <a:prstGeom prst="wedgeRectCallout">
          <a:avLst>
            <a:gd name="adj1" fmla="val 72060"/>
            <a:gd name="adj2" fmla="val 821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選択した提供サービスに応じて、自動で表示されるので記載不要です。</a:t>
          </a:r>
        </a:p>
      </xdr:txBody>
    </xdr:sp>
    <xdr:clientData/>
  </xdr:twoCellAnchor>
  <xdr:twoCellAnchor>
    <xdr:from xmlns:xdr="http://schemas.openxmlformats.org/drawingml/2006/spreadsheetDrawing">
      <xdr:col>26</xdr:col>
      <xdr:colOff>37465</xdr:colOff>
      <xdr:row>31</xdr:row>
      <xdr:rowOff>173990</xdr:rowOff>
    </xdr:from>
    <xdr:to xmlns:xdr="http://schemas.openxmlformats.org/drawingml/2006/spreadsheetDrawing">
      <xdr:col>59</xdr:col>
      <xdr:colOff>53340</xdr:colOff>
      <xdr:row>35</xdr:row>
      <xdr:rowOff>200660</xdr:rowOff>
    </xdr:to>
    <xdr:sp macro="" textlink="">
      <xdr:nvSpPr>
        <xdr:cNvPr id="24640" name="図形 148"/>
        <xdr:cNvSpPr/>
      </xdr:nvSpPr>
      <xdr:spPr>
        <a:xfrm>
          <a:off x="4495165" y="5336540"/>
          <a:ext cx="5683250" cy="750570"/>
        </a:xfrm>
        <a:prstGeom prst="wedgeRectCallout">
          <a:avLst>
            <a:gd name="adj1" fmla="val -135321"/>
            <a:gd name="adj2" fmla="val -6517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各科目の所要額の合計（</a:t>
          </a:r>
          <a:r>
            <a:rPr kumimoji="1" lang="ja-JP" altLang="en-US" b="1" u="sng">
              <a:solidFill>
                <a:sysClr val="windowText" lastClr="000000"/>
              </a:solidFill>
            </a:rPr>
            <a:t>消費税相当額を除いた実支出額</a:t>
          </a:r>
          <a:r>
            <a:rPr kumimoji="1" lang="ja-JP" altLang="en-US" b="1">
              <a:solidFill>
                <a:sysClr val="windowText" lastClr="000000"/>
              </a:solidFill>
            </a:rPr>
            <a:t>）を記載してください。</a:t>
          </a:r>
        </a:p>
      </xdr:txBody>
    </xdr:sp>
    <xdr:clientData/>
  </xdr:twoCellAnchor>
  <xdr:twoCellAnchor>
    <xdr:from xmlns:xdr="http://schemas.openxmlformats.org/drawingml/2006/spreadsheetDrawing">
      <xdr:col>39</xdr:col>
      <xdr:colOff>149860</xdr:colOff>
      <xdr:row>21</xdr:row>
      <xdr:rowOff>20320</xdr:rowOff>
    </xdr:from>
    <xdr:to xmlns:xdr="http://schemas.openxmlformats.org/drawingml/2006/spreadsheetDrawing">
      <xdr:col>68</xdr:col>
      <xdr:colOff>97155</xdr:colOff>
      <xdr:row>26</xdr:row>
      <xdr:rowOff>174625</xdr:rowOff>
    </xdr:to>
    <xdr:sp macro="" textlink="">
      <xdr:nvSpPr>
        <xdr:cNvPr id="24643" name="図形 151"/>
        <xdr:cNvSpPr/>
      </xdr:nvSpPr>
      <xdr:spPr>
        <a:xfrm>
          <a:off x="6845935" y="3230245"/>
          <a:ext cx="4919345" cy="1154430"/>
        </a:xfrm>
        <a:prstGeom prst="wedgeRectCallout">
          <a:avLst>
            <a:gd name="adj1" fmla="val -62473"/>
            <a:gd name="adj2" fmla="val -176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補助上限額＞申請額であった場合は、申請額で交付決定します。</a:t>
          </a:r>
        </a:p>
        <a:p>
          <a:pPr algn="l"/>
          <a:r>
            <a:rPr kumimoji="1" lang="ja-JP" altLang="en-US" b="1">
              <a:solidFill>
                <a:sysClr val="windowText" lastClr="000000"/>
              </a:solidFill>
            </a:rPr>
            <a:t>追加申請は受け付けないため、ご注意ください。</a:t>
          </a:r>
        </a:p>
      </xdr:txBody>
    </xdr:sp>
    <xdr:clientData/>
  </xdr:twoCellAnchor>
  <xdr:twoCellAnchor>
    <xdr:from xmlns:xdr="http://schemas.openxmlformats.org/drawingml/2006/spreadsheetDrawing">
      <xdr:col>26</xdr:col>
      <xdr:colOff>33655</xdr:colOff>
      <xdr:row>27</xdr:row>
      <xdr:rowOff>73660</xdr:rowOff>
    </xdr:from>
    <xdr:to xmlns:xdr="http://schemas.openxmlformats.org/drawingml/2006/spreadsheetDrawing">
      <xdr:col>59</xdr:col>
      <xdr:colOff>53340</xdr:colOff>
      <xdr:row>31</xdr:row>
      <xdr:rowOff>50165</xdr:rowOff>
    </xdr:to>
    <xdr:sp macro="" textlink="">
      <xdr:nvSpPr>
        <xdr:cNvPr id="24644" name="図形 150"/>
        <xdr:cNvSpPr/>
      </xdr:nvSpPr>
      <xdr:spPr>
        <a:xfrm>
          <a:off x="4491355" y="4474210"/>
          <a:ext cx="5687060" cy="738505"/>
        </a:xfrm>
        <a:prstGeom prst="wedgeRectCallout">
          <a:avLst>
            <a:gd name="adj1" fmla="val -85898"/>
            <a:gd name="adj2" fmla="val -641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需用費の欄には、消耗品費、燃料費（車両用の燃料費は除く）等について記載してください。</a:t>
          </a:r>
        </a:p>
      </xdr:txBody>
    </xdr:sp>
    <xdr:clientData/>
  </xdr:twoCellAnchor>
  <xdr:twoCellAnchor>
    <xdr:from xmlns:xdr="http://schemas.openxmlformats.org/drawingml/2006/spreadsheetDrawing">
      <xdr:col>26</xdr:col>
      <xdr:colOff>50800</xdr:colOff>
      <xdr:row>37</xdr:row>
      <xdr:rowOff>21590</xdr:rowOff>
    </xdr:from>
    <xdr:to xmlns:xdr="http://schemas.openxmlformats.org/drawingml/2006/spreadsheetDrawing">
      <xdr:col>59</xdr:col>
      <xdr:colOff>53340</xdr:colOff>
      <xdr:row>40</xdr:row>
      <xdr:rowOff>153670</xdr:rowOff>
    </xdr:to>
    <xdr:sp macro="" textlink="">
      <xdr:nvSpPr>
        <xdr:cNvPr id="24645" name="図形 151"/>
        <xdr:cNvSpPr/>
      </xdr:nvSpPr>
      <xdr:spPr>
        <a:xfrm>
          <a:off x="4508500" y="6498590"/>
          <a:ext cx="5669915" cy="703580"/>
        </a:xfrm>
        <a:prstGeom prst="wedgeRectCallout">
          <a:avLst>
            <a:gd name="adj1" fmla="val -66242"/>
            <a:gd name="adj2" fmla="val -649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各科目の内訳（用途・品目・単価・数量等）を記載してください。</a:t>
          </a:r>
        </a:p>
      </xdr:txBody>
    </xdr:sp>
    <xdr:clientData/>
  </xdr:twoCellAnchor>
  <xdr:twoCellAnchor>
    <xdr:from xmlns:xdr="http://schemas.openxmlformats.org/drawingml/2006/spreadsheetDrawing">
      <xdr:col>23</xdr:col>
      <xdr:colOff>53340</xdr:colOff>
      <xdr:row>47</xdr:row>
      <xdr:rowOff>95885</xdr:rowOff>
    </xdr:from>
    <xdr:to xmlns:xdr="http://schemas.openxmlformats.org/drawingml/2006/spreadsheetDrawing">
      <xdr:col>35</xdr:col>
      <xdr:colOff>19685</xdr:colOff>
      <xdr:row>51</xdr:row>
      <xdr:rowOff>41275</xdr:rowOff>
    </xdr:to>
    <xdr:sp macro="" textlink="">
      <xdr:nvSpPr>
        <xdr:cNvPr id="24647" name="図形 153"/>
        <xdr:cNvSpPr/>
      </xdr:nvSpPr>
      <xdr:spPr>
        <a:xfrm>
          <a:off x="3996690" y="8563610"/>
          <a:ext cx="2033270" cy="707390"/>
        </a:xfrm>
        <a:prstGeom prst="wedgeRectCallout">
          <a:avLst>
            <a:gd name="adj1" fmla="val -93666"/>
            <a:gd name="adj2" fmla="val -4728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見積書、レシート等の根拠資料の提出は必要ありませんが、整理して保管しておいてください。</a:t>
          </a:r>
        </a:p>
      </xdr:txBody>
    </xdr:sp>
    <xdr:clientData/>
  </xdr:twoCellAnchor>
  <xdr:twoCellAnchor>
    <xdr:from xmlns:xdr="http://schemas.openxmlformats.org/drawingml/2006/spreadsheetDrawing">
      <xdr:col>57</xdr:col>
      <xdr:colOff>0</xdr:colOff>
      <xdr:row>8</xdr:row>
      <xdr:rowOff>15240</xdr:rowOff>
    </xdr:from>
    <xdr:to xmlns:xdr="http://schemas.openxmlformats.org/drawingml/2006/spreadsheetDrawing">
      <xdr:col>75</xdr:col>
      <xdr:colOff>51435</xdr:colOff>
      <xdr:row>10</xdr:row>
      <xdr:rowOff>96520</xdr:rowOff>
    </xdr:to>
    <xdr:sp macro="" textlink="">
      <xdr:nvSpPr>
        <xdr:cNvPr id="24648" name="図形 154"/>
        <xdr:cNvSpPr/>
      </xdr:nvSpPr>
      <xdr:spPr>
        <a:xfrm>
          <a:off x="9782175" y="1186815"/>
          <a:ext cx="3137535" cy="557530"/>
        </a:xfrm>
        <a:prstGeom prst="wedgeRectCallout">
          <a:avLst>
            <a:gd name="adj1" fmla="val -63660"/>
            <a:gd name="adj2" fmla="val 1724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令和7年４月1日時点の定員数を記入してください。※介護施設のみ記載</a:t>
          </a:r>
          <a:endParaRPr kumimoji="1" lang="ja-JP" altLang="en-US" b="1">
            <a:solidFill>
              <a:schemeClr val="tx1"/>
            </a:solidFill>
          </a:endParaRPr>
        </a:p>
      </xdr:txBody>
    </xdr:sp>
    <xdr:clientData/>
  </xdr:twoCellAnchor>
  <xdr:twoCellAnchor>
    <xdr:from xmlns:xdr="http://schemas.openxmlformats.org/drawingml/2006/spreadsheetDrawing">
      <xdr:col>40</xdr:col>
      <xdr:colOff>0</xdr:colOff>
      <xdr:row>2</xdr:row>
      <xdr:rowOff>37465</xdr:rowOff>
    </xdr:from>
    <xdr:to xmlns:xdr="http://schemas.openxmlformats.org/drawingml/2006/spreadsheetDrawing">
      <xdr:col>68</xdr:col>
      <xdr:colOff>95250</xdr:colOff>
      <xdr:row>6</xdr:row>
      <xdr:rowOff>75565</xdr:rowOff>
    </xdr:to>
    <xdr:sp macro="" textlink="">
      <xdr:nvSpPr>
        <xdr:cNvPr id="24649" name="図形 155"/>
        <xdr:cNvSpPr/>
      </xdr:nvSpPr>
      <xdr:spPr>
        <a:xfrm>
          <a:off x="6867525" y="304165"/>
          <a:ext cx="4895850" cy="552450"/>
        </a:xfrm>
        <a:prstGeom prst="wedgeRectCallout">
          <a:avLst>
            <a:gd name="adj1" fmla="val -284614"/>
            <a:gd name="adj2" fmla="val 4156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介護保険事業所番号がない場合は空欄</a:t>
          </a:r>
        </a:p>
      </xdr:txBody>
    </xdr:sp>
    <xdr:clientData/>
  </xdr:twoCellAnchor>
  <xdr:twoCellAnchor>
    <xdr:from xmlns:xdr="http://schemas.openxmlformats.org/drawingml/2006/spreadsheetDrawing">
      <xdr:col>39</xdr:col>
      <xdr:colOff>123825</xdr:colOff>
      <xdr:row>48</xdr:row>
      <xdr:rowOff>104775</xdr:rowOff>
    </xdr:from>
    <xdr:to xmlns:xdr="http://schemas.openxmlformats.org/drawingml/2006/spreadsheetDrawing">
      <xdr:col>67</xdr:col>
      <xdr:colOff>133350</xdr:colOff>
      <xdr:row>53</xdr:row>
      <xdr:rowOff>56515</xdr:rowOff>
    </xdr:to>
    <xdr:sp macro="" textlink="">
      <xdr:nvSpPr>
        <xdr:cNvPr id="24650" name="四角形 73"/>
        <xdr:cNvSpPr/>
      </xdr:nvSpPr>
      <xdr:spPr>
        <a:xfrm>
          <a:off x="6819900" y="8763000"/>
          <a:ext cx="4810125" cy="9042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solidFill>
                <a:schemeClr val="tx1"/>
              </a:solidFill>
            </a:rPr>
            <a:t>個票を増やす際は、個票１のシートをコピーして「個票２」、「個票３」とシート名を変更してください</a:t>
          </a:r>
          <a:endParaRPr kumimoji="1" lang="ja-JP" altLang="en-US" sz="12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1745" name="チェック 58" hidden="1">
              <a:extLst>
                <a:ext uri="{63B3BB69-23CF-44E3-9099-C40C66FF867C}">
                  <a14:compatExt spid="_x0000_s31745"/>
                </a:ext>
              </a:extLst>
            </xdr:cNvPr>
            <xdr:cNvSpPr>
              <a:spLocks noRot="1" noChangeShapeType="1"/>
            </xdr:cNvSpPr>
          </xdr:nvSpPr>
          <xdr:spPr>
            <a:xfrm>
              <a:off x="1371600" y="1647825"/>
              <a:ext cx="200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1746" name="チェック 59" hidden="1">
              <a:extLst>
                <a:ext uri="{63B3BB69-23CF-44E3-9099-C40C66FF867C}">
                  <a14:compatExt spid="_x0000_s31746"/>
                </a:ext>
              </a:extLst>
            </xdr:cNvPr>
            <xdr:cNvSpPr>
              <a:spLocks noRot="1" noChangeShapeType="1"/>
            </xdr:cNvSpPr>
          </xdr:nvSpPr>
          <xdr:spPr>
            <a:xfrm>
              <a:off x="4095750" y="1647825"/>
              <a:ext cx="238125" cy="257175"/>
            </a:xfrm>
            <a:prstGeom prst="rect"/>
          </xdr:spPr>
        </xdr:sp>
        <xdr:clientData/>
      </xdr:twoCellAnchor>
    </mc:Choice>
    <mc:Fallback/>
  </mc:AlternateContent>
  <xdr:twoCellAnchor>
    <xdr:from xmlns:xdr="http://schemas.openxmlformats.org/drawingml/2006/spreadsheetDrawing">
      <xdr:col>17</xdr:col>
      <xdr:colOff>25400</xdr:colOff>
      <xdr:row>0</xdr:row>
      <xdr:rowOff>100965</xdr:rowOff>
    </xdr:from>
    <xdr:to xmlns:xdr="http://schemas.openxmlformats.org/drawingml/2006/spreadsheetDrawing">
      <xdr:col>38</xdr:col>
      <xdr:colOff>67945</xdr:colOff>
      <xdr:row>2</xdr:row>
      <xdr:rowOff>144145</xdr:rowOff>
    </xdr:to>
    <xdr:sp macro="" textlink="">
      <xdr:nvSpPr>
        <xdr:cNvPr id="2" name="図形 145"/>
        <xdr:cNvSpPr/>
      </xdr:nvSpPr>
      <xdr:spPr>
        <a:xfrm>
          <a:off x="2940050" y="100965"/>
          <a:ext cx="3652520" cy="309880"/>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a:lstStyle/>
        <a:p>
          <a:pPr algn="ctr"/>
          <a:r>
            <a:rPr kumimoji="1" lang="ja-JP" altLang="en-US" sz="1400" b="0">
              <a:solidFill>
                <a:sysClr val="windowText" lastClr="000000"/>
              </a:solidFill>
              <a:latin typeface="HGP創英角ｺﾞｼｯｸUB"/>
              <a:ea typeface="HGP創英角ｺﾞｼｯｸUB"/>
            </a:rPr>
            <a:t>水色のセルについて記入をお願いします。</a:t>
          </a:r>
        </a:p>
      </xdr:txBody>
    </xdr:sp>
    <xdr:clientData/>
  </xdr:twoCellAnchor>
  <xdr:twoCellAnchor>
    <xdr:from xmlns:xdr="http://schemas.openxmlformats.org/drawingml/2006/spreadsheetDrawing">
      <xdr:col>40</xdr:col>
      <xdr:colOff>0</xdr:colOff>
      <xdr:row>11</xdr:row>
      <xdr:rowOff>0</xdr:rowOff>
    </xdr:from>
    <xdr:to xmlns:xdr="http://schemas.openxmlformats.org/drawingml/2006/spreadsheetDrawing">
      <xdr:col>68</xdr:col>
      <xdr:colOff>93345</xdr:colOff>
      <xdr:row>16</xdr:row>
      <xdr:rowOff>172720</xdr:rowOff>
    </xdr:to>
    <xdr:sp macro="" textlink="">
      <xdr:nvSpPr>
        <xdr:cNvPr id="3" name="図形 146"/>
        <xdr:cNvSpPr/>
      </xdr:nvSpPr>
      <xdr:spPr>
        <a:xfrm>
          <a:off x="6867525" y="1876425"/>
          <a:ext cx="4893945" cy="591820"/>
        </a:xfrm>
        <a:prstGeom prst="wedgeRectCallout">
          <a:avLst>
            <a:gd name="adj1" fmla="val -130935"/>
            <a:gd name="adj2" fmla="val -9587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緑色のセルについてプルダウンから選択してください。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28</xdr:col>
      <xdr:colOff>49530</xdr:colOff>
      <xdr:row>16</xdr:row>
      <xdr:rowOff>11430</xdr:rowOff>
    </xdr:from>
    <xdr:to xmlns:xdr="http://schemas.openxmlformats.org/drawingml/2006/spreadsheetDrawing">
      <xdr:col>38</xdr:col>
      <xdr:colOff>9525</xdr:colOff>
      <xdr:row>19</xdr:row>
      <xdr:rowOff>16510</xdr:rowOff>
    </xdr:to>
    <xdr:sp macro="" textlink="">
      <xdr:nvSpPr>
        <xdr:cNvPr id="4" name="図形 147"/>
        <xdr:cNvSpPr/>
      </xdr:nvSpPr>
      <xdr:spPr>
        <a:xfrm>
          <a:off x="4850130" y="2306955"/>
          <a:ext cx="1684020" cy="690880"/>
        </a:xfrm>
        <a:prstGeom prst="wedgeRectCallout">
          <a:avLst>
            <a:gd name="adj1" fmla="val -65609"/>
            <a:gd name="adj2" fmla="val 10765"/>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提出前に各項目について確認のうえ、チェックを入れてください。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14</xdr:col>
      <xdr:colOff>38100</xdr:colOff>
      <xdr:row>22</xdr:row>
      <xdr:rowOff>1270</xdr:rowOff>
    </xdr:from>
    <xdr:to xmlns:xdr="http://schemas.openxmlformats.org/drawingml/2006/spreadsheetDrawing">
      <xdr:col>26</xdr:col>
      <xdr:colOff>102235</xdr:colOff>
      <xdr:row>25</xdr:row>
      <xdr:rowOff>137160</xdr:rowOff>
    </xdr:to>
    <xdr:sp macro="" textlink="">
      <xdr:nvSpPr>
        <xdr:cNvPr id="5" name="図形 147"/>
        <xdr:cNvSpPr/>
      </xdr:nvSpPr>
      <xdr:spPr>
        <a:xfrm>
          <a:off x="2438400" y="3249295"/>
          <a:ext cx="2121535" cy="726440"/>
        </a:xfrm>
        <a:prstGeom prst="wedgeRectCallout">
          <a:avLst>
            <a:gd name="adj1" fmla="val 72060"/>
            <a:gd name="adj2" fmla="val 821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選択した提供サービスに応じて、自動で表示されるので記載不要です。</a:t>
          </a:r>
        </a:p>
      </xdr:txBody>
    </xdr:sp>
    <xdr:clientData/>
  </xdr:twoCellAnchor>
  <xdr:twoCellAnchor>
    <xdr:from xmlns:xdr="http://schemas.openxmlformats.org/drawingml/2006/spreadsheetDrawing">
      <xdr:col>26</xdr:col>
      <xdr:colOff>37465</xdr:colOff>
      <xdr:row>31</xdr:row>
      <xdr:rowOff>173990</xdr:rowOff>
    </xdr:from>
    <xdr:to xmlns:xdr="http://schemas.openxmlformats.org/drawingml/2006/spreadsheetDrawing">
      <xdr:col>59</xdr:col>
      <xdr:colOff>53340</xdr:colOff>
      <xdr:row>35</xdr:row>
      <xdr:rowOff>200660</xdr:rowOff>
    </xdr:to>
    <xdr:sp macro="" textlink="">
      <xdr:nvSpPr>
        <xdr:cNvPr id="6" name="図形 148"/>
        <xdr:cNvSpPr/>
      </xdr:nvSpPr>
      <xdr:spPr>
        <a:xfrm>
          <a:off x="4495165" y="5336540"/>
          <a:ext cx="5683250" cy="750570"/>
        </a:xfrm>
        <a:prstGeom prst="wedgeRectCallout">
          <a:avLst>
            <a:gd name="adj1" fmla="val -135321"/>
            <a:gd name="adj2" fmla="val -6517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各科目の所要額の合計（</a:t>
          </a:r>
          <a:r>
            <a:rPr kumimoji="1" lang="ja-JP" altLang="en-US" b="1" u="sng">
              <a:solidFill>
                <a:sysClr val="windowText" lastClr="000000"/>
              </a:solidFill>
            </a:rPr>
            <a:t>消費税相当額を除いた実支出額</a:t>
          </a:r>
          <a:r>
            <a:rPr kumimoji="1" lang="ja-JP" altLang="en-US" b="1">
              <a:solidFill>
                <a:sysClr val="windowText" lastClr="000000"/>
              </a:solidFill>
            </a:rPr>
            <a:t>）を記載してください。</a:t>
          </a:r>
        </a:p>
      </xdr:txBody>
    </xdr:sp>
    <xdr:clientData/>
  </xdr:twoCellAnchor>
  <xdr:twoCellAnchor>
    <xdr:from xmlns:xdr="http://schemas.openxmlformats.org/drawingml/2006/spreadsheetDrawing">
      <xdr:col>39</xdr:col>
      <xdr:colOff>149860</xdr:colOff>
      <xdr:row>21</xdr:row>
      <xdr:rowOff>20320</xdr:rowOff>
    </xdr:from>
    <xdr:to xmlns:xdr="http://schemas.openxmlformats.org/drawingml/2006/spreadsheetDrawing">
      <xdr:col>68</xdr:col>
      <xdr:colOff>97155</xdr:colOff>
      <xdr:row>26</xdr:row>
      <xdr:rowOff>174625</xdr:rowOff>
    </xdr:to>
    <xdr:sp macro="" textlink="">
      <xdr:nvSpPr>
        <xdr:cNvPr id="7" name="図形 151"/>
        <xdr:cNvSpPr/>
      </xdr:nvSpPr>
      <xdr:spPr>
        <a:xfrm>
          <a:off x="6845935" y="3230245"/>
          <a:ext cx="4919345" cy="1154430"/>
        </a:xfrm>
        <a:prstGeom prst="wedgeRectCallout">
          <a:avLst>
            <a:gd name="adj1" fmla="val -62473"/>
            <a:gd name="adj2" fmla="val -176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補助上限額＞申請額であった場合は、申請額で交付決定します。</a:t>
          </a:r>
        </a:p>
        <a:p>
          <a:pPr algn="l"/>
          <a:r>
            <a:rPr kumimoji="1" lang="ja-JP" altLang="en-US" b="1">
              <a:solidFill>
                <a:sysClr val="windowText" lastClr="000000"/>
              </a:solidFill>
            </a:rPr>
            <a:t>追加申請は受け付けないため、ご注意ください。</a:t>
          </a:r>
        </a:p>
      </xdr:txBody>
    </xdr:sp>
    <xdr:clientData/>
  </xdr:twoCellAnchor>
  <xdr:twoCellAnchor>
    <xdr:from xmlns:xdr="http://schemas.openxmlformats.org/drawingml/2006/spreadsheetDrawing">
      <xdr:col>26</xdr:col>
      <xdr:colOff>33655</xdr:colOff>
      <xdr:row>27</xdr:row>
      <xdr:rowOff>73660</xdr:rowOff>
    </xdr:from>
    <xdr:to xmlns:xdr="http://schemas.openxmlformats.org/drawingml/2006/spreadsheetDrawing">
      <xdr:col>59</xdr:col>
      <xdr:colOff>53340</xdr:colOff>
      <xdr:row>31</xdr:row>
      <xdr:rowOff>50165</xdr:rowOff>
    </xdr:to>
    <xdr:sp macro="" textlink="">
      <xdr:nvSpPr>
        <xdr:cNvPr id="8" name="図形 150"/>
        <xdr:cNvSpPr/>
      </xdr:nvSpPr>
      <xdr:spPr>
        <a:xfrm>
          <a:off x="4491355" y="4474210"/>
          <a:ext cx="5687060" cy="738505"/>
        </a:xfrm>
        <a:prstGeom prst="wedgeRectCallout">
          <a:avLst>
            <a:gd name="adj1" fmla="val -85898"/>
            <a:gd name="adj2" fmla="val -641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需用費の欄には、消耗品費、燃料費（車両用の燃料費は除く）等について記載してください。</a:t>
          </a:r>
        </a:p>
      </xdr:txBody>
    </xdr:sp>
    <xdr:clientData/>
  </xdr:twoCellAnchor>
  <xdr:twoCellAnchor>
    <xdr:from xmlns:xdr="http://schemas.openxmlformats.org/drawingml/2006/spreadsheetDrawing">
      <xdr:col>26</xdr:col>
      <xdr:colOff>50800</xdr:colOff>
      <xdr:row>37</xdr:row>
      <xdr:rowOff>21590</xdr:rowOff>
    </xdr:from>
    <xdr:to xmlns:xdr="http://schemas.openxmlformats.org/drawingml/2006/spreadsheetDrawing">
      <xdr:col>59</xdr:col>
      <xdr:colOff>53340</xdr:colOff>
      <xdr:row>40</xdr:row>
      <xdr:rowOff>153670</xdr:rowOff>
    </xdr:to>
    <xdr:sp macro="" textlink="">
      <xdr:nvSpPr>
        <xdr:cNvPr id="9" name="図形 151"/>
        <xdr:cNvSpPr/>
      </xdr:nvSpPr>
      <xdr:spPr>
        <a:xfrm>
          <a:off x="4508500" y="6498590"/>
          <a:ext cx="5669915" cy="703580"/>
        </a:xfrm>
        <a:prstGeom prst="wedgeRectCallout">
          <a:avLst>
            <a:gd name="adj1" fmla="val -66242"/>
            <a:gd name="adj2" fmla="val -649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各科目の内訳（用途・品目・単価・数量等）を記載してください。</a:t>
          </a:r>
        </a:p>
      </xdr:txBody>
    </xdr:sp>
    <xdr:clientData/>
  </xdr:twoCellAnchor>
  <xdr:twoCellAnchor>
    <xdr:from xmlns:xdr="http://schemas.openxmlformats.org/drawingml/2006/spreadsheetDrawing">
      <xdr:col>23</xdr:col>
      <xdr:colOff>53340</xdr:colOff>
      <xdr:row>47</xdr:row>
      <xdr:rowOff>95885</xdr:rowOff>
    </xdr:from>
    <xdr:to xmlns:xdr="http://schemas.openxmlformats.org/drawingml/2006/spreadsheetDrawing">
      <xdr:col>35</xdr:col>
      <xdr:colOff>19685</xdr:colOff>
      <xdr:row>51</xdr:row>
      <xdr:rowOff>41275</xdr:rowOff>
    </xdr:to>
    <xdr:sp macro="" textlink="">
      <xdr:nvSpPr>
        <xdr:cNvPr id="10" name="図形 153"/>
        <xdr:cNvSpPr/>
      </xdr:nvSpPr>
      <xdr:spPr>
        <a:xfrm>
          <a:off x="3996690" y="8563610"/>
          <a:ext cx="2033270" cy="707390"/>
        </a:xfrm>
        <a:prstGeom prst="wedgeRectCallout">
          <a:avLst>
            <a:gd name="adj1" fmla="val -93666"/>
            <a:gd name="adj2" fmla="val -4728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見積書、レシート等の根拠資料の提出は必要ありませんが、整理して保管しておいてください。</a:t>
          </a:r>
        </a:p>
      </xdr:txBody>
    </xdr:sp>
    <xdr:clientData/>
  </xdr:twoCellAnchor>
  <xdr:twoCellAnchor>
    <xdr:from xmlns:xdr="http://schemas.openxmlformats.org/drawingml/2006/spreadsheetDrawing">
      <xdr:col>57</xdr:col>
      <xdr:colOff>0</xdr:colOff>
      <xdr:row>8</xdr:row>
      <xdr:rowOff>15240</xdr:rowOff>
    </xdr:from>
    <xdr:to xmlns:xdr="http://schemas.openxmlformats.org/drawingml/2006/spreadsheetDrawing">
      <xdr:col>77</xdr:col>
      <xdr:colOff>60960</xdr:colOff>
      <xdr:row>10</xdr:row>
      <xdr:rowOff>96520</xdr:rowOff>
    </xdr:to>
    <xdr:sp macro="" textlink="">
      <xdr:nvSpPr>
        <xdr:cNvPr id="11" name="図形 154"/>
        <xdr:cNvSpPr/>
      </xdr:nvSpPr>
      <xdr:spPr>
        <a:xfrm>
          <a:off x="9782175" y="1186815"/>
          <a:ext cx="3489960" cy="557530"/>
        </a:xfrm>
        <a:prstGeom prst="wedgeRectCallout">
          <a:avLst>
            <a:gd name="adj1" fmla="val -66592"/>
            <a:gd name="adj2" fmla="val 1724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令和7年４月1日時点の定員数を記入してください。</a:t>
          </a:r>
          <a:endParaRPr kumimoji="1" lang="ja-JP" altLang="en-US" b="1">
            <a:solidFill>
              <a:schemeClr val="tx1"/>
            </a:solidFill>
          </a:endParaRPr>
        </a:p>
        <a:p>
          <a:pPr algn="l"/>
          <a:r>
            <a:rPr kumimoji="1" lang="ja-JP" altLang="en-US" b="1">
              <a:solidFill>
                <a:schemeClr val="tx1"/>
              </a:solidFill>
            </a:rPr>
            <a:t>※介護施設のみ記載</a:t>
          </a:r>
          <a:endParaRPr kumimoji="1" lang="ja-JP" altLang="en-US" b="1">
            <a:solidFill>
              <a:schemeClr val="tx1"/>
            </a:solidFill>
          </a:endParaRPr>
        </a:p>
      </xdr:txBody>
    </xdr:sp>
    <xdr:clientData/>
  </xdr:twoCellAnchor>
  <xdr:twoCellAnchor>
    <xdr:from xmlns:xdr="http://schemas.openxmlformats.org/drawingml/2006/spreadsheetDrawing">
      <xdr:col>40</xdr:col>
      <xdr:colOff>0</xdr:colOff>
      <xdr:row>2</xdr:row>
      <xdr:rowOff>37465</xdr:rowOff>
    </xdr:from>
    <xdr:to xmlns:xdr="http://schemas.openxmlformats.org/drawingml/2006/spreadsheetDrawing">
      <xdr:col>68</xdr:col>
      <xdr:colOff>95250</xdr:colOff>
      <xdr:row>6</xdr:row>
      <xdr:rowOff>75565</xdr:rowOff>
    </xdr:to>
    <xdr:sp macro="" textlink="">
      <xdr:nvSpPr>
        <xdr:cNvPr id="12" name="図形 155"/>
        <xdr:cNvSpPr/>
      </xdr:nvSpPr>
      <xdr:spPr>
        <a:xfrm>
          <a:off x="6867525" y="304165"/>
          <a:ext cx="4895850" cy="552450"/>
        </a:xfrm>
        <a:prstGeom prst="wedgeRectCallout">
          <a:avLst>
            <a:gd name="adj1" fmla="val -284614"/>
            <a:gd name="adj2" fmla="val 4156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介護保険事業所番号がない場合は空欄</a:t>
          </a:r>
        </a:p>
      </xdr:txBody>
    </xdr:sp>
    <xdr:clientData/>
  </xdr:twoCellAnchor>
  <xdr:twoCellAnchor>
    <xdr:from xmlns:xdr="http://schemas.openxmlformats.org/drawingml/2006/spreadsheetDrawing">
      <xdr:col>39</xdr:col>
      <xdr:colOff>123825</xdr:colOff>
      <xdr:row>48</xdr:row>
      <xdr:rowOff>104775</xdr:rowOff>
    </xdr:from>
    <xdr:to xmlns:xdr="http://schemas.openxmlformats.org/drawingml/2006/spreadsheetDrawing">
      <xdr:col>67</xdr:col>
      <xdr:colOff>133350</xdr:colOff>
      <xdr:row>53</xdr:row>
      <xdr:rowOff>56515</xdr:rowOff>
    </xdr:to>
    <xdr:sp macro="" textlink="">
      <xdr:nvSpPr>
        <xdr:cNvPr id="13" name="四角形 73"/>
        <xdr:cNvSpPr/>
      </xdr:nvSpPr>
      <xdr:spPr>
        <a:xfrm>
          <a:off x="6819900" y="8763000"/>
          <a:ext cx="4810125" cy="9042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solidFill>
                <a:schemeClr val="tx1"/>
              </a:solidFill>
            </a:rPr>
            <a:t>個票を増やす際は、個票１のシートをコピーして「個票２」、「個票３」とシート名を変更してください</a:t>
          </a:r>
          <a:endParaRPr kumimoji="1" lang="ja-JP" altLang="en-US"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669290</xdr:colOff>
      <xdr:row>1</xdr:row>
      <xdr:rowOff>337820</xdr:rowOff>
    </xdr:from>
    <xdr:to xmlns:xdr="http://schemas.openxmlformats.org/drawingml/2006/spreadsheetDrawing">
      <xdr:col>9</xdr:col>
      <xdr:colOff>1468120</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85265" y="671195"/>
          <a:ext cx="5656580" cy="13840460"/>
        </a:xfrm>
        <a:prstGeom prst="rect">
          <a:avLst/>
        </a:prstGeom>
      </xdr:spPr>
    </xdr:pic>
    <xdr:clientData/>
  </xdr:twoCellAnchor>
  <xdr:twoCellAnchor editAs="oneCell">
    <xdr:from xmlns:xdr="http://schemas.openxmlformats.org/drawingml/2006/spreadsheetDrawing">
      <xdr:col>8</xdr:col>
      <xdr:colOff>1158875</xdr:colOff>
      <xdr:row>44</xdr:row>
      <xdr:rowOff>40640</xdr:rowOff>
    </xdr:from>
    <xdr:to xmlns:xdr="http://schemas.openxmlformats.org/drawingml/2006/spreadsheetDrawing">
      <xdr:col>9</xdr:col>
      <xdr:colOff>922655</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74850" y="15063470"/>
          <a:ext cx="462153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topLeftCell="A22" zoomScale="79" zoomScaleNormal="79" zoomScaleSheetLayoutView="100" workbookViewId="0">
      <selection activeCell="H9" sqref="H9"/>
    </sheetView>
  </sheetViews>
  <sheetFormatPr defaultColWidth="9" defaultRowHeight="13.5"/>
  <cols>
    <col min="1" max="1" width="5.25" style="1" bestFit="1" customWidth="1"/>
    <col min="2" max="4" width="32.875" style="2" customWidth="1"/>
    <col min="5" max="5" width="4.25" style="1" customWidth="1"/>
    <col min="6" max="16384" width="9" style="1"/>
  </cols>
  <sheetData>
    <row r="2" spans="1:4" ht="17.25">
      <c r="A2" s="3" t="s">
        <v>3</v>
      </c>
      <c r="B2" s="3"/>
      <c r="C2" s="3"/>
      <c r="D2" s="3"/>
    </row>
    <row r="3" spans="1:4" ht="14.25">
      <c r="B3" s="6"/>
      <c r="C3" s="6"/>
    </row>
    <row r="4" spans="1:4" ht="14.25">
      <c r="A4" s="4" t="s">
        <v>8</v>
      </c>
      <c r="B4" s="7" t="s">
        <v>18</v>
      </c>
      <c r="C4" s="10" t="s">
        <v>6</v>
      </c>
      <c r="D4" s="10" t="s">
        <v>20</v>
      </c>
    </row>
    <row r="5" spans="1:4" ht="63.75" customHeight="1">
      <c r="A5" s="5">
        <v>1</v>
      </c>
      <c r="B5" s="8" t="s">
        <v>23</v>
      </c>
      <c r="C5" s="11"/>
      <c r="D5" s="11"/>
    </row>
    <row r="6" spans="1:4" ht="63.75" customHeight="1">
      <c r="A6" s="5">
        <f t="shared" ref="A6:A13" si="0">A5+1</f>
        <v>2</v>
      </c>
      <c r="B6" s="8"/>
      <c r="C6" s="11" t="s">
        <v>15</v>
      </c>
      <c r="D6" s="11"/>
    </row>
    <row r="7" spans="1:4" ht="90" customHeight="1">
      <c r="A7" s="5">
        <f t="shared" si="0"/>
        <v>3</v>
      </c>
      <c r="B7" s="8"/>
      <c r="C7" s="11"/>
      <c r="D7" s="11" t="s">
        <v>27</v>
      </c>
    </row>
    <row r="8" spans="1:4" ht="81.599999999999994" customHeight="1">
      <c r="A8" s="5">
        <f t="shared" si="0"/>
        <v>4</v>
      </c>
      <c r="B8" s="8"/>
      <c r="C8" s="11" t="s">
        <v>24</v>
      </c>
      <c r="D8" s="11"/>
    </row>
    <row r="9" spans="1:4" ht="120" customHeight="1">
      <c r="A9" s="5">
        <f t="shared" si="0"/>
        <v>5</v>
      </c>
      <c r="B9" s="8"/>
      <c r="C9" s="12" t="s">
        <v>28</v>
      </c>
      <c r="D9" s="14"/>
    </row>
    <row r="10" spans="1:4" ht="63.75" customHeight="1">
      <c r="A10" s="5">
        <f t="shared" si="0"/>
        <v>6</v>
      </c>
      <c r="B10" s="9"/>
      <c r="C10" s="11" t="s">
        <v>29</v>
      </c>
      <c r="D10" s="15"/>
    </row>
    <row r="11" spans="1:4" ht="75" customHeight="1">
      <c r="A11" s="5">
        <f t="shared" si="0"/>
        <v>7</v>
      </c>
      <c r="B11" s="8"/>
      <c r="C11" s="13" t="s">
        <v>13</v>
      </c>
      <c r="D11" s="11"/>
    </row>
    <row r="12" spans="1:4" ht="75" customHeight="1">
      <c r="A12" s="5">
        <f t="shared" si="0"/>
        <v>8</v>
      </c>
      <c r="B12" s="8" t="s">
        <v>32</v>
      </c>
      <c r="C12" s="11"/>
      <c r="D12" s="11"/>
    </row>
    <row r="13" spans="1:4" ht="63.75" customHeight="1">
      <c r="A13" s="5">
        <f t="shared" si="0"/>
        <v>9</v>
      </c>
      <c r="B13" s="8" t="s">
        <v>34</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8"/>
  <sheetViews>
    <sheetView showGridLines="0" showZeros="0" view="pageBreakPreview" zoomScaleSheetLayoutView="100" workbookViewId="0">
      <selection activeCell="BE12" sqref="BE12"/>
    </sheetView>
  </sheetViews>
  <sheetFormatPr defaultColWidth="2.25" defaultRowHeight="12"/>
  <cols>
    <col min="1" max="1" width="2.75" style="16" customWidth="1"/>
    <col min="2" max="16384" width="2.25" style="16"/>
  </cols>
  <sheetData>
    <row r="1" spans="1:39" ht="13.5">
      <c r="A1" s="18" t="s">
        <v>25</v>
      </c>
      <c r="AM1" s="21"/>
    </row>
    <row r="2" spans="1:39" ht="22.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39" ht="22.5" customHeight="1">
      <c r="A3" s="19" t="s">
        <v>37</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39" ht="22.5"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39" ht="13.5">
      <c r="A5" s="18"/>
      <c r="B5" s="18"/>
      <c r="C5" s="19"/>
      <c r="D5" s="19"/>
      <c r="E5" s="18"/>
      <c r="F5" s="18"/>
      <c r="G5" s="18"/>
      <c r="H5" s="18"/>
      <c r="I5" s="18"/>
      <c r="J5" s="18"/>
      <c r="K5" s="18"/>
      <c r="L5" s="18"/>
      <c r="M5" s="18"/>
      <c r="N5" s="18"/>
      <c r="O5" s="18"/>
      <c r="P5" s="18"/>
      <c r="Q5" s="18"/>
      <c r="R5" s="18"/>
      <c r="S5" s="18"/>
      <c r="T5" s="18"/>
      <c r="U5" s="18"/>
      <c r="V5" s="18"/>
      <c r="W5" s="18"/>
      <c r="X5" s="18"/>
      <c r="Y5" s="18"/>
      <c r="Z5" s="18"/>
      <c r="AA5" s="18"/>
      <c r="AB5" s="45" t="s">
        <v>44</v>
      </c>
      <c r="AC5" s="45"/>
      <c r="AD5" s="45"/>
      <c r="AE5" s="45"/>
      <c r="AF5" s="45"/>
      <c r="AG5" s="45"/>
      <c r="AH5" s="45"/>
      <c r="AI5" s="45"/>
      <c r="AJ5" s="45"/>
      <c r="AK5" s="45"/>
      <c r="AL5" s="19"/>
      <c r="AM5" s="19"/>
    </row>
    <row r="6" spans="1:39" ht="15.75" customHeight="1">
      <c r="A6" s="18"/>
      <c r="B6" s="18"/>
      <c r="C6" s="19"/>
      <c r="D6" s="19"/>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row>
    <row r="7" spans="1:39" ht="18" customHeight="1">
      <c r="A7" s="20" t="s">
        <v>47</v>
      </c>
      <c r="B7" s="20"/>
      <c r="C7" s="20"/>
      <c r="D7" s="20"/>
      <c r="E7" s="20"/>
      <c r="F7" s="20"/>
      <c r="G7" s="20"/>
      <c r="H7" s="20"/>
      <c r="I7" s="20"/>
      <c r="J7" s="20"/>
      <c r="K7" s="20"/>
      <c r="L7" s="20"/>
      <c r="M7" s="20"/>
      <c r="N7" s="20"/>
      <c r="O7" s="20"/>
      <c r="P7" s="20"/>
      <c r="Q7" s="20"/>
      <c r="R7" s="18"/>
      <c r="S7" s="18"/>
      <c r="T7" s="18"/>
      <c r="U7" s="18"/>
      <c r="V7" s="18"/>
      <c r="W7" s="18"/>
      <c r="X7" s="18"/>
      <c r="Y7" s="18"/>
      <c r="Z7" s="18"/>
      <c r="AA7" s="18"/>
      <c r="AB7" s="18"/>
      <c r="AC7" s="18"/>
      <c r="AD7" s="18"/>
      <c r="AE7" s="18"/>
      <c r="AF7" s="18"/>
      <c r="AG7" s="18"/>
      <c r="AH7" s="18"/>
      <c r="AI7" s="18"/>
      <c r="AJ7" s="18"/>
      <c r="AK7" s="18"/>
      <c r="AL7" s="18"/>
      <c r="AM7" s="18"/>
    </row>
    <row r="8" spans="1:39" ht="15.75" customHeight="1">
      <c r="A8" s="21"/>
      <c r="B8" s="21"/>
      <c r="C8" s="21"/>
      <c r="D8" s="21"/>
      <c r="E8" s="21"/>
      <c r="F8" s="21"/>
      <c r="G8" s="21"/>
      <c r="H8" s="18"/>
      <c r="I8" s="18"/>
      <c r="J8" s="18"/>
      <c r="K8" s="18"/>
      <c r="L8" s="18"/>
      <c r="M8" s="18"/>
      <c r="N8" s="18"/>
      <c r="O8" s="18"/>
      <c r="P8" s="18"/>
      <c r="Q8" s="18"/>
      <c r="R8" s="31"/>
      <c r="S8" s="31"/>
      <c r="T8" s="31"/>
      <c r="U8" s="31"/>
      <c r="V8" s="31"/>
      <c r="W8" s="39"/>
      <c r="X8" s="39"/>
      <c r="Y8" s="39"/>
      <c r="Z8" s="39"/>
      <c r="AA8" s="39"/>
      <c r="AB8" s="39"/>
      <c r="AC8" s="39"/>
      <c r="AD8" s="39"/>
      <c r="AE8" s="39"/>
      <c r="AF8" s="39"/>
      <c r="AG8" s="39"/>
      <c r="AH8" s="39"/>
      <c r="AI8" s="39"/>
      <c r="AJ8" s="39"/>
      <c r="AK8" s="39"/>
      <c r="AL8" s="18"/>
      <c r="AM8" s="18"/>
    </row>
    <row r="9" spans="1:39" ht="15.75" customHeight="1">
      <c r="A9" s="21"/>
      <c r="B9" s="21"/>
      <c r="C9" s="21"/>
      <c r="D9" s="21"/>
      <c r="E9" s="21"/>
      <c r="F9" s="21"/>
      <c r="G9" s="21"/>
      <c r="H9" s="18"/>
      <c r="I9" s="18"/>
      <c r="J9" s="18"/>
      <c r="K9" s="18"/>
      <c r="L9" s="18"/>
      <c r="M9" s="18"/>
      <c r="N9" s="18"/>
      <c r="O9" s="18"/>
      <c r="P9" s="18"/>
      <c r="Q9" s="18"/>
      <c r="R9" s="32" t="s">
        <v>50</v>
      </c>
      <c r="S9" s="32"/>
      <c r="T9" s="32"/>
      <c r="U9" s="32"/>
      <c r="V9" s="32"/>
      <c r="W9" s="40" t="s">
        <v>38</v>
      </c>
      <c r="X9" s="40"/>
      <c r="Y9" s="40"/>
      <c r="Z9" s="40"/>
      <c r="AA9" s="40"/>
      <c r="AB9" s="40"/>
      <c r="AC9" s="40"/>
      <c r="AD9" s="40"/>
      <c r="AE9" s="40"/>
      <c r="AF9" s="40"/>
      <c r="AG9" s="40"/>
      <c r="AH9" s="40"/>
      <c r="AI9" s="40"/>
      <c r="AJ9" s="40"/>
      <c r="AK9" s="40"/>
      <c r="AL9" s="18"/>
      <c r="AM9" s="18"/>
    </row>
    <row r="10" spans="1:39" ht="15.75" customHeight="1">
      <c r="A10" s="21"/>
      <c r="B10" s="21"/>
      <c r="C10" s="21"/>
      <c r="D10" s="21"/>
      <c r="E10" s="21"/>
      <c r="F10" s="21"/>
      <c r="G10" s="21"/>
      <c r="H10" s="18"/>
      <c r="I10" s="18"/>
      <c r="J10" s="18"/>
      <c r="K10" s="18"/>
      <c r="L10" s="18"/>
      <c r="M10" s="18"/>
      <c r="N10" s="18"/>
      <c r="O10" s="18"/>
      <c r="P10" s="18"/>
      <c r="Q10" s="18"/>
      <c r="R10" s="32" t="s">
        <v>5</v>
      </c>
      <c r="S10" s="32"/>
      <c r="T10" s="32"/>
      <c r="U10" s="32"/>
      <c r="V10" s="32"/>
      <c r="W10" s="40" t="s">
        <v>12</v>
      </c>
      <c r="X10" s="40"/>
      <c r="Y10" s="40"/>
      <c r="Z10" s="40"/>
      <c r="AA10" s="40"/>
      <c r="AB10" s="40"/>
      <c r="AC10" s="40"/>
      <c r="AD10" s="40"/>
      <c r="AE10" s="40"/>
      <c r="AF10" s="40"/>
      <c r="AG10" s="40"/>
      <c r="AH10" s="40"/>
      <c r="AI10" s="40"/>
      <c r="AJ10" s="40"/>
      <c r="AK10" s="40"/>
      <c r="AL10" s="21"/>
      <c r="AM10" s="18"/>
    </row>
    <row r="11" spans="1:39" ht="15.75" customHeight="1">
      <c r="A11" s="21"/>
      <c r="B11" s="21"/>
      <c r="C11" s="21"/>
      <c r="D11" s="21"/>
      <c r="E11" s="21"/>
      <c r="F11" s="21"/>
      <c r="G11" s="21"/>
      <c r="H11" s="18"/>
      <c r="I11" s="18"/>
      <c r="J11" s="18"/>
      <c r="K11" s="18"/>
      <c r="L11" s="18"/>
      <c r="M11" s="18"/>
      <c r="N11" s="18"/>
      <c r="O11" s="18"/>
      <c r="P11" s="18"/>
      <c r="Q11" s="18"/>
      <c r="R11" s="32" t="s">
        <v>39</v>
      </c>
      <c r="S11" s="32"/>
      <c r="T11" s="32"/>
      <c r="U11" s="32"/>
      <c r="V11" s="32"/>
      <c r="W11" s="40" t="s">
        <v>53</v>
      </c>
      <c r="X11" s="40"/>
      <c r="Y11" s="40"/>
      <c r="Z11" s="40"/>
      <c r="AA11" s="40"/>
      <c r="AB11" s="40"/>
      <c r="AC11" s="40"/>
      <c r="AD11" s="40"/>
      <c r="AE11" s="40"/>
      <c r="AF11" s="40"/>
      <c r="AG11" s="40"/>
      <c r="AH11" s="40"/>
      <c r="AI11" s="40"/>
      <c r="AJ11" s="40"/>
      <c r="AK11" s="40"/>
      <c r="AL11" s="50"/>
      <c r="AM11" s="18"/>
    </row>
    <row r="12" spans="1:39" ht="51" customHeight="1">
      <c r="A12" s="18"/>
      <c r="B12" s="18"/>
      <c r="C12" s="19"/>
      <c r="D12" s="19"/>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ht="13.5">
      <c r="A13" s="18" t="s">
        <v>58</v>
      </c>
      <c r="B13" s="18"/>
      <c r="C13" s="19"/>
      <c r="D13" s="19"/>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ht="29.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ht="14.25" customHeight="1">
      <c r="A15" s="18"/>
      <c r="B15" s="18" t="s">
        <v>61</v>
      </c>
      <c r="C15" s="18"/>
      <c r="D15" s="18"/>
      <c r="E15" s="18"/>
      <c r="F15" s="18"/>
      <c r="G15" s="18"/>
      <c r="H15" s="18"/>
      <c r="I15" s="18"/>
      <c r="J15" s="18"/>
      <c r="K15" s="25">
        <f ca="1">SUM(X18:AB19)</f>
        <v>781</v>
      </c>
      <c r="L15" s="18"/>
      <c r="M15" s="18"/>
      <c r="N15" s="18"/>
      <c r="O15" s="18"/>
      <c r="P15" s="18"/>
      <c r="Q15" s="18"/>
      <c r="R15" s="18"/>
      <c r="S15" s="18" t="s">
        <v>62</v>
      </c>
      <c r="T15" s="18"/>
      <c r="U15" s="18"/>
      <c r="V15" s="18"/>
      <c r="W15" s="18"/>
      <c r="X15" s="18"/>
      <c r="Y15" s="18"/>
      <c r="Z15" s="18"/>
      <c r="AA15" s="18"/>
      <c r="AB15" s="18"/>
      <c r="AC15" s="18"/>
      <c r="AD15" s="18"/>
      <c r="AE15" s="18"/>
      <c r="AF15" s="18"/>
      <c r="AG15" s="18"/>
      <c r="AH15" s="18"/>
      <c r="AI15" s="18"/>
      <c r="AJ15" s="18"/>
      <c r="AK15" s="18"/>
      <c r="AL15" s="18"/>
      <c r="AM15" s="18"/>
    </row>
    <row r="16" spans="1:39" ht="21.7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4.25" customHeight="1">
      <c r="A17" s="18"/>
      <c r="B17" s="18" t="s">
        <v>66</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4.25" customHeight="1">
      <c r="A18" s="18"/>
      <c r="B18" s="18"/>
      <c r="C18" s="18" t="s">
        <v>54</v>
      </c>
      <c r="D18" s="18"/>
      <c r="E18" s="18"/>
      <c r="F18" s="18"/>
      <c r="G18" s="18"/>
      <c r="H18" s="18"/>
      <c r="I18" s="18"/>
      <c r="J18" s="18"/>
      <c r="K18" s="18"/>
      <c r="L18" s="18"/>
      <c r="M18" s="18"/>
      <c r="N18" s="18"/>
      <c r="O18" s="18"/>
      <c r="P18" s="18"/>
      <c r="Q18" s="18"/>
      <c r="R18" s="18"/>
      <c r="S18" s="18"/>
      <c r="T18" s="18"/>
      <c r="U18" s="18"/>
      <c r="V18" s="18"/>
      <c r="W18" s="18"/>
      <c r="X18" s="25">
        <f ca="1">SUM('申請額一覧（様式第２号）'!H5:H19)</f>
        <v>241</v>
      </c>
      <c r="Y18" s="25"/>
      <c r="Z18" s="25"/>
      <c r="AA18" s="25"/>
      <c r="AB18" s="25"/>
      <c r="AC18" s="18" t="s">
        <v>62</v>
      </c>
      <c r="AD18" s="18"/>
      <c r="AE18" s="18"/>
      <c r="AF18" s="18"/>
      <c r="AG18" s="18"/>
      <c r="AH18" s="18"/>
      <c r="AI18" s="18"/>
      <c r="AJ18" s="18"/>
      <c r="AK18" s="18"/>
      <c r="AL18" s="18"/>
      <c r="AM18" s="18"/>
    </row>
    <row r="19" spans="1:39" ht="14.25" customHeight="1">
      <c r="A19" s="18"/>
      <c r="B19" s="18"/>
      <c r="C19" s="18" t="s">
        <v>68</v>
      </c>
      <c r="D19" s="18"/>
      <c r="E19" s="18"/>
      <c r="F19" s="18"/>
      <c r="G19" s="18"/>
      <c r="H19" s="18"/>
      <c r="I19" s="18"/>
      <c r="J19" s="18"/>
      <c r="K19" s="18"/>
      <c r="L19" s="18"/>
      <c r="M19" s="18"/>
      <c r="N19" s="18"/>
      <c r="O19" s="18"/>
      <c r="P19" s="18"/>
      <c r="Q19" s="18"/>
      <c r="R19" s="18"/>
      <c r="S19" s="18"/>
      <c r="T19" s="18"/>
      <c r="U19" s="18"/>
      <c r="V19" s="18"/>
      <c r="W19" s="18"/>
      <c r="X19" s="25">
        <f ca="1">SUM('申請額一覧（様式第２号）'!I5:I19)</f>
        <v>540</v>
      </c>
      <c r="Y19" s="25"/>
      <c r="Z19" s="25"/>
      <c r="AA19" s="25"/>
      <c r="AB19" s="25"/>
      <c r="AC19" s="18" t="s">
        <v>62</v>
      </c>
      <c r="AD19" s="18"/>
      <c r="AE19" s="18"/>
      <c r="AF19" s="18"/>
      <c r="AG19" s="18"/>
      <c r="AH19" s="18"/>
      <c r="AI19" s="18"/>
      <c r="AJ19" s="18"/>
      <c r="AK19" s="18"/>
      <c r="AL19" s="18"/>
      <c r="AM19" s="18"/>
    </row>
    <row r="20" spans="1:39" ht="14.25" customHeight="1">
      <c r="A20" s="18"/>
      <c r="B20" s="18"/>
      <c r="C20" s="18"/>
      <c r="D20" s="18"/>
      <c r="E20" s="18"/>
      <c r="F20" s="18"/>
      <c r="G20" s="18"/>
      <c r="H20" s="18"/>
      <c r="I20" s="18"/>
      <c r="J20" s="18"/>
      <c r="K20" s="18"/>
      <c r="L20" s="18"/>
      <c r="M20" s="18"/>
      <c r="N20" s="18"/>
      <c r="O20" s="18"/>
      <c r="P20" s="18"/>
      <c r="Q20" s="18"/>
      <c r="R20" s="18"/>
      <c r="S20" s="18"/>
      <c r="T20" s="18"/>
      <c r="U20" s="18"/>
      <c r="V20" s="18"/>
      <c r="W20" s="18"/>
      <c r="X20" s="25"/>
      <c r="Y20" s="25"/>
      <c r="Z20" s="25"/>
      <c r="AA20" s="25"/>
      <c r="AB20" s="25"/>
      <c r="AC20" s="18"/>
      <c r="AD20" s="18"/>
      <c r="AE20" s="18"/>
      <c r="AF20" s="18"/>
      <c r="AG20" s="18"/>
      <c r="AH20" s="18"/>
      <c r="AI20" s="18"/>
      <c r="AJ20" s="18"/>
      <c r="AK20" s="18"/>
      <c r="AL20" s="18"/>
      <c r="AM20" s="18"/>
    </row>
    <row r="21" spans="1:39" ht="14.25" customHeight="1">
      <c r="A21" s="18"/>
      <c r="B21" s="18" t="s">
        <v>63</v>
      </c>
      <c r="C21" s="18"/>
      <c r="D21" s="18"/>
      <c r="E21" s="18"/>
      <c r="F21" s="18"/>
      <c r="G21" s="18"/>
      <c r="H21" s="18"/>
      <c r="I21" s="18"/>
      <c r="J21" s="18"/>
      <c r="K21" s="18"/>
      <c r="L21" s="18"/>
      <c r="M21" s="18"/>
      <c r="N21" s="18"/>
      <c r="O21" s="18"/>
      <c r="P21" s="18"/>
      <c r="Q21" s="18"/>
      <c r="R21" s="18"/>
      <c r="S21" s="18"/>
      <c r="T21" s="18"/>
      <c r="U21" s="18"/>
      <c r="V21" s="18"/>
      <c r="W21" s="18"/>
      <c r="X21" s="25"/>
      <c r="Y21" s="25"/>
      <c r="Z21" s="25"/>
      <c r="AA21" s="25"/>
      <c r="AB21" s="25"/>
      <c r="AC21" s="18"/>
      <c r="AD21" s="18"/>
      <c r="AE21" s="18"/>
      <c r="AF21" s="18"/>
      <c r="AG21" s="18"/>
      <c r="AH21" s="18"/>
      <c r="AI21" s="18"/>
      <c r="AJ21" s="18"/>
      <c r="AK21" s="18"/>
      <c r="AL21" s="18"/>
      <c r="AM21" s="18"/>
    </row>
    <row r="22" spans="1:39" s="17" customFormat="1" ht="22.15" customHeight="1">
      <c r="B22" s="23" t="s">
        <v>35</v>
      </c>
      <c r="C22" s="23"/>
      <c r="D22" s="23"/>
      <c r="E22" s="23"/>
      <c r="F22" s="23"/>
      <c r="G22" s="23"/>
      <c r="H22" s="23"/>
      <c r="I22" s="23"/>
      <c r="J22" s="23"/>
      <c r="K22" s="23"/>
      <c r="L22" s="23"/>
      <c r="M22" s="23"/>
      <c r="N22" s="26" t="s">
        <v>17</v>
      </c>
      <c r="O22" s="26"/>
      <c r="P22" s="26"/>
      <c r="Q22" s="26"/>
      <c r="R22" s="26"/>
      <c r="S22" s="26"/>
      <c r="T22" s="26"/>
      <c r="U22" s="26"/>
      <c r="V22" s="26"/>
      <c r="W22" s="26"/>
      <c r="X22" s="26"/>
      <c r="Y22" s="26"/>
      <c r="Z22" s="26"/>
      <c r="AA22" s="26"/>
      <c r="AB22" s="26"/>
      <c r="AC22" s="26"/>
      <c r="AD22" s="26"/>
      <c r="AE22" s="26"/>
      <c r="AF22" s="26"/>
      <c r="AG22" s="26"/>
      <c r="AH22" s="26"/>
      <c r="AI22" s="26"/>
      <c r="AJ22" s="26"/>
      <c r="AK22" s="26"/>
      <c r="AL22" s="51"/>
    </row>
    <row r="23" spans="1:39" s="17" customFormat="1" ht="22.15" customHeight="1">
      <c r="B23" s="23" t="s">
        <v>69</v>
      </c>
      <c r="C23" s="23"/>
      <c r="D23" s="23"/>
      <c r="E23" s="23"/>
      <c r="F23" s="23"/>
      <c r="G23" s="23"/>
      <c r="H23" s="23"/>
      <c r="I23" s="23"/>
      <c r="J23" s="23"/>
      <c r="K23" s="23"/>
      <c r="L23" s="23"/>
      <c r="M23" s="23"/>
      <c r="N23" s="27" t="s">
        <v>1</v>
      </c>
      <c r="O23" s="30"/>
      <c r="P23" s="30"/>
      <c r="Q23" s="30"/>
      <c r="R23" s="30"/>
      <c r="S23" s="30"/>
      <c r="T23" s="30"/>
      <c r="U23" s="30"/>
      <c r="V23" s="30"/>
      <c r="W23" s="30"/>
      <c r="X23" s="30"/>
      <c r="Y23" s="30"/>
      <c r="Z23" s="30"/>
      <c r="AA23" s="30"/>
      <c r="AB23" s="30"/>
      <c r="AC23" s="30"/>
      <c r="AD23" s="30"/>
      <c r="AE23" s="30"/>
      <c r="AF23" s="30"/>
      <c r="AG23" s="30"/>
      <c r="AH23" s="30"/>
      <c r="AI23" s="30"/>
      <c r="AJ23" s="30"/>
      <c r="AK23" s="49"/>
      <c r="AL23" s="51"/>
    </row>
    <row r="24" spans="1:39" s="17" customFormat="1" ht="22.15" customHeight="1">
      <c r="B24" s="23" t="s">
        <v>42</v>
      </c>
      <c r="C24" s="23"/>
      <c r="D24" s="23"/>
      <c r="E24" s="23"/>
      <c r="F24" s="23"/>
      <c r="G24" s="23"/>
      <c r="H24" s="23"/>
      <c r="I24" s="23"/>
      <c r="J24" s="23"/>
      <c r="K24" s="23"/>
      <c r="L24" s="23"/>
      <c r="M24" s="23"/>
      <c r="N24" s="26" t="s">
        <v>71</v>
      </c>
      <c r="O24" s="26"/>
      <c r="P24" s="26"/>
      <c r="Q24" s="26"/>
      <c r="R24" s="26"/>
      <c r="S24" s="26"/>
      <c r="T24" s="26"/>
      <c r="U24" s="26"/>
      <c r="V24" s="26"/>
      <c r="W24" s="26"/>
      <c r="X24" s="26"/>
      <c r="Y24" s="26"/>
      <c r="Z24" s="26"/>
      <c r="AA24" s="26"/>
      <c r="AB24" s="26"/>
      <c r="AC24" s="26"/>
      <c r="AD24" s="26"/>
      <c r="AE24" s="26"/>
      <c r="AF24" s="26"/>
      <c r="AG24" s="26"/>
      <c r="AH24" s="26"/>
      <c r="AI24" s="26"/>
      <c r="AJ24" s="26"/>
      <c r="AK24" s="26"/>
      <c r="AL24" s="51"/>
    </row>
    <row r="25" spans="1:39" s="17" customFormat="1" ht="22.15" customHeight="1">
      <c r="B25" s="23" t="s">
        <v>77</v>
      </c>
      <c r="C25" s="23"/>
      <c r="D25" s="23"/>
      <c r="E25" s="23"/>
      <c r="F25" s="23"/>
      <c r="G25" s="23"/>
      <c r="H25" s="23"/>
      <c r="I25" s="23"/>
      <c r="J25" s="23"/>
      <c r="K25" s="23"/>
      <c r="L25" s="23"/>
      <c r="M25" s="23"/>
      <c r="N25" s="28">
        <v>1212121</v>
      </c>
      <c r="O25" s="28"/>
      <c r="P25" s="28"/>
      <c r="Q25" s="28"/>
      <c r="R25" s="28"/>
      <c r="S25" s="28"/>
      <c r="T25" s="28"/>
      <c r="U25" s="28"/>
      <c r="V25" s="28"/>
      <c r="W25" s="28"/>
      <c r="X25" s="28"/>
      <c r="Y25" s="28"/>
      <c r="Z25" s="28"/>
      <c r="AA25" s="28"/>
      <c r="AB25" s="28"/>
      <c r="AC25" s="28"/>
      <c r="AD25" s="28"/>
      <c r="AE25" s="28"/>
      <c r="AF25" s="28"/>
      <c r="AG25" s="28"/>
      <c r="AH25" s="28"/>
      <c r="AI25" s="28"/>
      <c r="AJ25" s="28"/>
      <c r="AK25" s="28"/>
      <c r="AL25" s="51"/>
    </row>
    <row r="26" spans="1:39" s="17" customFormat="1" ht="22.15" customHeight="1">
      <c r="B26" s="23" t="s">
        <v>59</v>
      </c>
      <c r="C26" s="23"/>
      <c r="D26" s="23"/>
      <c r="E26" s="23"/>
      <c r="F26" s="23"/>
      <c r="G26" s="23"/>
      <c r="H26" s="23"/>
      <c r="I26" s="23"/>
      <c r="J26" s="23"/>
      <c r="K26" s="23"/>
      <c r="L26" s="23"/>
      <c r="M26" s="23"/>
      <c r="N26" s="26" t="s">
        <v>78</v>
      </c>
      <c r="O26" s="26"/>
      <c r="P26" s="26"/>
      <c r="Q26" s="26"/>
      <c r="R26" s="26"/>
      <c r="S26" s="26"/>
      <c r="T26" s="26"/>
      <c r="U26" s="26"/>
      <c r="V26" s="26"/>
      <c r="W26" s="26"/>
      <c r="X26" s="26"/>
      <c r="Y26" s="26"/>
      <c r="Z26" s="26"/>
      <c r="AA26" s="26"/>
      <c r="AB26" s="26"/>
      <c r="AC26" s="26"/>
      <c r="AD26" s="26"/>
      <c r="AE26" s="26"/>
      <c r="AF26" s="26"/>
      <c r="AG26" s="26"/>
      <c r="AH26" s="26"/>
      <c r="AI26" s="26"/>
      <c r="AJ26" s="26"/>
      <c r="AK26" s="26"/>
      <c r="AL26" s="51"/>
    </row>
    <row r="27" spans="1:39" s="17" customFormat="1" ht="15" customHeight="1">
      <c r="B27" s="24"/>
      <c r="C27" s="24"/>
      <c r="D27" s="24"/>
      <c r="E27" s="24"/>
      <c r="F27" s="24"/>
      <c r="G27" s="24"/>
      <c r="H27" s="24"/>
      <c r="I27" s="24"/>
      <c r="J27" s="24"/>
      <c r="K27" s="24"/>
      <c r="L27" s="24"/>
      <c r="M27" s="24"/>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51"/>
    </row>
    <row r="28" spans="1:39" ht="14.25" customHeight="1">
      <c r="B28" s="18" t="s">
        <v>80</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1:39" s="17" customFormat="1" ht="22.15" customHeight="1">
      <c r="B29" s="23" t="s">
        <v>21</v>
      </c>
      <c r="C29" s="23"/>
      <c r="D29" s="23"/>
      <c r="E29" s="23"/>
      <c r="F29" s="23"/>
      <c r="G29" s="23"/>
      <c r="H29" s="23"/>
      <c r="I29" s="23"/>
      <c r="J29" s="23"/>
      <c r="K29" s="23"/>
      <c r="L29" s="23"/>
      <c r="M29" s="23"/>
      <c r="N29" s="28" t="s">
        <v>81</v>
      </c>
      <c r="O29" s="28"/>
      <c r="P29" s="28"/>
      <c r="Q29" s="28"/>
      <c r="R29" s="28"/>
      <c r="S29" s="28"/>
      <c r="T29" s="28"/>
      <c r="U29" s="28"/>
      <c r="V29" s="28"/>
      <c r="W29" s="28"/>
      <c r="X29" s="28"/>
      <c r="Y29" s="28"/>
      <c r="Z29" s="28"/>
      <c r="AA29" s="28"/>
      <c r="AB29" s="28"/>
      <c r="AC29" s="28"/>
      <c r="AD29" s="28"/>
      <c r="AE29" s="28"/>
      <c r="AF29" s="28"/>
      <c r="AG29" s="28"/>
      <c r="AH29" s="28"/>
      <c r="AI29" s="28"/>
      <c r="AJ29" s="28"/>
      <c r="AK29" s="28"/>
      <c r="AL29" s="51"/>
    </row>
    <row r="30" spans="1:39" s="17" customFormat="1" ht="22.15" customHeight="1">
      <c r="B30" s="23" t="s">
        <v>45</v>
      </c>
      <c r="C30" s="23"/>
      <c r="D30" s="23"/>
      <c r="E30" s="23"/>
      <c r="F30" s="23"/>
      <c r="G30" s="23"/>
      <c r="H30" s="23"/>
      <c r="I30" s="23"/>
      <c r="J30" s="23"/>
      <c r="K30" s="23"/>
      <c r="L30" s="23"/>
      <c r="M30" s="23"/>
      <c r="N30" s="28" t="s">
        <v>49</v>
      </c>
      <c r="O30" s="28"/>
      <c r="P30" s="28"/>
      <c r="Q30" s="28"/>
      <c r="R30" s="28"/>
      <c r="S30" s="28"/>
      <c r="T30" s="28"/>
      <c r="U30" s="28"/>
      <c r="V30" s="28"/>
      <c r="W30" s="28"/>
      <c r="X30" s="28"/>
      <c r="Y30" s="28"/>
      <c r="Z30" s="28"/>
      <c r="AA30" s="28"/>
      <c r="AB30" s="28"/>
      <c r="AC30" s="28"/>
      <c r="AD30" s="28"/>
      <c r="AE30" s="28"/>
      <c r="AF30" s="28"/>
      <c r="AG30" s="28"/>
      <c r="AH30" s="28"/>
      <c r="AI30" s="28"/>
      <c r="AJ30" s="28"/>
      <c r="AK30" s="28"/>
      <c r="AL30" s="51"/>
    </row>
    <row r="31" spans="1:39" ht="14.25" customHeight="1">
      <c r="A31" s="18"/>
      <c r="B31" s="18"/>
      <c r="C31" s="18"/>
      <c r="D31" s="18"/>
      <c r="E31" s="18"/>
      <c r="F31" s="18"/>
      <c r="G31" s="18"/>
      <c r="H31" s="18"/>
      <c r="I31" s="18"/>
      <c r="J31" s="18"/>
      <c r="K31" s="18"/>
      <c r="L31" s="18"/>
      <c r="M31" s="18"/>
      <c r="N31" s="18"/>
      <c r="O31" s="18"/>
      <c r="P31" s="18"/>
      <c r="Q31" s="18"/>
      <c r="R31" s="18"/>
      <c r="S31" s="18"/>
      <c r="T31" s="18"/>
      <c r="U31" s="18"/>
      <c r="V31" s="18"/>
      <c r="W31" s="18"/>
      <c r="X31" s="25"/>
      <c r="Y31" s="25"/>
      <c r="Z31" s="25"/>
      <c r="AA31" s="25"/>
      <c r="AB31" s="25"/>
      <c r="AC31" s="18"/>
      <c r="AD31" s="18"/>
      <c r="AE31" s="18"/>
      <c r="AF31" s="18"/>
      <c r="AG31" s="18"/>
      <c r="AH31" s="18"/>
      <c r="AI31" s="18"/>
      <c r="AJ31" s="18"/>
      <c r="AK31" s="18"/>
      <c r="AL31" s="18"/>
      <c r="AM31" s="18"/>
    </row>
    <row r="32" spans="1:39" ht="14.25" customHeight="1">
      <c r="B32" s="18" t="s">
        <v>19</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7" ht="14.25" customHeight="1">
      <c r="B33" s="18" t="s">
        <v>82</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7" ht="14.25" customHeight="1">
      <c r="B34" s="18" t="s">
        <v>84</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7" ht="14.25" customHeight="1">
      <c r="B35" s="18"/>
      <c r="C35" s="18"/>
      <c r="D35" s="18" t="s">
        <v>85</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7" ht="15" customHeight="1"/>
    <row r="37" spans="1:37">
      <c r="T37" s="16" t="s">
        <v>14</v>
      </c>
    </row>
    <row r="38" spans="1:37" ht="6" customHeight="1"/>
    <row r="39" spans="1:37" ht="18.75" customHeight="1">
      <c r="U39" s="33" t="s">
        <v>87</v>
      </c>
      <c r="V39" s="36"/>
      <c r="W39" s="36"/>
      <c r="X39" s="36"/>
      <c r="Y39" s="36"/>
      <c r="Z39" s="36"/>
      <c r="AA39" s="36"/>
      <c r="AB39" s="46"/>
      <c r="AC39" s="48" t="s">
        <v>89</v>
      </c>
      <c r="AD39" s="48"/>
      <c r="AE39" s="48"/>
      <c r="AF39" s="48"/>
      <c r="AG39" s="48"/>
      <c r="AH39" s="48"/>
      <c r="AI39" s="48"/>
      <c r="AJ39" s="48"/>
      <c r="AK39" s="48"/>
    </row>
    <row r="40" spans="1:37" ht="18.75" customHeight="1">
      <c r="U40" s="33" t="s">
        <v>51</v>
      </c>
      <c r="V40" s="36"/>
      <c r="W40" s="36"/>
      <c r="X40" s="36"/>
      <c r="Y40" s="36"/>
      <c r="Z40" s="36"/>
      <c r="AA40" s="36"/>
      <c r="AB40" s="46"/>
      <c r="AC40" s="48" t="s">
        <v>43</v>
      </c>
      <c r="AD40" s="48"/>
      <c r="AE40" s="48"/>
      <c r="AF40" s="48"/>
      <c r="AG40" s="48"/>
      <c r="AH40" s="48"/>
      <c r="AI40" s="48"/>
      <c r="AJ40" s="48"/>
      <c r="AK40" s="48"/>
    </row>
    <row r="41" spans="1:37" ht="18.75" customHeight="1">
      <c r="U41" s="34" t="s">
        <v>31</v>
      </c>
      <c r="V41" s="37"/>
      <c r="W41" s="37"/>
      <c r="X41" s="41"/>
      <c r="Y41" s="43" t="s">
        <v>65</v>
      </c>
      <c r="Z41" s="44"/>
      <c r="AA41" s="44"/>
      <c r="AB41" s="47"/>
      <c r="AC41" s="48" t="s">
        <v>64</v>
      </c>
      <c r="AD41" s="48"/>
      <c r="AE41" s="48"/>
      <c r="AF41" s="48"/>
      <c r="AG41" s="48"/>
      <c r="AH41" s="48"/>
      <c r="AI41" s="48"/>
      <c r="AJ41" s="48"/>
      <c r="AK41" s="48"/>
    </row>
    <row r="42" spans="1:37" ht="18.75" customHeight="1">
      <c r="U42" s="35"/>
      <c r="V42" s="38"/>
      <c r="W42" s="38"/>
      <c r="X42" s="42"/>
      <c r="Y42" s="43" t="s">
        <v>36</v>
      </c>
      <c r="Z42" s="44"/>
      <c r="AA42" s="44"/>
      <c r="AB42" s="47"/>
      <c r="AC42" s="48" t="s">
        <v>0</v>
      </c>
      <c r="AD42" s="48"/>
      <c r="AE42" s="48"/>
      <c r="AF42" s="48"/>
      <c r="AG42" s="48"/>
      <c r="AH42" s="48"/>
      <c r="AI42" s="48"/>
      <c r="AJ42" s="48"/>
      <c r="AK42" s="48"/>
    </row>
    <row r="43" spans="1:37" ht="18.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1:37">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3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37">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sheetData>
  <mergeCells count="40">
    <mergeCell ref="A3:AM3"/>
    <mergeCell ref="AB5:AK5"/>
    <mergeCell ref="A7:Q7"/>
    <mergeCell ref="R8:V8"/>
    <mergeCell ref="W8:AK8"/>
    <mergeCell ref="R9:V9"/>
    <mergeCell ref="W9:AK9"/>
    <mergeCell ref="R10:V10"/>
    <mergeCell ref="W10:AK10"/>
    <mergeCell ref="R11:V11"/>
    <mergeCell ref="W11:AK11"/>
    <mergeCell ref="B15:J15"/>
    <mergeCell ref="K15:R15"/>
    <mergeCell ref="C18:W18"/>
    <mergeCell ref="X18:AB18"/>
    <mergeCell ref="C19:W19"/>
    <mergeCell ref="X19:AB19"/>
    <mergeCell ref="B22:M22"/>
    <mergeCell ref="N22:AK22"/>
    <mergeCell ref="B23:M23"/>
    <mergeCell ref="N23:AK23"/>
    <mergeCell ref="B24:M24"/>
    <mergeCell ref="N24:AK24"/>
    <mergeCell ref="B25:M25"/>
    <mergeCell ref="N25:AK25"/>
    <mergeCell ref="B26:M26"/>
    <mergeCell ref="N26:AK26"/>
    <mergeCell ref="B29:M29"/>
    <mergeCell ref="N29:AK29"/>
    <mergeCell ref="B30:M30"/>
    <mergeCell ref="N30:AK30"/>
    <mergeCell ref="U39:AA39"/>
    <mergeCell ref="AC39:AK39"/>
    <mergeCell ref="U40:AA40"/>
    <mergeCell ref="AC40:AK40"/>
    <mergeCell ref="Y41:AB41"/>
    <mergeCell ref="AC41:AK41"/>
    <mergeCell ref="Y42:AB42"/>
    <mergeCell ref="AC42:AK42"/>
    <mergeCell ref="U41:W42"/>
  </mergeCells>
  <phoneticPr fontId="3"/>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G36"/>
  <sheetViews>
    <sheetView showGridLines="0" showZeros="0" view="pageBreakPreview" zoomScaleSheetLayoutView="100" workbookViewId="0">
      <selection activeCell="J5" sqref="J5"/>
    </sheetView>
  </sheetViews>
  <sheetFormatPr defaultColWidth="2.25" defaultRowHeight="13.5"/>
  <cols>
    <col min="1" max="1" width="3.125" style="52" customWidth="1"/>
    <col min="2" max="2" width="30.25" style="52" customWidth="1"/>
    <col min="3" max="3" width="12.875" style="52" customWidth="1"/>
    <col min="4" max="4" width="20.875" style="52" customWidth="1"/>
    <col min="5" max="5" width="13.875" style="52" bestFit="1" customWidth="1"/>
    <col min="6" max="6" width="20.875" style="52" customWidth="1"/>
    <col min="7" max="7" width="13.875" style="52" customWidth="1"/>
    <col min="8" max="8" width="7.75" style="52" customWidth="1"/>
    <col min="9" max="9" width="7.25" style="52" bestFit="1" customWidth="1"/>
    <col min="10" max="10" width="7.75" style="52" customWidth="1"/>
    <col min="11" max="11" width="4.25" style="52" bestFit="1" customWidth="1"/>
    <col min="12" max="13" width="2.25" style="52"/>
    <col min="14" max="14" width="4.25" style="52" bestFit="1" customWidth="1"/>
    <col min="15" max="16384" width="2.25" style="52"/>
  </cols>
  <sheetData>
    <row r="1" spans="1:33">
      <c r="A1" s="52" t="s">
        <v>75</v>
      </c>
    </row>
    <row r="2" spans="1:33" ht="13.5" customHeight="1"/>
    <row r="3" spans="1:33" ht="18" customHeight="1">
      <c r="A3" s="54" t="s">
        <v>52</v>
      </c>
      <c r="B3" s="59" t="s">
        <v>90</v>
      </c>
      <c r="C3" s="62" t="s">
        <v>22</v>
      </c>
      <c r="D3" s="59" t="s">
        <v>91</v>
      </c>
      <c r="E3" s="59" t="s">
        <v>65</v>
      </c>
      <c r="F3" s="63" t="s">
        <v>70</v>
      </c>
      <c r="G3" s="65" t="s">
        <v>92</v>
      </c>
      <c r="H3" s="67" t="s">
        <v>94</v>
      </c>
      <c r="I3" s="67"/>
      <c r="J3" s="71"/>
      <c r="K3" s="73" t="s">
        <v>95</v>
      </c>
    </row>
    <row r="4" spans="1:33" ht="57">
      <c r="A4" s="54"/>
      <c r="B4" s="59"/>
      <c r="C4" s="62"/>
      <c r="D4" s="59"/>
      <c r="E4" s="59"/>
      <c r="F4" s="64"/>
      <c r="G4" s="66"/>
      <c r="H4" s="68" t="s">
        <v>96</v>
      </c>
      <c r="I4" s="68" t="s">
        <v>97</v>
      </c>
      <c r="J4" s="72" t="s">
        <v>98</v>
      </c>
      <c r="K4" s="74"/>
    </row>
    <row r="5" spans="1:33" ht="22.5" customHeight="1">
      <c r="A5" s="55">
        <f t="shared" ref="A5:A19" si="0">ROW()-4</f>
        <v>1</v>
      </c>
      <c r="B5" s="60" t="str">
        <f t="shared" ref="B5:B19" ca="1" si="1">IFERROR(INDIRECT("個票"&amp;$A5&amp;"！$t$7"),"")</f>
        <v>静岡介護事業所</v>
      </c>
      <c r="C5" s="60" t="str">
        <f t="shared" ref="C5:C19" ca="1" si="2">IFERROR(INDIRECT("個票"&amp;$A5&amp;"！$h$7"),"")</f>
        <v>2210100000</v>
      </c>
      <c r="D5" s="60" t="str">
        <f t="shared" ref="D5:D19" ca="1" si="3">IFERROR(INDIRECT("個票"&amp;$A5&amp;"！$l$10"),"")</f>
        <v>介護老人福祉施設</v>
      </c>
      <c r="E5" s="60" t="str">
        <f t="shared" ref="E5:E19" ca="1" si="4">IFERROR(INDIRECT("個票"&amp;$A5&amp;"！$w$9"),"")</f>
        <v>054-123-5467</v>
      </c>
      <c r="F5" s="60" t="str">
        <f t="shared" ref="F5:F19" ca="1" si="5">IFERROR(INDIRECT("個票"&amp;$A5&amp;"！$ｄ$9")&amp;INDIRECT("個票"&amp;$A5&amp;"！$ｈ$9"),"")</f>
        <v>静岡県静岡市葵区追手町９－６</v>
      </c>
      <c r="G5" s="60" t="str">
        <f ca="1">IF(J5&gt;0,'申請書（様式第１号）'!$W$10,"")</f>
        <v>社会福祉法人静岡駿河会</v>
      </c>
      <c r="H5" s="69">
        <f t="shared" ref="H5:H19" ca="1" si="6">IFERROR(INDIRECT("個票"&amp;$A5&amp;"！$ai$24"),"")</f>
        <v>61</v>
      </c>
      <c r="I5" s="70">
        <f t="shared" ref="I5:I19" ca="1" si="7">IFERROR(INDIRECT("個票"&amp;$A5&amp;"！$ai$45"),"")</f>
        <v>500</v>
      </c>
      <c r="J5" s="69">
        <f t="shared" ref="J5:J19" ca="1" si="8">SUM(H5,I5)</f>
        <v>561</v>
      </c>
      <c r="K5" s="75"/>
      <c r="N5" s="76" t="str">
        <f ca="1">IF(_xlfn.SHEETS()-6=COUNTIF(J5:J22,"&gt;0"),"○","！（本表の事業所数と個票の枚数が一致しません）")</f>
        <v>！（本表の事業所数と個票の枚数が一致しません）</v>
      </c>
      <c r="O5" s="78"/>
      <c r="P5" s="78"/>
      <c r="Q5" s="78"/>
      <c r="R5" s="78"/>
      <c r="S5" s="78"/>
      <c r="T5" s="78"/>
      <c r="U5" s="78"/>
      <c r="V5" s="78"/>
      <c r="W5" s="78"/>
      <c r="X5" s="78"/>
      <c r="Y5" s="78"/>
      <c r="Z5" s="78"/>
      <c r="AA5" s="78"/>
      <c r="AB5" s="78"/>
      <c r="AC5" s="78"/>
      <c r="AD5" s="78"/>
      <c r="AE5" s="78"/>
      <c r="AF5" s="78"/>
      <c r="AG5" s="79"/>
    </row>
    <row r="6" spans="1:33" ht="22.5" customHeight="1">
      <c r="A6" s="55">
        <f t="shared" si="0"/>
        <v>2</v>
      </c>
      <c r="B6" s="60" t="str">
        <f t="shared" ca="1" si="1"/>
        <v>浜松介護事業所</v>
      </c>
      <c r="C6" s="60" t="str">
        <f t="shared" ca="1" si="2"/>
        <v>221010000１</v>
      </c>
      <c r="D6" s="60" t="str">
        <f t="shared" ca="1" si="3"/>
        <v>介護老人福祉施設</v>
      </c>
      <c r="E6" s="60" t="str">
        <f t="shared" ca="1" si="4"/>
        <v>053-123-5467</v>
      </c>
      <c r="F6" s="60" t="str">
        <f t="shared" ca="1" si="5"/>
        <v>静岡県浜松市中央区○○</v>
      </c>
      <c r="G6" s="60" t="str">
        <f ca="1">IF(J6&gt;0,'申請書（様式第１号）'!$W$10,"")</f>
        <v>社会福祉法人静岡駿河会</v>
      </c>
      <c r="H6" s="69">
        <f t="shared" ca="1" si="6"/>
        <v>180</v>
      </c>
      <c r="I6" s="70">
        <f t="shared" ca="1" si="7"/>
        <v>40</v>
      </c>
      <c r="J6" s="69">
        <f t="shared" ca="1" si="8"/>
        <v>220</v>
      </c>
      <c r="K6" s="75"/>
      <c r="N6" s="77" t="s">
        <v>99</v>
      </c>
    </row>
    <row r="7" spans="1:33" ht="22.5" customHeight="1">
      <c r="A7" s="55">
        <f t="shared" si="0"/>
        <v>3</v>
      </c>
      <c r="B7" s="60" t="str">
        <f t="shared" ca="1" si="1"/>
        <v/>
      </c>
      <c r="C7" s="60" t="str">
        <f t="shared" ca="1" si="2"/>
        <v/>
      </c>
      <c r="D7" s="60" t="str">
        <f t="shared" ca="1" si="3"/>
        <v/>
      </c>
      <c r="E7" s="60" t="str">
        <f t="shared" ca="1" si="4"/>
        <v/>
      </c>
      <c r="F7" s="60" t="str">
        <f t="shared" ca="1" si="5"/>
        <v/>
      </c>
      <c r="G7" s="60" t="str">
        <f ca="1">IF(J7&gt;0,'申請書（様式第１号）'!$W$10,"")</f>
        <v/>
      </c>
      <c r="H7" s="69" t="str">
        <f t="shared" ca="1" si="6"/>
        <v/>
      </c>
      <c r="I7" s="70" t="str">
        <f t="shared" ca="1" si="7"/>
        <v/>
      </c>
      <c r="J7" s="69">
        <f t="shared" ca="1" si="8"/>
        <v>0</v>
      </c>
      <c r="K7" s="75"/>
      <c r="N7" s="77" t="s">
        <v>100</v>
      </c>
    </row>
    <row r="8" spans="1:33" ht="22.5" customHeight="1">
      <c r="A8" s="55">
        <f t="shared" si="0"/>
        <v>4</v>
      </c>
      <c r="B8" s="60" t="str">
        <f t="shared" ca="1" si="1"/>
        <v/>
      </c>
      <c r="C8" s="60" t="str">
        <f t="shared" ca="1" si="2"/>
        <v/>
      </c>
      <c r="D8" s="60" t="str">
        <f t="shared" ca="1" si="3"/>
        <v/>
      </c>
      <c r="E8" s="60" t="str">
        <f t="shared" ca="1" si="4"/>
        <v/>
      </c>
      <c r="F8" s="60" t="str">
        <f t="shared" ca="1" si="5"/>
        <v/>
      </c>
      <c r="G8" s="60" t="str">
        <f ca="1">IF(J8&gt;0,'申請書（様式第１号）'!$W$10,"")</f>
        <v/>
      </c>
      <c r="H8" s="69" t="str">
        <f t="shared" ca="1" si="6"/>
        <v/>
      </c>
      <c r="I8" s="70" t="str">
        <f t="shared" ca="1" si="7"/>
        <v/>
      </c>
      <c r="J8" s="69">
        <f t="shared" ca="1" si="8"/>
        <v>0</v>
      </c>
      <c r="K8" s="75"/>
    </row>
    <row r="9" spans="1:33" ht="22.5" customHeight="1">
      <c r="A9" s="55">
        <f t="shared" si="0"/>
        <v>5</v>
      </c>
      <c r="B9" s="60" t="str">
        <f t="shared" ca="1" si="1"/>
        <v/>
      </c>
      <c r="C9" s="60" t="str">
        <f t="shared" ca="1" si="2"/>
        <v/>
      </c>
      <c r="D9" s="60" t="str">
        <f t="shared" ca="1" si="3"/>
        <v/>
      </c>
      <c r="E9" s="60" t="str">
        <f t="shared" ca="1" si="4"/>
        <v/>
      </c>
      <c r="F9" s="60" t="str">
        <f t="shared" ca="1" si="5"/>
        <v/>
      </c>
      <c r="G9" s="60" t="str">
        <f ca="1">IF(J9&gt;0,'申請書（様式第１号）'!$W$10,"")</f>
        <v/>
      </c>
      <c r="H9" s="69" t="str">
        <f t="shared" ca="1" si="6"/>
        <v/>
      </c>
      <c r="I9" s="70" t="str">
        <f t="shared" ca="1" si="7"/>
        <v/>
      </c>
      <c r="J9" s="69">
        <f t="shared" ca="1" si="8"/>
        <v>0</v>
      </c>
      <c r="K9" s="75"/>
    </row>
    <row r="10" spans="1:33" ht="22.5" customHeight="1">
      <c r="A10" s="55">
        <f t="shared" si="0"/>
        <v>6</v>
      </c>
      <c r="B10" s="60" t="str">
        <f t="shared" ca="1" si="1"/>
        <v/>
      </c>
      <c r="C10" s="60" t="str">
        <f t="shared" ca="1" si="2"/>
        <v/>
      </c>
      <c r="D10" s="60" t="str">
        <f t="shared" ca="1" si="3"/>
        <v/>
      </c>
      <c r="E10" s="60" t="str">
        <f t="shared" ca="1" si="4"/>
        <v/>
      </c>
      <c r="F10" s="60" t="str">
        <f t="shared" ca="1" si="5"/>
        <v/>
      </c>
      <c r="G10" s="60" t="str">
        <f ca="1">IF(J10&gt;0,'申請書（様式第１号）'!$W$10,"")</f>
        <v/>
      </c>
      <c r="H10" s="69" t="str">
        <f t="shared" ca="1" si="6"/>
        <v/>
      </c>
      <c r="I10" s="70" t="str">
        <f t="shared" ca="1" si="7"/>
        <v/>
      </c>
      <c r="J10" s="69">
        <f t="shared" ca="1" si="8"/>
        <v>0</v>
      </c>
      <c r="K10" s="75"/>
    </row>
    <row r="11" spans="1:33" ht="22.5" customHeight="1">
      <c r="A11" s="55">
        <f t="shared" si="0"/>
        <v>7</v>
      </c>
      <c r="B11" s="60" t="str">
        <f t="shared" ca="1" si="1"/>
        <v/>
      </c>
      <c r="C11" s="60" t="str">
        <f t="shared" ca="1" si="2"/>
        <v/>
      </c>
      <c r="D11" s="60" t="str">
        <f t="shared" ca="1" si="3"/>
        <v/>
      </c>
      <c r="E11" s="60" t="str">
        <f t="shared" ca="1" si="4"/>
        <v/>
      </c>
      <c r="F11" s="60" t="str">
        <f t="shared" ca="1" si="5"/>
        <v/>
      </c>
      <c r="G11" s="60" t="str">
        <f ca="1">IF(J11&gt;0,'申請書（様式第１号）'!$W$10,"")</f>
        <v/>
      </c>
      <c r="H11" s="69" t="str">
        <f t="shared" ca="1" si="6"/>
        <v/>
      </c>
      <c r="I11" s="70" t="str">
        <f t="shared" ca="1" si="7"/>
        <v/>
      </c>
      <c r="J11" s="69">
        <f t="shared" ca="1" si="8"/>
        <v>0</v>
      </c>
      <c r="K11" s="75"/>
    </row>
    <row r="12" spans="1:33" ht="22.5" customHeight="1">
      <c r="A12" s="55">
        <f t="shared" si="0"/>
        <v>8</v>
      </c>
      <c r="B12" s="60" t="str">
        <f t="shared" ca="1" si="1"/>
        <v/>
      </c>
      <c r="C12" s="60" t="str">
        <f t="shared" ca="1" si="2"/>
        <v/>
      </c>
      <c r="D12" s="60" t="str">
        <f t="shared" ca="1" si="3"/>
        <v/>
      </c>
      <c r="E12" s="60" t="str">
        <f t="shared" ca="1" si="4"/>
        <v/>
      </c>
      <c r="F12" s="60" t="str">
        <f t="shared" ca="1" si="5"/>
        <v/>
      </c>
      <c r="G12" s="60" t="str">
        <f ca="1">IF(J12&gt;0,'申請書（様式第１号）'!$W$10,"")</f>
        <v/>
      </c>
      <c r="H12" s="69" t="str">
        <f t="shared" ca="1" si="6"/>
        <v/>
      </c>
      <c r="I12" s="70" t="str">
        <f t="shared" ca="1" si="7"/>
        <v/>
      </c>
      <c r="J12" s="69">
        <f t="shared" ca="1" si="8"/>
        <v>0</v>
      </c>
      <c r="K12" s="75"/>
    </row>
    <row r="13" spans="1:33" ht="22.5" customHeight="1">
      <c r="A13" s="55">
        <f t="shared" si="0"/>
        <v>9</v>
      </c>
      <c r="B13" s="60" t="str">
        <f t="shared" ca="1" si="1"/>
        <v/>
      </c>
      <c r="C13" s="60" t="str">
        <f t="shared" ca="1" si="2"/>
        <v/>
      </c>
      <c r="D13" s="60" t="str">
        <f t="shared" ca="1" si="3"/>
        <v/>
      </c>
      <c r="E13" s="60" t="str">
        <f t="shared" ca="1" si="4"/>
        <v/>
      </c>
      <c r="F13" s="60" t="str">
        <f t="shared" ca="1" si="5"/>
        <v/>
      </c>
      <c r="G13" s="60" t="str">
        <f ca="1">IF(J13&gt;0,'申請書（様式第１号）'!$W$10,"")</f>
        <v/>
      </c>
      <c r="H13" s="69" t="str">
        <f t="shared" ca="1" si="6"/>
        <v/>
      </c>
      <c r="I13" s="70" t="str">
        <f t="shared" ca="1" si="7"/>
        <v/>
      </c>
      <c r="J13" s="69">
        <f t="shared" ca="1" si="8"/>
        <v>0</v>
      </c>
      <c r="K13" s="75"/>
    </row>
    <row r="14" spans="1:33" ht="22.5" customHeight="1">
      <c r="A14" s="55">
        <f t="shared" si="0"/>
        <v>10</v>
      </c>
      <c r="B14" s="60" t="str">
        <f t="shared" ca="1" si="1"/>
        <v/>
      </c>
      <c r="C14" s="60" t="str">
        <f t="shared" ca="1" si="2"/>
        <v/>
      </c>
      <c r="D14" s="60" t="str">
        <f t="shared" ca="1" si="3"/>
        <v/>
      </c>
      <c r="E14" s="60" t="str">
        <f t="shared" ca="1" si="4"/>
        <v/>
      </c>
      <c r="F14" s="60" t="str">
        <f t="shared" ca="1" si="5"/>
        <v/>
      </c>
      <c r="G14" s="60" t="str">
        <f ca="1">IF(J14&gt;0,'申請書（様式第１号）'!$W$10,"")</f>
        <v/>
      </c>
      <c r="H14" s="69" t="str">
        <f t="shared" ca="1" si="6"/>
        <v/>
      </c>
      <c r="I14" s="70" t="str">
        <f t="shared" ca="1" si="7"/>
        <v/>
      </c>
      <c r="J14" s="69">
        <f t="shared" ca="1" si="8"/>
        <v>0</v>
      </c>
      <c r="K14" s="75"/>
    </row>
    <row r="15" spans="1:33" ht="22.5" customHeight="1">
      <c r="A15" s="55">
        <f t="shared" si="0"/>
        <v>11</v>
      </c>
      <c r="B15" s="60" t="str">
        <f t="shared" ca="1" si="1"/>
        <v/>
      </c>
      <c r="C15" s="60" t="str">
        <f t="shared" ca="1" si="2"/>
        <v/>
      </c>
      <c r="D15" s="60" t="str">
        <f t="shared" ca="1" si="3"/>
        <v/>
      </c>
      <c r="E15" s="60" t="str">
        <f t="shared" ca="1" si="4"/>
        <v/>
      </c>
      <c r="F15" s="60" t="str">
        <f t="shared" ca="1" si="5"/>
        <v/>
      </c>
      <c r="G15" s="60" t="str">
        <f ca="1">IF(J15&gt;0,'申請書（様式第１号）'!$W$10,"")</f>
        <v/>
      </c>
      <c r="H15" s="69" t="str">
        <f t="shared" ca="1" si="6"/>
        <v/>
      </c>
      <c r="I15" s="70" t="str">
        <f t="shared" ca="1" si="7"/>
        <v/>
      </c>
      <c r="J15" s="69">
        <f t="shared" ca="1" si="8"/>
        <v>0</v>
      </c>
      <c r="K15" s="75"/>
    </row>
    <row r="16" spans="1:33" ht="22.5" customHeight="1">
      <c r="A16" s="55">
        <f t="shared" si="0"/>
        <v>12</v>
      </c>
      <c r="B16" s="60" t="str">
        <f t="shared" ca="1" si="1"/>
        <v/>
      </c>
      <c r="C16" s="60" t="str">
        <f t="shared" ca="1" si="2"/>
        <v/>
      </c>
      <c r="D16" s="60" t="str">
        <f t="shared" ca="1" si="3"/>
        <v/>
      </c>
      <c r="E16" s="60" t="str">
        <f t="shared" ca="1" si="4"/>
        <v/>
      </c>
      <c r="F16" s="60" t="str">
        <f t="shared" ca="1" si="5"/>
        <v/>
      </c>
      <c r="G16" s="60" t="str">
        <f ca="1">IF(J16&gt;0,'申請書（様式第１号）'!$W$10,"")</f>
        <v/>
      </c>
      <c r="H16" s="69" t="str">
        <f t="shared" ca="1" si="6"/>
        <v/>
      </c>
      <c r="I16" s="70" t="str">
        <f t="shared" ca="1" si="7"/>
        <v/>
      </c>
      <c r="J16" s="69">
        <f t="shared" ca="1" si="8"/>
        <v>0</v>
      </c>
      <c r="K16" s="75"/>
    </row>
    <row r="17" spans="1:11" ht="22.5" customHeight="1">
      <c r="A17" s="55">
        <f t="shared" si="0"/>
        <v>13</v>
      </c>
      <c r="B17" s="60" t="str">
        <f t="shared" ca="1" si="1"/>
        <v/>
      </c>
      <c r="C17" s="60" t="str">
        <f t="shared" ca="1" si="2"/>
        <v/>
      </c>
      <c r="D17" s="60" t="str">
        <f t="shared" ca="1" si="3"/>
        <v/>
      </c>
      <c r="E17" s="60" t="str">
        <f t="shared" ca="1" si="4"/>
        <v/>
      </c>
      <c r="F17" s="60" t="str">
        <f t="shared" ca="1" si="5"/>
        <v/>
      </c>
      <c r="G17" s="60" t="str">
        <f ca="1">IF(J17&gt;0,'申請書（様式第１号）'!$W$10,"")</f>
        <v/>
      </c>
      <c r="H17" s="69" t="str">
        <f t="shared" ca="1" si="6"/>
        <v/>
      </c>
      <c r="I17" s="70" t="str">
        <f t="shared" ca="1" si="7"/>
        <v/>
      </c>
      <c r="J17" s="69">
        <f t="shared" ca="1" si="8"/>
        <v>0</v>
      </c>
      <c r="K17" s="75"/>
    </row>
    <row r="18" spans="1:11" ht="22.5" customHeight="1">
      <c r="A18" s="55">
        <f t="shared" si="0"/>
        <v>14</v>
      </c>
      <c r="B18" s="60" t="str">
        <f t="shared" ca="1" si="1"/>
        <v/>
      </c>
      <c r="C18" s="60" t="str">
        <f t="shared" ca="1" si="2"/>
        <v/>
      </c>
      <c r="D18" s="60" t="str">
        <f t="shared" ca="1" si="3"/>
        <v/>
      </c>
      <c r="E18" s="60" t="str">
        <f t="shared" ca="1" si="4"/>
        <v/>
      </c>
      <c r="F18" s="60" t="str">
        <f t="shared" ca="1" si="5"/>
        <v/>
      </c>
      <c r="G18" s="60" t="str">
        <f ca="1">IF(J18&gt;0,'申請書（様式第１号）'!$W$10,"")</f>
        <v/>
      </c>
      <c r="H18" s="69" t="str">
        <f t="shared" ca="1" si="6"/>
        <v/>
      </c>
      <c r="I18" s="70" t="str">
        <f t="shared" ca="1" si="7"/>
        <v/>
      </c>
      <c r="J18" s="69">
        <f t="shared" ca="1" si="8"/>
        <v>0</v>
      </c>
      <c r="K18" s="75"/>
    </row>
    <row r="19" spans="1:11" ht="22.5" customHeight="1">
      <c r="A19" s="55">
        <f t="shared" si="0"/>
        <v>15</v>
      </c>
      <c r="B19" s="60" t="str">
        <f t="shared" ca="1" si="1"/>
        <v/>
      </c>
      <c r="C19" s="60" t="str">
        <f t="shared" ca="1" si="2"/>
        <v/>
      </c>
      <c r="D19" s="60" t="str">
        <f t="shared" ca="1" si="3"/>
        <v/>
      </c>
      <c r="E19" s="60" t="str">
        <f t="shared" ca="1" si="4"/>
        <v/>
      </c>
      <c r="F19" s="60" t="str">
        <f t="shared" ca="1" si="5"/>
        <v/>
      </c>
      <c r="G19" s="60" t="str">
        <f ca="1">IF(J19&gt;0,'申請書（様式第１号）'!$W$10,"")</f>
        <v/>
      </c>
      <c r="H19" s="69" t="str">
        <f t="shared" ca="1" si="6"/>
        <v/>
      </c>
      <c r="I19" s="70" t="str">
        <f t="shared" ca="1" si="7"/>
        <v/>
      </c>
      <c r="J19" s="69">
        <f t="shared" ca="1" si="8"/>
        <v>0</v>
      </c>
      <c r="K19" s="75"/>
    </row>
    <row r="20" spans="1:11" ht="11.25" customHeight="1"/>
    <row r="21" spans="1:11" s="53" customFormat="1">
      <c r="A21" s="56" t="s">
        <v>101</v>
      </c>
      <c r="B21" s="52"/>
      <c r="C21" s="52"/>
    </row>
    <row r="22" spans="1:11" s="53" customFormat="1" ht="16.5" customHeight="1">
      <c r="A22" s="57"/>
      <c r="B22" s="56" t="s">
        <v>102</v>
      </c>
      <c r="C22" s="52"/>
    </row>
    <row r="23" spans="1:11" s="53" customFormat="1" ht="16.5" customHeight="1">
      <c r="A23" s="57"/>
      <c r="B23" s="56"/>
      <c r="C23" s="52"/>
    </row>
    <row r="24" spans="1:11" s="53" customFormat="1" ht="16.5" customHeight="1">
      <c r="A24" s="58"/>
      <c r="B24" s="61"/>
      <c r="C24" s="52"/>
    </row>
    <row r="25" spans="1:11" s="53" customFormat="1" ht="16.5" customHeight="1">
      <c r="A25" s="58"/>
      <c r="B25" s="61"/>
      <c r="C25" s="52"/>
    </row>
    <row r="26" spans="1:11" s="53" customFormat="1" ht="22.5" customHeight="1"/>
    <row r="27" spans="1:11" s="53" customFormat="1" ht="22.5" customHeight="1"/>
    <row r="28" spans="1:11" s="53" customFormat="1" ht="22.5" customHeight="1"/>
    <row r="29" spans="1:11" s="53" customFormat="1" ht="22.5" customHeight="1"/>
    <row r="30" spans="1:11" s="53" customFormat="1" ht="22.5" customHeight="1"/>
    <row r="31" spans="1:11" s="53" customFormat="1" ht="22.5" customHeight="1"/>
    <row r="32" spans="1:11" s="53" customFormat="1" ht="22.5" customHeight="1"/>
    <row r="33" s="53" customFormat="1" ht="22.5" customHeight="1"/>
    <row r="34" s="53" customFormat="1" ht="22.5" customHeight="1"/>
    <row r="35" s="53" customFormat="1" ht="22.5" customHeight="1"/>
    <row r="36" s="53" customFormat="1" ht="22.5" customHeight="1"/>
  </sheetData>
  <mergeCells count="9">
    <mergeCell ref="H3:J3"/>
    <mergeCell ref="A3:A4"/>
    <mergeCell ref="B3:B4"/>
    <mergeCell ref="C3:C4"/>
    <mergeCell ref="D3:D4"/>
    <mergeCell ref="E3:E4"/>
    <mergeCell ref="F3:F4"/>
    <mergeCell ref="G3:G4"/>
    <mergeCell ref="K3:K4"/>
  </mergeCells>
  <phoneticPr fontId="3"/>
  <dataValidations count="2">
    <dataValidation type="list" allowBlank="1" showDropDown="0" showInputMessage="1" showErrorMessage="1" sqref="K5:K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fitToWidth="1" fitToHeight="1" orientation="landscape"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tabSelected="1" view="pageBreakPreview" topLeftCell="A19" zoomScaleSheetLayoutView="100" workbookViewId="0">
      <selection activeCell="H32" sqref="H32:L32"/>
    </sheetView>
  </sheetViews>
  <sheetFormatPr defaultColWidth="2.25" defaultRowHeight="13.5"/>
  <cols>
    <col min="1" max="7" width="2.25" style="52"/>
    <col min="8" max="19" width="2.25" style="52" bestFit="1" customWidth="0"/>
    <col min="20" max="34" width="2.25" style="52"/>
    <col min="35" max="35" width="2.375" style="52" bestFit="1" customWidth="1"/>
    <col min="36" max="40" width="2.25" style="52"/>
    <col min="41" max="57" width="2.25" style="52" hidden="1" customWidth="1"/>
    <col min="58" max="16384" width="2.25" style="52"/>
  </cols>
  <sheetData>
    <row r="1" spans="1:48">
      <c r="A1" s="52" t="s">
        <v>103</v>
      </c>
    </row>
    <row r="2" spans="1:48" ht="7.5" customHeight="1"/>
    <row r="3" spans="1:48">
      <c r="A3" s="80" t="s">
        <v>104</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214"/>
    </row>
    <row r="4" spans="1:48" ht="9"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48">
      <c r="A5" s="82" t="s">
        <v>11</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215"/>
    </row>
    <row r="6" spans="1:48" ht="4.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48" ht="17.25" customHeight="1">
      <c r="A7" s="84" t="s">
        <v>106</v>
      </c>
      <c r="B7" s="103"/>
      <c r="C7" s="103"/>
      <c r="D7" s="103"/>
      <c r="E7" s="103"/>
      <c r="F7" s="103"/>
      <c r="G7" s="120"/>
      <c r="H7" s="126" t="s">
        <v>107</v>
      </c>
      <c r="I7" s="137"/>
      <c r="J7" s="137"/>
      <c r="K7" s="137"/>
      <c r="L7" s="137"/>
      <c r="M7" s="137"/>
      <c r="N7" s="164"/>
      <c r="O7" s="84" t="s">
        <v>108</v>
      </c>
      <c r="P7" s="103"/>
      <c r="Q7" s="103"/>
      <c r="R7" s="103"/>
      <c r="S7" s="120"/>
      <c r="T7" s="172" t="s">
        <v>110</v>
      </c>
      <c r="U7" s="174"/>
      <c r="V7" s="174"/>
      <c r="W7" s="174"/>
      <c r="X7" s="174"/>
      <c r="Y7" s="174"/>
      <c r="Z7" s="174"/>
      <c r="AA7" s="174"/>
      <c r="AB7" s="174"/>
      <c r="AC7" s="174"/>
      <c r="AD7" s="174"/>
      <c r="AE7" s="174"/>
      <c r="AF7" s="174"/>
      <c r="AG7" s="174"/>
      <c r="AH7" s="174"/>
      <c r="AI7" s="174"/>
      <c r="AJ7" s="174"/>
      <c r="AK7" s="174"/>
      <c r="AL7" s="174"/>
      <c r="AM7" s="216"/>
    </row>
    <row r="8" spans="1:48">
      <c r="A8" s="85" t="s">
        <v>111</v>
      </c>
      <c r="B8" s="104"/>
      <c r="C8" s="113"/>
      <c r="D8" s="84" t="s">
        <v>7</v>
      </c>
      <c r="E8" s="103"/>
      <c r="F8" s="103"/>
      <c r="G8" s="120"/>
      <c r="H8" s="84" t="s">
        <v>70</v>
      </c>
      <c r="I8" s="103"/>
      <c r="J8" s="103"/>
      <c r="K8" s="103"/>
      <c r="L8" s="103"/>
      <c r="M8" s="103"/>
      <c r="N8" s="103"/>
      <c r="O8" s="103"/>
      <c r="P8" s="103"/>
      <c r="Q8" s="103"/>
      <c r="R8" s="103"/>
      <c r="S8" s="120"/>
      <c r="T8" s="85" t="s">
        <v>112</v>
      </c>
      <c r="U8" s="104"/>
      <c r="V8" s="113"/>
      <c r="W8" s="84" t="s">
        <v>65</v>
      </c>
      <c r="X8" s="103"/>
      <c r="Y8" s="103"/>
      <c r="Z8" s="103"/>
      <c r="AA8" s="103"/>
      <c r="AB8" s="103"/>
      <c r="AC8" s="103"/>
      <c r="AD8" s="103"/>
      <c r="AE8" s="103"/>
      <c r="AF8" s="120"/>
      <c r="AG8" s="193" t="s">
        <v>113</v>
      </c>
      <c r="AH8" s="196"/>
      <c r="AI8" s="196"/>
      <c r="AJ8" s="196"/>
      <c r="AK8" s="196"/>
      <c r="AL8" s="196"/>
      <c r="AM8" s="199"/>
    </row>
    <row r="9" spans="1:48" ht="17.25" customHeight="1">
      <c r="A9" s="86"/>
      <c r="B9" s="105"/>
      <c r="C9" s="74"/>
      <c r="D9" s="114" t="s">
        <v>115</v>
      </c>
      <c r="E9" s="115"/>
      <c r="F9" s="115"/>
      <c r="G9" s="121"/>
      <c r="H9" s="127" t="s">
        <v>117</v>
      </c>
      <c r="I9" s="138"/>
      <c r="J9" s="138"/>
      <c r="K9" s="138"/>
      <c r="L9" s="138"/>
      <c r="M9" s="138"/>
      <c r="N9" s="138"/>
      <c r="O9" s="138"/>
      <c r="P9" s="138"/>
      <c r="Q9" s="138"/>
      <c r="R9" s="138"/>
      <c r="S9" s="171"/>
      <c r="T9" s="86"/>
      <c r="U9" s="105"/>
      <c r="V9" s="74"/>
      <c r="W9" s="175" t="s">
        <v>64</v>
      </c>
      <c r="X9" s="177"/>
      <c r="Y9" s="177"/>
      <c r="Z9" s="177"/>
      <c r="AA9" s="177"/>
      <c r="AB9" s="177"/>
      <c r="AC9" s="177"/>
      <c r="AD9" s="177"/>
      <c r="AE9" s="177"/>
      <c r="AF9" s="191"/>
      <c r="AG9" s="194" t="s">
        <v>89</v>
      </c>
      <c r="AH9" s="197"/>
      <c r="AI9" s="197"/>
      <c r="AJ9" s="197"/>
      <c r="AK9" s="197"/>
      <c r="AL9" s="197"/>
      <c r="AM9" s="217"/>
      <c r="AV9" s="56"/>
    </row>
    <row r="10" spans="1:48" s="56" customFormat="1" ht="20.25" customHeight="1">
      <c r="A10" s="84" t="s">
        <v>72</v>
      </c>
      <c r="B10" s="103"/>
      <c r="C10" s="103"/>
      <c r="D10" s="103"/>
      <c r="E10" s="103"/>
      <c r="F10" s="103"/>
      <c r="G10" s="103"/>
      <c r="H10" s="103"/>
      <c r="I10" s="103"/>
      <c r="J10" s="103"/>
      <c r="K10" s="120"/>
      <c r="L10" s="151" t="s">
        <v>119</v>
      </c>
      <c r="M10" s="158"/>
      <c r="N10" s="158"/>
      <c r="O10" s="158"/>
      <c r="P10" s="158"/>
      <c r="Q10" s="158"/>
      <c r="R10" s="158"/>
      <c r="S10" s="158"/>
      <c r="T10" s="158"/>
      <c r="U10" s="158"/>
      <c r="V10" s="158"/>
      <c r="W10" s="158"/>
      <c r="X10" s="158"/>
      <c r="Y10" s="158"/>
      <c r="Z10" s="158"/>
      <c r="AA10" s="158"/>
      <c r="AB10" s="158"/>
      <c r="AC10" s="158"/>
      <c r="AD10" s="158"/>
      <c r="AE10" s="158"/>
      <c r="AF10" s="192"/>
      <c r="AG10" s="195" t="s">
        <v>121</v>
      </c>
      <c r="AH10" s="196"/>
      <c r="AI10" s="199"/>
      <c r="AJ10" s="206">
        <v>30</v>
      </c>
      <c r="AK10" s="206"/>
      <c r="AL10" s="83" t="s">
        <v>122</v>
      </c>
      <c r="AM10" s="218"/>
      <c r="AP10" s="229"/>
      <c r="AQ10" s="229"/>
      <c r="AR10" s="229"/>
      <c r="AS10" s="229"/>
      <c r="AT10" s="229"/>
      <c r="AU10" s="229"/>
    </row>
    <row r="11" spans="1:48" s="56" customFormat="1" ht="18" customHeight="1">
      <c r="A11" s="87" t="s">
        <v>123</v>
      </c>
      <c r="B11" s="106"/>
      <c r="C11" s="106"/>
      <c r="D11" s="106"/>
      <c r="E11" s="106"/>
      <c r="F11" s="106"/>
      <c r="G11" s="106"/>
      <c r="H11" s="128"/>
      <c r="I11" s="139"/>
      <c r="J11" s="144" t="s">
        <v>127</v>
      </c>
      <c r="K11" s="150"/>
      <c r="L11" s="152"/>
      <c r="M11" s="152"/>
      <c r="N11" s="152"/>
      <c r="O11" s="152"/>
      <c r="P11" s="152"/>
      <c r="Q11" s="152"/>
      <c r="R11" s="152"/>
      <c r="S11" s="152"/>
      <c r="T11" s="152"/>
      <c r="U11" s="152"/>
      <c r="V11" s="152"/>
      <c r="W11" s="152"/>
      <c r="X11" s="152"/>
      <c r="Y11" s="139"/>
      <c r="Z11" s="144" t="s">
        <v>129</v>
      </c>
      <c r="AA11" s="150"/>
      <c r="AB11" s="152"/>
      <c r="AC11" s="152"/>
      <c r="AD11" s="152"/>
      <c r="AE11" s="152"/>
      <c r="AF11" s="152"/>
      <c r="AG11" s="152"/>
      <c r="AH11" s="152"/>
      <c r="AI11" s="152"/>
      <c r="AJ11" s="152"/>
      <c r="AK11" s="152"/>
      <c r="AL11" s="152"/>
      <c r="AM11" s="219"/>
    </row>
    <row r="12" spans="1:48" s="56" customFormat="1" ht="6" customHeight="1">
      <c r="A12" s="88"/>
      <c r="B12" s="88"/>
      <c r="C12" s="88"/>
      <c r="D12" s="88"/>
      <c r="E12" s="88"/>
      <c r="F12" s="88"/>
      <c r="G12" s="88"/>
      <c r="H12" s="88"/>
      <c r="I12" s="140"/>
      <c r="J12" s="145"/>
      <c r="K12" s="140"/>
      <c r="L12" s="153"/>
      <c r="M12" s="153"/>
      <c r="N12" s="153"/>
      <c r="O12" s="153"/>
      <c r="P12" s="153"/>
      <c r="Q12" s="153"/>
      <c r="R12" s="153"/>
      <c r="S12" s="153"/>
      <c r="T12" s="153"/>
      <c r="U12" s="140"/>
      <c r="V12" s="153"/>
      <c r="W12" s="153"/>
      <c r="X12" s="153"/>
      <c r="Y12" s="145"/>
      <c r="Z12" s="180"/>
      <c r="AA12" s="140"/>
      <c r="AB12" s="153"/>
      <c r="AC12" s="153"/>
      <c r="AD12" s="153"/>
      <c r="AE12" s="153"/>
      <c r="AF12" s="153"/>
      <c r="AG12" s="153"/>
      <c r="AH12" s="153"/>
      <c r="AI12" s="153"/>
      <c r="AJ12" s="153"/>
      <c r="AK12" s="153"/>
      <c r="AL12" s="153"/>
      <c r="AM12" s="153"/>
    </row>
    <row r="13" spans="1:48" s="56" customFormat="1" ht="6" customHeight="1">
      <c r="I13" s="61"/>
      <c r="J13" s="146"/>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row>
    <row r="14" spans="1:48" s="56" customFormat="1" ht="6" customHeight="1">
      <c r="I14" s="61"/>
      <c r="J14" s="146"/>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row>
    <row r="15" spans="1:48" s="56" customFormat="1" ht="12">
      <c r="A15" s="82" t="s">
        <v>130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215"/>
    </row>
    <row r="16" spans="1:48" s="56" customFormat="1" ht="3" customHeight="1">
      <c r="I16" s="61"/>
      <c r="J16" s="146"/>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1:48" s="56" customFormat="1" ht="18" customHeight="1">
      <c r="A17" s="89" t="s">
        <v>131</v>
      </c>
      <c r="B17" s="107"/>
      <c r="C17" s="107"/>
      <c r="D17" s="107"/>
      <c r="E17" s="107"/>
      <c r="F17" s="107"/>
      <c r="G17" s="107"/>
      <c r="H17" s="107"/>
      <c r="I17" s="107"/>
      <c r="J17" s="107"/>
      <c r="K17" s="107"/>
      <c r="L17" s="107"/>
      <c r="M17" s="107"/>
      <c r="N17" s="107"/>
      <c r="O17" s="107"/>
      <c r="P17" s="107"/>
      <c r="Q17" s="107"/>
      <c r="R17" s="107"/>
      <c r="S17" s="107"/>
      <c r="T17" s="107"/>
      <c r="U17" s="107"/>
      <c r="V17" s="107"/>
      <c r="W17" s="107"/>
      <c r="X17" s="178" t="s">
        <v>2</v>
      </c>
      <c r="Y17" s="179"/>
      <c r="Z17" s="181"/>
      <c r="AA17" s="182"/>
      <c r="AB17" s="182"/>
      <c r="AC17" s="182"/>
      <c r="AD17" s="182"/>
      <c r="AE17" s="182"/>
      <c r="AF17" s="182"/>
      <c r="AG17" s="182"/>
    </row>
    <row r="18" spans="1:48" s="56" customFormat="1" ht="18" customHeight="1">
      <c r="A18" s="89" t="s">
        <v>132</v>
      </c>
      <c r="B18" s="107"/>
      <c r="C18" s="107"/>
      <c r="D18" s="107"/>
      <c r="E18" s="107"/>
      <c r="F18" s="107"/>
      <c r="G18" s="107"/>
      <c r="H18" s="107"/>
      <c r="I18" s="107"/>
      <c r="J18" s="107"/>
      <c r="K18" s="107"/>
      <c r="L18" s="107"/>
      <c r="M18" s="107"/>
      <c r="N18" s="107"/>
      <c r="O18" s="107"/>
      <c r="P18" s="107"/>
      <c r="Q18" s="107"/>
      <c r="R18" s="107"/>
      <c r="S18" s="107"/>
      <c r="T18" s="107"/>
      <c r="U18" s="107"/>
      <c r="V18" s="107"/>
      <c r="W18" s="107"/>
      <c r="X18" s="178" t="s">
        <v>2</v>
      </c>
      <c r="Y18" s="179"/>
      <c r="Z18" s="181"/>
      <c r="AA18" s="182"/>
      <c r="AB18" s="182"/>
      <c r="AC18" s="182"/>
      <c r="AD18" s="182"/>
      <c r="AE18" s="182"/>
      <c r="AF18" s="182"/>
      <c r="AG18" s="182"/>
    </row>
    <row r="19" spans="1:48" s="56" customFormat="1" ht="18" customHeight="1">
      <c r="A19" s="89" t="s">
        <v>133</v>
      </c>
      <c r="B19" s="107"/>
      <c r="C19" s="107"/>
      <c r="D19" s="107"/>
      <c r="E19" s="107"/>
      <c r="F19" s="107"/>
      <c r="G19" s="107"/>
      <c r="H19" s="107"/>
      <c r="I19" s="107"/>
      <c r="J19" s="107"/>
      <c r="K19" s="107"/>
      <c r="L19" s="107"/>
      <c r="M19" s="107"/>
      <c r="N19" s="107"/>
      <c r="O19" s="107"/>
      <c r="P19" s="107"/>
      <c r="Q19" s="107"/>
      <c r="R19" s="107"/>
      <c r="S19" s="107"/>
      <c r="T19" s="107"/>
      <c r="U19" s="107"/>
      <c r="V19" s="107"/>
      <c r="W19" s="107"/>
      <c r="X19" s="178" t="s">
        <v>2</v>
      </c>
      <c r="Y19" s="179"/>
      <c r="Z19" s="181"/>
      <c r="AA19" s="182"/>
      <c r="AB19" s="182"/>
      <c r="AC19" s="182"/>
      <c r="AD19" s="182"/>
      <c r="AE19" s="182"/>
      <c r="AF19" s="182"/>
      <c r="AG19" s="182"/>
    </row>
    <row r="20" spans="1:48" s="56" customFormat="1" ht="6" customHeight="1">
      <c r="I20" s="61"/>
      <c r="J20" s="146"/>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48" s="56" customFormat="1" ht="12">
      <c r="A21" s="82" t="s">
        <v>134</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215"/>
    </row>
    <row r="22" spans="1:48" s="56" customFormat="1" ht="3" customHeight="1">
      <c r="I22" s="61"/>
      <c r="J22" s="146"/>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spans="1:48" ht="19.5" customHeight="1">
      <c r="A23" s="90" t="s">
        <v>136</v>
      </c>
      <c r="B23" s="56"/>
      <c r="C23" s="91"/>
      <c r="D23" s="56"/>
      <c r="E23" s="116"/>
      <c r="F23" s="56"/>
      <c r="G23" s="56"/>
      <c r="H23" s="56"/>
      <c r="I23" s="56"/>
      <c r="J23" s="147"/>
      <c r="K23" s="147"/>
      <c r="L23" s="147"/>
      <c r="M23" s="147"/>
      <c r="N23" s="147"/>
      <c r="O23" s="170"/>
      <c r="P23" s="91"/>
      <c r="S23" s="147"/>
      <c r="T23" s="146"/>
      <c r="U23" s="147"/>
      <c r="V23" s="147"/>
      <c r="W23" s="91"/>
      <c r="AC23" s="183"/>
      <c r="AD23" s="184" t="s">
        <v>137</v>
      </c>
      <c r="AE23" s="129"/>
      <c r="AF23" s="129"/>
      <c r="AG23" s="129"/>
      <c r="AH23" s="129"/>
      <c r="AI23" s="200" t="s">
        <v>138</v>
      </c>
      <c r="AJ23" s="207"/>
      <c r="AK23" s="207"/>
      <c r="AL23" s="207"/>
      <c r="AM23" s="220"/>
      <c r="AV23" s="56"/>
    </row>
    <row r="24" spans="1:48">
      <c r="A24" s="90"/>
      <c r="B24" s="56"/>
      <c r="C24" s="91"/>
      <c r="D24" s="56"/>
      <c r="E24" s="116"/>
      <c r="F24" s="56"/>
      <c r="G24" s="56"/>
      <c r="H24" s="56"/>
      <c r="I24" s="56"/>
      <c r="J24" s="147"/>
      <c r="K24" s="147"/>
      <c r="L24" s="147"/>
      <c r="M24" s="147"/>
      <c r="N24" s="147"/>
      <c r="O24" s="170"/>
      <c r="P24" s="91"/>
      <c r="S24" s="147"/>
      <c r="T24" s="146"/>
      <c r="U24" s="147"/>
      <c r="V24" s="147"/>
      <c r="W24" s="176"/>
      <c r="AC24" s="183"/>
      <c r="AD24" s="185">
        <f>IFERROR(VLOOKUP(L10,リスト!B2:D23,2,FALSE),IFERROR(VLOOKUP(L10,リスト!B24:D30,2,FALSE)*AJ10,""))</f>
        <v>180</v>
      </c>
      <c r="AE24" s="188"/>
      <c r="AF24" s="188"/>
      <c r="AG24" s="91" t="s">
        <v>62</v>
      </c>
      <c r="AH24" s="91"/>
      <c r="AI24" s="201">
        <f>MIN(AD24,ROUNDDOWN((H32+H42)/1000,0))</f>
        <v>61</v>
      </c>
      <c r="AJ24" s="208"/>
      <c r="AK24" s="208"/>
      <c r="AL24" s="212" t="s">
        <v>62</v>
      </c>
      <c r="AM24" s="221"/>
    </row>
    <row r="25" spans="1:48">
      <c r="A25" s="91" t="s">
        <v>140</v>
      </c>
      <c r="B25" s="56"/>
      <c r="C25" s="91"/>
      <c r="D25" s="56"/>
      <c r="E25" s="116"/>
      <c r="F25" s="56"/>
      <c r="G25" s="56"/>
      <c r="H25" s="56"/>
      <c r="I25" s="56"/>
      <c r="J25" s="147"/>
      <c r="K25" s="147"/>
      <c r="L25" s="147"/>
      <c r="M25" s="147"/>
      <c r="N25" s="147"/>
      <c r="O25" s="170"/>
      <c r="P25" s="91"/>
      <c r="S25" s="147"/>
      <c r="T25" s="146"/>
      <c r="U25" s="147"/>
      <c r="V25" s="147"/>
      <c r="W25" s="176"/>
      <c r="AC25" s="183"/>
      <c r="AD25" s="185"/>
      <c r="AE25" s="188"/>
      <c r="AF25" s="188"/>
      <c r="AG25" s="91"/>
      <c r="AH25" s="91"/>
      <c r="AI25" s="202"/>
      <c r="AJ25" s="209"/>
      <c r="AK25" s="209"/>
      <c r="AL25" s="213"/>
      <c r="AM25" s="222"/>
    </row>
    <row r="26" spans="1:48" ht="29.25" customHeight="1">
      <c r="A26" s="84" t="s">
        <v>141</v>
      </c>
      <c r="B26" s="103"/>
      <c r="C26" s="103"/>
      <c r="D26" s="103"/>
      <c r="E26" s="103"/>
      <c r="F26" s="103"/>
      <c r="G26" s="120"/>
      <c r="H26" s="129" t="s">
        <v>142</v>
      </c>
      <c r="I26" s="103"/>
      <c r="J26" s="103"/>
      <c r="K26" s="103"/>
      <c r="L26" s="103"/>
      <c r="M26" s="84" t="s">
        <v>143</v>
      </c>
      <c r="N26" s="103"/>
      <c r="O26" s="103"/>
      <c r="P26" s="103"/>
      <c r="Q26" s="103"/>
      <c r="R26" s="103"/>
      <c r="S26" s="103"/>
      <c r="T26" s="103"/>
      <c r="U26" s="103"/>
      <c r="V26" s="103"/>
      <c r="W26" s="103"/>
      <c r="X26" s="103"/>
      <c r="Y26" s="103"/>
      <c r="Z26" s="103"/>
      <c r="AA26" s="103"/>
      <c r="AB26" s="103"/>
      <c r="AC26" s="103"/>
      <c r="AD26" s="103"/>
      <c r="AE26" s="103"/>
      <c r="AF26" s="103"/>
      <c r="AG26" s="103"/>
      <c r="AH26" s="103"/>
      <c r="AI26" s="105"/>
      <c r="AJ26" s="105"/>
      <c r="AK26" s="105"/>
      <c r="AL26" s="105"/>
      <c r="AM26" s="74"/>
    </row>
    <row r="27" spans="1:48" ht="15" customHeight="1">
      <c r="A27" s="92" t="s">
        <v>144</v>
      </c>
      <c r="B27" s="108"/>
      <c r="C27" s="108"/>
      <c r="D27" s="108"/>
      <c r="E27" s="117"/>
      <c r="F27" s="117"/>
      <c r="G27" s="122"/>
      <c r="H27" s="130">
        <v>20000</v>
      </c>
      <c r="I27" s="130"/>
      <c r="J27" s="130"/>
      <c r="K27" s="130"/>
      <c r="L27" s="130"/>
      <c r="M27" s="159" t="s">
        <v>145</v>
      </c>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223"/>
    </row>
    <row r="28" spans="1:48" ht="15" customHeight="1">
      <c r="A28" s="93" t="s">
        <v>146</v>
      </c>
      <c r="B28" s="109"/>
      <c r="C28" s="109"/>
      <c r="D28" s="109"/>
      <c r="E28" s="118"/>
      <c r="F28" s="118"/>
      <c r="G28" s="123"/>
      <c r="H28" s="131">
        <v>1000</v>
      </c>
      <c r="I28" s="131"/>
      <c r="J28" s="131"/>
      <c r="K28" s="131"/>
      <c r="L28" s="131"/>
      <c r="M28" s="160" t="s">
        <v>147</v>
      </c>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24"/>
    </row>
    <row r="29" spans="1:48" ht="15" customHeight="1">
      <c r="A29" s="93" t="s">
        <v>148</v>
      </c>
      <c r="B29" s="109"/>
      <c r="C29" s="109"/>
      <c r="D29" s="109"/>
      <c r="E29" s="118"/>
      <c r="F29" s="118"/>
      <c r="G29" s="123"/>
      <c r="H29" s="132"/>
      <c r="I29" s="132"/>
      <c r="J29" s="132"/>
      <c r="K29" s="132"/>
      <c r="L29" s="132"/>
      <c r="M29" s="161"/>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225"/>
    </row>
    <row r="30" spans="1:48" ht="15" customHeight="1">
      <c r="A30" s="93" t="s">
        <v>149</v>
      </c>
      <c r="B30" s="109"/>
      <c r="C30" s="109"/>
      <c r="D30" s="109"/>
      <c r="E30" s="118"/>
      <c r="F30" s="118"/>
      <c r="G30" s="123"/>
      <c r="H30" s="131"/>
      <c r="I30" s="131"/>
      <c r="J30" s="131"/>
      <c r="K30" s="131"/>
      <c r="L30" s="131"/>
      <c r="M30" s="160"/>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224"/>
      <c r="AV30" s="56"/>
    </row>
    <row r="31" spans="1:48" ht="15" customHeight="1">
      <c r="A31" s="93" t="s">
        <v>150</v>
      </c>
      <c r="B31" s="109"/>
      <c r="C31" s="109"/>
      <c r="D31" s="109"/>
      <c r="E31" s="118"/>
      <c r="F31" s="118"/>
      <c r="G31" s="123"/>
      <c r="H31" s="131">
        <v>30000</v>
      </c>
      <c r="I31" s="131"/>
      <c r="J31" s="131"/>
      <c r="K31" s="131"/>
      <c r="L31" s="131"/>
      <c r="M31" s="160" t="s">
        <v>155</v>
      </c>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224"/>
    </row>
    <row r="32" spans="1:48" ht="15" customHeight="1">
      <c r="A32" s="94" t="s">
        <v>98</v>
      </c>
      <c r="B32" s="110"/>
      <c r="C32" s="110"/>
      <c r="D32" s="110"/>
      <c r="E32" s="110"/>
      <c r="F32" s="110"/>
      <c r="G32" s="124"/>
      <c r="H32" s="133">
        <f>SUM(H27:L31)</f>
        <v>51000</v>
      </c>
      <c r="I32" s="133"/>
      <c r="J32" s="133"/>
      <c r="K32" s="133"/>
      <c r="L32" s="154"/>
      <c r="M32" s="162"/>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226"/>
    </row>
    <row r="33" spans="1:48" ht="15" customHeight="1">
      <c r="A33" s="95"/>
      <c r="B33" s="111" t="s">
        <v>154</v>
      </c>
      <c r="C33" s="111"/>
      <c r="D33" s="111"/>
      <c r="E33" s="111"/>
      <c r="F33" s="111"/>
      <c r="G33" s="125"/>
      <c r="H33" s="134">
        <v>30000</v>
      </c>
      <c r="I33" s="141"/>
      <c r="J33" s="141"/>
      <c r="K33" s="141"/>
      <c r="L33" s="155"/>
      <c r="M33" s="163" t="s">
        <v>155</v>
      </c>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227"/>
    </row>
    <row r="34" spans="1:48">
      <c r="A34" s="90"/>
      <c r="B34" s="56"/>
      <c r="C34" s="91"/>
      <c r="D34" s="56"/>
      <c r="E34" s="116"/>
      <c r="F34" s="56"/>
      <c r="G34" s="56"/>
      <c r="H34" s="56"/>
      <c r="I34" s="56"/>
      <c r="J34" s="147"/>
      <c r="K34" s="147"/>
      <c r="L34" s="147"/>
      <c r="M34" s="147"/>
      <c r="N34" s="147"/>
      <c r="O34" s="170"/>
      <c r="P34" s="91"/>
      <c r="S34" s="147"/>
      <c r="T34" s="146"/>
      <c r="U34" s="147"/>
      <c r="V34" s="147"/>
      <c r="W34" s="176"/>
      <c r="AD34" s="91"/>
      <c r="AE34" s="188"/>
      <c r="AF34" s="188"/>
      <c r="AG34" s="188"/>
      <c r="AH34" s="176"/>
      <c r="AI34" s="203"/>
      <c r="AJ34" s="203"/>
      <c r="AK34" s="203"/>
      <c r="AL34" s="176"/>
      <c r="AM34" s="176"/>
    </row>
    <row r="35" spans="1:48">
      <c r="A35" s="91" t="s">
        <v>156</v>
      </c>
      <c r="B35" s="56"/>
      <c r="C35" s="91"/>
      <c r="D35" s="56"/>
      <c r="E35" s="116"/>
      <c r="F35" s="56"/>
      <c r="G35" s="56"/>
      <c r="H35" s="56"/>
      <c r="I35" s="56"/>
      <c r="J35" s="147"/>
      <c r="K35" s="147"/>
      <c r="L35" s="147"/>
      <c r="M35" s="147"/>
      <c r="N35" s="147"/>
      <c r="O35" s="170"/>
      <c r="P35" s="91"/>
      <c r="S35" s="147"/>
      <c r="T35" s="146"/>
      <c r="U35" s="147"/>
      <c r="V35" s="147"/>
      <c r="W35" s="176"/>
      <c r="AD35" s="91"/>
      <c r="AE35" s="188"/>
      <c r="AF35" s="188"/>
      <c r="AG35" s="188"/>
      <c r="AH35" s="176"/>
      <c r="AI35" s="203"/>
      <c r="AJ35" s="203"/>
      <c r="AK35" s="203"/>
      <c r="AL35" s="176"/>
      <c r="AM35" s="176"/>
    </row>
    <row r="36" spans="1:48" ht="31.5" customHeight="1">
      <c r="A36" s="84" t="s">
        <v>141</v>
      </c>
      <c r="B36" s="103"/>
      <c r="C36" s="103"/>
      <c r="D36" s="103"/>
      <c r="E36" s="103"/>
      <c r="F36" s="103"/>
      <c r="G36" s="120"/>
      <c r="H36" s="129" t="s">
        <v>157</v>
      </c>
      <c r="I36" s="103"/>
      <c r="J36" s="103"/>
      <c r="K36" s="103"/>
      <c r="L36" s="103"/>
      <c r="M36" s="84" t="s">
        <v>143</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20"/>
    </row>
    <row r="37" spans="1:48" ht="15" customHeight="1">
      <c r="A37" s="92" t="s">
        <v>144</v>
      </c>
      <c r="B37" s="108"/>
      <c r="C37" s="108"/>
      <c r="D37" s="108"/>
      <c r="E37" s="117"/>
      <c r="F37" s="117"/>
      <c r="G37" s="122"/>
      <c r="H37" s="130">
        <v>10000</v>
      </c>
      <c r="I37" s="130"/>
      <c r="J37" s="130"/>
      <c r="K37" s="130"/>
      <c r="L37" s="130"/>
      <c r="M37" s="159" t="s">
        <v>159</v>
      </c>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223"/>
    </row>
    <row r="38" spans="1:48" ht="15" customHeight="1">
      <c r="A38" s="93" t="s">
        <v>146</v>
      </c>
      <c r="B38" s="109"/>
      <c r="C38" s="109"/>
      <c r="D38" s="109"/>
      <c r="E38" s="118"/>
      <c r="F38" s="118"/>
      <c r="G38" s="123"/>
      <c r="H38" s="132"/>
      <c r="I38" s="132"/>
      <c r="J38" s="132"/>
      <c r="K38" s="132"/>
      <c r="L38" s="132"/>
      <c r="M38" s="161"/>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225"/>
    </row>
    <row r="39" spans="1:48" ht="15" customHeight="1">
      <c r="A39" s="93" t="s">
        <v>148</v>
      </c>
      <c r="B39" s="109"/>
      <c r="C39" s="109"/>
      <c r="D39" s="109"/>
      <c r="E39" s="118"/>
      <c r="F39" s="118"/>
      <c r="G39" s="123"/>
      <c r="H39" s="132"/>
      <c r="I39" s="132"/>
      <c r="J39" s="132"/>
      <c r="K39" s="132"/>
      <c r="L39" s="132"/>
      <c r="M39" s="161"/>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225"/>
    </row>
    <row r="40" spans="1:48" ht="15" customHeight="1">
      <c r="A40" s="93" t="s">
        <v>149</v>
      </c>
      <c r="B40" s="109"/>
      <c r="C40" s="109"/>
      <c r="D40" s="109"/>
      <c r="E40" s="118"/>
      <c r="F40" s="118"/>
      <c r="G40" s="123"/>
      <c r="H40" s="132"/>
      <c r="I40" s="132"/>
      <c r="J40" s="132"/>
      <c r="K40" s="132"/>
      <c r="L40" s="132"/>
      <c r="M40" s="161"/>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25"/>
      <c r="AV40" s="56"/>
    </row>
    <row r="41" spans="1:48" ht="15" customHeight="1">
      <c r="A41" s="93" t="s">
        <v>150</v>
      </c>
      <c r="B41" s="109"/>
      <c r="C41" s="109"/>
      <c r="D41" s="109"/>
      <c r="E41" s="118"/>
      <c r="F41" s="118"/>
      <c r="G41" s="123"/>
      <c r="H41" s="135"/>
      <c r="I41" s="142"/>
      <c r="J41" s="142"/>
      <c r="K41" s="142"/>
      <c r="L41" s="142"/>
      <c r="M41" s="160"/>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24"/>
    </row>
    <row r="42" spans="1:48" ht="15" customHeight="1">
      <c r="A42" s="96" t="s">
        <v>98</v>
      </c>
      <c r="B42" s="110"/>
      <c r="C42" s="110"/>
      <c r="D42" s="110"/>
      <c r="E42" s="110"/>
      <c r="F42" s="110"/>
      <c r="G42" s="124"/>
      <c r="H42" s="136">
        <f>SUM(H37:L41)</f>
        <v>10000</v>
      </c>
      <c r="I42" s="136"/>
      <c r="J42" s="136"/>
      <c r="K42" s="136"/>
      <c r="L42" s="156"/>
      <c r="M42" s="162"/>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226"/>
    </row>
    <row r="43" spans="1:48" ht="6" customHeight="1">
      <c r="A43" s="97"/>
      <c r="B43" s="97"/>
      <c r="C43" s="97"/>
      <c r="D43" s="97"/>
      <c r="E43" s="119"/>
      <c r="F43" s="119"/>
      <c r="G43" s="119"/>
      <c r="H43" s="119"/>
      <c r="I43" s="119"/>
      <c r="J43" s="148"/>
      <c r="K43" s="148"/>
      <c r="L43" s="148"/>
      <c r="M43" s="148"/>
      <c r="N43" s="148"/>
      <c r="AH43" s="198"/>
    </row>
    <row r="44" spans="1:48" s="56" customFormat="1" ht="19.5" customHeight="1">
      <c r="A44" s="98" t="s">
        <v>163</v>
      </c>
      <c r="B44" s="99"/>
      <c r="C44" s="99"/>
      <c r="D44" s="99"/>
      <c r="E44" s="99"/>
      <c r="F44" s="99"/>
      <c r="G44" s="99"/>
      <c r="H44" s="99"/>
      <c r="I44" s="143"/>
      <c r="J44" s="149"/>
      <c r="K44" s="99"/>
      <c r="L44" s="157"/>
      <c r="M44" s="157"/>
      <c r="N44" s="157"/>
      <c r="O44" s="99"/>
      <c r="P44" s="99"/>
      <c r="Q44" s="99"/>
      <c r="R44" s="99"/>
      <c r="S44" s="99"/>
      <c r="T44" s="173"/>
      <c r="U44" s="173"/>
      <c r="V44" s="173"/>
      <c r="W44" s="173"/>
      <c r="AC44" s="183"/>
      <c r="AD44" s="184" t="s">
        <v>137</v>
      </c>
      <c r="AE44" s="129"/>
      <c r="AF44" s="129"/>
      <c r="AG44" s="129"/>
      <c r="AH44" s="129"/>
      <c r="AI44" s="200" t="s">
        <v>76</v>
      </c>
      <c r="AJ44" s="207"/>
      <c r="AK44" s="207"/>
      <c r="AL44" s="207"/>
      <c r="AM44" s="220"/>
    </row>
    <row r="45" spans="1:48" s="56" customFormat="1" ht="13.5" customHeight="1">
      <c r="A45" s="99"/>
      <c r="B45" s="99"/>
      <c r="C45" s="99"/>
      <c r="D45" s="99"/>
      <c r="E45" s="99"/>
      <c r="F45" s="99"/>
      <c r="G45" s="99"/>
      <c r="H45" s="99"/>
      <c r="I45" s="99"/>
      <c r="J45" s="99"/>
      <c r="K45" s="99"/>
      <c r="L45" s="99"/>
      <c r="M45" s="99"/>
      <c r="N45" s="99"/>
      <c r="O45" s="99"/>
      <c r="P45" s="99"/>
      <c r="Q45" s="99"/>
      <c r="R45" s="99"/>
      <c r="S45" s="99"/>
      <c r="T45" s="99"/>
      <c r="U45" s="99"/>
      <c r="V45" s="99"/>
      <c r="W45" s="99"/>
      <c r="AC45" s="183"/>
      <c r="AD45" s="186">
        <f>IFERROR(VLOOKUP(L10,リスト!B24:E30,4,FALSE)*AJ10,"")</f>
        <v>540</v>
      </c>
      <c r="AE45" s="189"/>
      <c r="AF45" s="189"/>
      <c r="AG45" s="100" t="s">
        <v>62</v>
      </c>
      <c r="AH45" s="100"/>
      <c r="AI45" s="204">
        <f>IF(AD45="","",MIN(AD45,ROUNDDOWN(H53/1000,0)))</f>
        <v>500</v>
      </c>
      <c r="AJ45" s="210"/>
      <c r="AK45" s="210"/>
      <c r="AL45" s="100" t="s">
        <v>62</v>
      </c>
      <c r="AM45" s="228"/>
    </row>
    <row r="46" spans="1:48" s="56" customFormat="1" ht="12">
      <c r="A46" s="100"/>
      <c r="B46" s="99"/>
      <c r="C46" s="99"/>
      <c r="D46" s="99"/>
      <c r="E46" s="99"/>
      <c r="F46" s="99"/>
      <c r="G46" s="99"/>
      <c r="H46" s="99"/>
      <c r="I46" s="99"/>
      <c r="J46" s="99"/>
      <c r="K46" s="99"/>
      <c r="L46" s="99"/>
      <c r="M46" s="99"/>
      <c r="N46" s="99"/>
      <c r="O46" s="99"/>
      <c r="P46" s="99"/>
      <c r="Q46" s="99"/>
      <c r="R46" s="99"/>
      <c r="S46" s="99"/>
      <c r="T46" s="99"/>
      <c r="U46" s="99"/>
      <c r="V46" s="99"/>
      <c r="W46" s="99"/>
      <c r="AC46" s="183"/>
      <c r="AD46" s="187"/>
      <c r="AE46" s="190"/>
      <c r="AF46" s="190"/>
      <c r="AG46" s="100"/>
      <c r="AH46" s="100"/>
      <c r="AI46" s="205"/>
      <c r="AJ46" s="211"/>
      <c r="AK46" s="211"/>
      <c r="AL46" s="100"/>
      <c r="AM46" s="228"/>
    </row>
    <row r="47" spans="1:48" ht="30.75" customHeight="1">
      <c r="A47" s="84" t="s">
        <v>141</v>
      </c>
      <c r="B47" s="103"/>
      <c r="C47" s="103"/>
      <c r="D47" s="103"/>
      <c r="E47" s="103"/>
      <c r="F47" s="103"/>
      <c r="G47" s="120"/>
      <c r="H47" s="129" t="s">
        <v>157</v>
      </c>
      <c r="I47" s="103"/>
      <c r="J47" s="103"/>
      <c r="K47" s="103"/>
      <c r="L47" s="103"/>
      <c r="M47" s="84" t="s">
        <v>143</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20"/>
    </row>
    <row r="48" spans="1:48" ht="15" customHeight="1">
      <c r="A48" s="92" t="s">
        <v>144</v>
      </c>
      <c r="B48" s="108"/>
      <c r="C48" s="108"/>
      <c r="D48" s="108"/>
      <c r="E48" s="117"/>
      <c r="F48" s="117"/>
      <c r="G48" s="122"/>
      <c r="H48" s="130"/>
      <c r="I48" s="130"/>
      <c r="J48" s="130"/>
      <c r="K48" s="130"/>
      <c r="L48" s="130"/>
      <c r="M48" s="159"/>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223"/>
    </row>
    <row r="49" spans="1:39" ht="15" customHeight="1">
      <c r="A49" s="93" t="s">
        <v>146</v>
      </c>
      <c r="B49" s="109"/>
      <c r="C49" s="109"/>
      <c r="D49" s="109"/>
      <c r="E49" s="118"/>
      <c r="F49" s="118"/>
      <c r="G49" s="123"/>
      <c r="H49" s="132"/>
      <c r="I49" s="132"/>
      <c r="J49" s="132"/>
      <c r="K49" s="132"/>
      <c r="L49" s="132"/>
      <c r="M49" s="161"/>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225"/>
    </row>
    <row r="50" spans="1:39" ht="15" customHeight="1">
      <c r="A50" s="93" t="s">
        <v>148</v>
      </c>
      <c r="B50" s="109"/>
      <c r="C50" s="109"/>
      <c r="D50" s="109"/>
      <c r="E50" s="118"/>
      <c r="F50" s="118"/>
      <c r="G50" s="123"/>
      <c r="H50" s="131">
        <v>500000</v>
      </c>
      <c r="I50" s="131"/>
      <c r="J50" s="131"/>
      <c r="K50" s="131"/>
      <c r="L50" s="131"/>
      <c r="M50" s="160" t="s">
        <v>165</v>
      </c>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224"/>
    </row>
    <row r="51" spans="1:39" ht="15" customHeight="1">
      <c r="A51" s="93" t="s">
        <v>149</v>
      </c>
      <c r="B51" s="109"/>
      <c r="C51" s="109"/>
      <c r="D51" s="109"/>
      <c r="E51" s="118"/>
      <c r="F51" s="118"/>
      <c r="G51" s="123"/>
      <c r="H51" s="132"/>
      <c r="I51" s="132"/>
      <c r="J51" s="132"/>
      <c r="K51" s="132"/>
      <c r="L51" s="132"/>
      <c r="M51" s="161"/>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225"/>
    </row>
    <row r="52" spans="1:39" ht="15" customHeight="1">
      <c r="A52" s="93" t="s">
        <v>150</v>
      </c>
      <c r="B52" s="109"/>
      <c r="C52" s="109"/>
      <c r="D52" s="109"/>
      <c r="E52" s="118"/>
      <c r="F52" s="118"/>
      <c r="G52" s="123"/>
      <c r="H52" s="132"/>
      <c r="I52" s="132"/>
      <c r="J52" s="132"/>
      <c r="K52" s="132"/>
      <c r="L52" s="132"/>
      <c r="M52" s="161"/>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5"/>
    </row>
    <row r="53" spans="1:39" ht="15" customHeight="1">
      <c r="A53" s="96" t="s">
        <v>98</v>
      </c>
      <c r="B53" s="112"/>
      <c r="C53" s="112"/>
      <c r="D53" s="112"/>
      <c r="E53" s="110"/>
      <c r="F53" s="110"/>
      <c r="G53" s="124"/>
      <c r="H53" s="136">
        <f>SUM(H48:L52)</f>
        <v>500000</v>
      </c>
      <c r="I53" s="136"/>
      <c r="J53" s="136"/>
      <c r="K53" s="136"/>
      <c r="L53" s="156"/>
      <c r="M53" s="162"/>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226"/>
    </row>
    <row r="54" spans="1:39">
      <c r="A54" s="91" t="s">
        <v>135</v>
      </c>
    </row>
    <row r="56" spans="1:39">
      <c r="AI56" s="176"/>
      <c r="AJ56" s="176"/>
      <c r="AK56" s="176"/>
      <c r="AL56" s="176"/>
      <c r="AM56" s="176"/>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view="pageBreakPreview" topLeftCell="A25" zoomScaleSheetLayoutView="100" workbookViewId="0">
      <selection activeCell="BU21" sqref="BU21"/>
    </sheetView>
  </sheetViews>
  <sheetFormatPr defaultColWidth="2.25" defaultRowHeight="13.5"/>
  <cols>
    <col min="1" max="7" width="2.25" style="52"/>
    <col min="8" max="19" width="2.25" style="52" bestFit="1" customWidth="0"/>
    <col min="20" max="34" width="2.25" style="52"/>
    <col min="35" max="35" width="2.375" style="52" bestFit="1" customWidth="1"/>
    <col min="36" max="40" width="2.25" style="52"/>
    <col min="41" max="57" width="2.25" style="52" hidden="1" customWidth="1"/>
    <col min="58" max="16384" width="2.25" style="52"/>
  </cols>
  <sheetData>
    <row r="1" spans="1:48">
      <c r="A1" s="52" t="s">
        <v>103</v>
      </c>
    </row>
    <row r="2" spans="1:48" ht="7.5" customHeight="1"/>
    <row r="3" spans="1:48">
      <c r="A3" s="80" t="s">
        <v>104</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214"/>
    </row>
    <row r="4" spans="1:48" ht="9"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48">
      <c r="A5" s="82" t="s">
        <v>11</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215"/>
    </row>
    <row r="6" spans="1:48" ht="4.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48" ht="17.25" customHeight="1">
      <c r="A7" s="84" t="s">
        <v>106</v>
      </c>
      <c r="B7" s="103"/>
      <c r="C7" s="103"/>
      <c r="D7" s="103"/>
      <c r="E7" s="103"/>
      <c r="F7" s="103"/>
      <c r="G7" s="120"/>
      <c r="H7" s="126" t="s">
        <v>220</v>
      </c>
      <c r="I7" s="137"/>
      <c r="J7" s="137"/>
      <c r="K7" s="137"/>
      <c r="L7" s="137"/>
      <c r="M7" s="137"/>
      <c r="N7" s="164"/>
      <c r="O7" s="84" t="s">
        <v>108</v>
      </c>
      <c r="P7" s="103"/>
      <c r="Q7" s="103"/>
      <c r="R7" s="103"/>
      <c r="S7" s="120"/>
      <c r="T7" s="172" t="s">
        <v>284</v>
      </c>
      <c r="U7" s="174"/>
      <c r="V7" s="174"/>
      <c r="W7" s="174"/>
      <c r="X7" s="174"/>
      <c r="Y7" s="174"/>
      <c r="Z7" s="174"/>
      <c r="AA7" s="174"/>
      <c r="AB7" s="174"/>
      <c r="AC7" s="174"/>
      <c r="AD7" s="174"/>
      <c r="AE7" s="174"/>
      <c r="AF7" s="174"/>
      <c r="AG7" s="174"/>
      <c r="AH7" s="174"/>
      <c r="AI7" s="174"/>
      <c r="AJ7" s="174"/>
      <c r="AK7" s="174"/>
      <c r="AL7" s="174"/>
      <c r="AM7" s="216"/>
    </row>
    <row r="8" spans="1:48">
      <c r="A8" s="85" t="s">
        <v>111</v>
      </c>
      <c r="B8" s="104"/>
      <c r="C8" s="113"/>
      <c r="D8" s="84" t="s">
        <v>7</v>
      </c>
      <c r="E8" s="103"/>
      <c r="F8" s="103"/>
      <c r="G8" s="120"/>
      <c r="H8" s="84" t="s">
        <v>70</v>
      </c>
      <c r="I8" s="103"/>
      <c r="J8" s="103"/>
      <c r="K8" s="103"/>
      <c r="L8" s="103"/>
      <c r="M8" s="103"/>
      <c r="N8" s="103"/>
      <c r="O8" s="103"/>
      <c r="P8" s="103"/>
      <c r="Q8" s="103"/>
      <c r="R8" s="103"/>
      <c r="S8" s="120"/>
      <c r="T8" s="85" t="s">
        <v>112</v>
      </c>
      <c r="U8" s="104"/>
      <c r="V8" s="113"/>
      <c r="W8" s="84" t="s">
        <v>65</v>
      </c>
      <c r="X8" s="103"/>
      <c r="Y8" s="103"/>
      <c r="Z8" s="103"/>
      <c r="AA8" s="103"/>
      <c r="AB8" s="103"/>
      <c r="AC8" s="103"/>
      <c r="AD8" s="103"/>
      <c r="AE8" s="103"/>
      <c r="AF8" s="120"/>
      <c r="AG8" s="193" t="s">
        <v>113</v>
      </c>
      <c r="AH8" s="196"/>
      <c r="AI8" s="196"/>
      <c r="AJ8" s="196"/>
      <c r="AK8" s="196"/>
      <c r="AL8" s="196"/>
      <c r="AM8" s="199"/>
    </row>
    <row r="9" spans="1:48" ht="17.25" customHeight="1">
      <c r="A9" s="86"/>
      <c r="B9" s="105"/>
      <c r="C9" s="74"/>
      <c r="D9" s="114" t="s">
        <v>115</v>
      </c>
      <c r="E9" s="115"/>
      <c r="F9" s="115"/>
      <c r="G9" s="121"/>
      <c r="H9" s="127" t="s">
        <v>278</v>
      </c>
      <c r="I9" s="138"/>
      <c r="J9" s="138"/>
      <c r="K9" s="138"/>
      <c r="L9" s="138"/>
      <c r="M9" s="138"/>
      <c r="N9" s="138"/>
      <c r="O9" s="138"/>
      <c r="P9" s="138"/>
      <c r="Q9" s="138"/>
      <c r="R9" s="138"/>
      <c r="S9" s="171"/>
      <c r="T9" s="86"/>
      <c r="U9" s="105"/>
      <c r="V9" s="74"/>
      <c r="W9" s="175" t="s">
        <v>162</v>
      </c>
      <c r="X9" s="177"/>
      <c r="Y9" s="177"/>
      <c r="Z9" s="177"/>
      <c r="AA9" s="177"/>
      <c r="AB9" s="177"/>
      <c r="AC9" s="177"/>
      <c r="AD9" s="177"/>
      <c r="AE9" s="177"/>
      <c r="AF9" s="191"/>
      <c r="AG9" s="194" t="s">
        <v>89</v>
      </c>
      <c r="AH9" s="197"/>
      <c r="AI9" s="197"/>
      <c r="AJ9" s="197"/>
      <c r="AK9" s="197"/>
      <c r="AL9" s="197"/>
      <c r="AM9" s="217"/>
      <c r="AV9" s="56"/>
    </row>
    <row r="10" spans="1:48" s="56" customFormat="1" ht="20.25" customHeight="1">
      <c r="A10" s="84" t="s">
        <v>72</v>
      </c>
      <c r="B10" s="103"/>
      <c r="C10" s="103"/>
      <c r="D10" s="103"/>
      <c r="E10" s="103"/>
      <c r="F10" s="103"/>
      <c r="G10" s="103"/>
      <c r="H10" s="103"/>
      <c r="I10" s="103"/>
      <c r="J10" s="103"/>
      <c r="K10" s="120"/>
      <c r="L10" s="151" t="s">
        <v>119</v>
      </c>
      <c r="M10" s="158"/>
      <c r="N10" s="158"/>
      <c r="O10" s="158"/>
      <c r="P10" s="158"/>
      <c r="Q10" s="158"/>
      <c r="R10" s="158"/>
      <c r="S10" s="158"/>
      <c r="T10" s="158"/>
      <c r="U10" s="158"/>
      <c r="V10" s="158"/>
      <c r="W10" s="158"/>
      <c r="X10" s="158"/>
      <c r="Y10" s="158"/>
      <c r="Z10" s="158"/>
      <c r="AA10" s="158"/>
      <c r="AB10" s="158"/>
      <c r="AC10" s="158"/>
      <c r="AD10" s="158"/>
      <c r="AE10" s="158"/>
      <c r="AF10" s="192"/>
      <c r="AG10" s="195" t="s">
        <v>121</v>
      </c>
      <c r="AH10" s="196"/>
      <c r="AI10" s="199"/>
      <c r="AJ10" s="206">
        <v>30</v>
      </c>
      <c r="AK10" s="206"/>
      <c r="AL10" s="83" t="s">
        <v>122</v>
      </c>
      <c r="AM10" s="218"/>
      <c r="AP10" s="229"/>
      <c r="AQ10" s="229"/>
      <c r="AR10" s="229"/>
      <c r="AS10" s="229"/>
      <c r="AT10" s="229"/>
      <c r="AU10" s="229"/>
    </row>
    <row r="11" spans="1:48" s="56" customFormat="1" ht="18" customHeight="1">
      <c r="A11" s="87" t="s">
        <v>123</v>
      </c>
      <c r="B11" s="106"/>
      <c r="C11" s="106"/>
      <c r="D11" s="106"/>
      <c r="E11" s="106"/>
      <c r="F11" s="106"/>
      <c r="G11" s="106"/>
      <c r="H11" s="128"/>
      <c r="I11" s="139"/>
      <c r="J11" s="144" t="s">
        <v>127</v>
      </c>
      <c r="K11" s="150"/>
      <c r="L11" s="152"/>
      <c r="M11" s="152"/>
      <c r="N11" s="152"/>
      <c r="O11" s="152"/>
      <c r="P11" s="152"/>
      <c r="Q11" s="152"/>
      <c r="R11" s="152"/>
      <c r="S11" s="152"/>
      <c r="T11" s="152"/>
      <c r="U11" s="152"/>
      <c r="V11" s="152"/>
      <c r="W11" s="152"/>
      <c r="X11" s="152"/>
      <c r="Y11" s="139"/>
      <c r="Z11" s="144" t="s">
        <v>129</v>
      </c>
      <c r="AA11" s="150"/>
      <c r="AB11" s="152"/>
      <c r="AC11" s="152"/>
      <c r="AD11" s="152"/>
      <c r="AE11" s="152"/>
      <c r="AF11" s="152"/>
      <c r="AG11" s="152"/>
      <c r="AH11" s="152"/>
      <c r="AI11" s="152"/>
      <c r="AJ11" s="152"/>
      <c r="AK11" s="152"/>
      <c r="AL11" s="152"/>
      <c r="AM11" s="219"/>
    </row>
    <row r="12" spans="1:48" s="56" customFormat="1" ht="6" customHeight="1">
      <c r="A12" s="88"/>
      <c r="B12" s="88"/>
      <c r="C12" s="88"/>
      <c r="D12" s="88"/>
      <c r="E12" s="88"/>
      <c r="F12" s="88"/>
      <c r="G12" s="88"/>
      <c r="H12" s="88"/>
      <c r="I12" s="140"/>
      <c r="J12" s="145"/>
      <c r="K12" s="140"/>
      <c r="L12" s="153"/>
      <c r="M12" s="153"/>
      <c r="N12" s="153"/>
      <c r="O12" s="153"/>
      <c r="P12" s="153"/>
      <c r="Q12" s="153"/>
      <c r="R12" s="153"/>
      <c r="S12" s="153"/>
      <c r="T12" s="153"/>
      <c r="U12" s="140"/>
      <c r="V12" s="153"/>
      <c r="W12" s="153"/>
      <c r="X12" s="153"/>
      <c r="Y12" s="145"/>
      <c r="Z12" s="180"/>
      <c r="AA12" s="140"/>
      <c r="AB12" s="153"/>
      <c r="AC12" s="153"/>
      <c r="AD12" s="153"/>
      <c r="AE12" s="153"/>
      <c r="AF12" s="153"/>
      <c r="AG12" s="153"/>
      <c r="AH12" s="153"/>
      <c r="AI12" s="153"/>
      <c r="AJ12" s="153"/>
      <c r="AK12" s="153"/>
      <c r="AL12" s="153"/>
      <c r="AM12" s="153"/>
    </row>
    <row r="13" spans="1:48" s="56" customFormat="1" ht="6" customHeight="1">
      <c r="I13" s="61"/>
      <c r="J13" s="146"/>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row>
    <row r="14" spans="1:48" s="56" customFormat="1" ht="6" customHeight="1">
      <c r="I14" s="61"/>
      <c r="J14" s="146"/>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row>
    <row r="15" spans="1:48" s="56" customFormat="1" ht="12">
      <c r="A15" s="82" t="s">
        <v>130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215"/>
    </row>
    <row r="16" spans="1:48" s="56" customFormat="1" ht="3" customHeight="1">
      <c r="I16" s="61"/>
      <c r="J16" s="146"/>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1:48" s="56" customFormat="1" ht="18" customHeight="1">
      <c r="A17" s="89" t="s">
        <v>131</v>
      </c>
      <c r="B17" s="107"/>
      <c r="C17" s="107"/>
      <c r="D17" s="107"/>
      <c r="E17" s="107"/>
      <c r="F17" s="107"/>
      <c r="G17" s="107"/>
      <c r="H17" s="107"/>
      <c r="I17" s="107"/>
      <c r="J17" s="107"/>
      <c r="K17" s="107"/>
      <c r="L17" s="107"/>
      <c r="M17" s="107"/>
      <c r="N17" s="107"/>
      <c r="O17" s="107"/>
      <c r="P17" s="107"/>
      <c r="Q17" s="107"/>
      <c r="R17" s="107"/>
      <c r="S17" s="107"/>
      <c r="T17" s="107"/>
      <c r="U17" s="107"/>
      <c r="V17" s="107"/>
      <c r="W17" s="107"/>
      <c r="X17" s="178" t="s">
        <v>2</v>
      </c>
      <c r="Y17" s="179"/>
      <c r="Z17" s="181"/>
      <c r="AA17" s="182"/>
      <c r="AB17" s="182"/>
      <c r="AC17" s="182"/>
      <c r="AD17" s="182"/>
      <c r="AE17" s="182"/>
      <c r="AF17" s="182"/>
      <c r="AG17" s="182"/>
    </row>
    <row r="18" spans="1:48" s="56" customFormat="1" ht="18" customHeight="1">
      <c r="A18" s="89" t="s">
        <v>132</v>
      </c>
      <c r="B18" s="107"/>
      <c r="C18" s="107"/>
      <c r="D18" s="107"/>
      <c r="E18" s="107"/>
      <c r="F18" s="107"/>
      <c r="G18" s="107"/>
      <c r="H18" s="107"/>
      <c r="I18" s="107"/>
      <c r="J18" s="107"/>
      <c r="K18" s="107"/>
      <c r="L18" s="107"/>
      <c r="M18" s="107"/>
      <c r="N18" s="107"/>
      <c r="O18" s="107"/>
      <c r="P18" s="107"/>
      <c r="Q18" s="107"/>
      <c r="R18" s="107"/>
      <c r="S18" s="107"/>
      <c r="T18" s="107"/>
      <c r="U18" s="107"/>
      <c r="V18" s="107"/>
      <c r="W18" s="107"/>
      <c r="X18" s="178" t="s">
        <v>2</v>
      </c>
      <c r="Y18" s="179"/>
      <c r="Z18" s="181"/>
      <c r="AA18" s="182"/>
      <c r="AB18" s="182"/>
      <c r="AC18" s="182"/>
      <c r="AD18" s="182"/>
      <c r="AE18" s="182"/>
      <c r="AF18" s="182"/>
      <c r="AG18" s="182"/>
    </row>
    <row r="19" spans="1:48" s="56" customFormat="1" ht="18" customHeight="1">
      <c r="A19" s="89" t="s">
        <v>133</v>
      </c>
      <c r="B19" s="107"/>
      <c r="C19" s="107"/>
      <c r="D19" s="107"/>
      <c r="E19" s="107"/>
      <c r="F19" s="107"/>
      <c r="G19" s="107"/>
      <c r="H19" s="107"/>
      <c r="I19" s="107"/>
      <c r="J19" s="107"/>
      <c r="K19" s="107"/>
      <c r="L19" s="107"/>
      <c r="M19" s="107"/>
      <c r="N19" s="107"/>
      <c r="O19" s="107"/>
      <c r="P19" s="107"/>
      <c r="Q19" s="107"/>
      <c r="R19" s="107"/>
      <c r="S19" s="107"/>
      <c r="T19" s="107"/>
      <c r="U19" s="107"/>
      <c r="V19" s="107"/>
      <c r="W19" s="107"/>
      <c r="X19" s="178" t="s">
        <v>2</v>
      </c>
      <c r="Y19" s="179"/>
      <c r="Z19" s="181"/>
      <c r="AA19" s="182"/>
      <c r="AB19" s="182"/>
      <c r="AC19" s="182"/>
      <c r="AD19" s="182"/>
      <c r="AE19" s="182"/>
      <c r="AF19" s="182"/>
      <c r="AG19" s="182"/>
    </row>
    <row r="20" spans="1:48" s="56" customFormat="1" ht="6" customHeight="1">
      <c r="I20" s="61"/>
      <c r="J20" s="146"/>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48" s="56" customFormat="1" ht="12">
      <c r="A21" s="82" t="s">
        <v>134</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215"/>
    </row>
    <row r="22" spans="1:48" s="56" customFormat="1" ht="3" customHeight="1">
      <c r="I22" s="61"/>
      <c r="J22" s="146"/>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spans="1:48" ht="19.5" customHeight="1">
      <c r="A23" s="90" t="s">
        <v>136</v>
      </c>
      <c r="B23" s="56"/>
      <c r="C23" s="91"/>
      <c r="D23" s="56"/>
      <c r="E23" s="116"/>
      <c r="F23" s="56"/>
      <c r="G23" s="56"/>
      <c r="H23" s="56"/>
      <c r="I23" s="56"/>
      <c r="J23" s="147"/>
      <c r="K23" s="147"/>
      <c r="L23" s="147"/>
      <c r="M23" s="147"/>
      <c r="N23" s="147"/>
      <c r="O23" s="170"/>
      <c r="P23" s="91"/>
      <c r="S23" s="147"/>
      <c r="T23" s="146"/>
      <c r="U23" s="147"/>
      <c r="V23" s="147"/>
      <c r="W23" s="91"/>
      <c r="AC23" s="183"/>
      <c r="AD23" s="184" t="s">
        <v>137</v>
      </c>
      <c r="AE23" s="129"/>
      <c r="AF23" s="129"/>
      <c r="AG23" s="129"/>
      <c r="AH23" s="129"/>
      <c r="AI23" s="200" t="s">
        <v>138</v>
      </c>
      <c r="AJ23" s="207"/>
      <c r="AK23" s="207"/>
      <c r="AL23" s="207"/>
      <c r="AM23" s="220"/>
      <c r="AV23" s="56"/>
    </row>
    <row r="24" spans="1:48">
      <c r="A24" s="90"/>
      <c r="B24" s="56"/>
      <c r="C24" s="91"/>
      <c r="D24" s="56"/>
      <c r="E24" s="116"/>
      <c r="F24" s="56"/>
      <c r="G24" s="56"/>
      <c r="H24" s="56"/>
      <c r="I24" s="56"/>
      <c r="J24" s="147"/>
      <c r="K24" s="147"/>
      <c r="L24" s="147"/>
      <c r="M24" s="147"/>
      <c r="N24" s="147"/>
      <c r="O24" s="170"/>
      <c r="P24" s="91"/>
      <c r="S24" s="147"/>
      <c r="T24" s="146"/>
      <c r="U24" s="147"/>
      <c r="V24" s="147"/>
      <c r="W24" s="176"/>
      <c r="AC24" s="183"/>
      <c r="AD24" s="185">
        <f>IFERROR(VLOOKUP(L10,リスト!B2:D23,2,FALSE),IFERROR(VLOOKUP(L10,リスト!B24:D30,2,FALSE)*AJ10,""))</f>
        <v>180</v>
      </c>
      <c r="AE24" s="188"/>
      <c r="AF24" s="188"/>
      <c r="AG24" s="91" t="s">
        <v>62</v>
      </c>
      <c r="AH24" s="91"/>
      <c r="AI24" s="201">
        <f>MIN(AD24,ROUNDDOWN((H32+H42)/1000,0))</f>
        <v>180</v>
      </c>
      <c r="AJ24" s="208"/>
      <c r="AK24" s="208"/>
      <c r="AL24" s="212" t="s">
        <v>62</v>
      </c>
      <c r="AM24" s="221"/>
    </row>
    <row r="25" spans="1:48">
      <c r="A25" s="91" t="s">
        <v>140</v>
      </c>
      <c r="B25" s="56"/>
      <c r="C25" s="91"/>
      <c r="D25" s="56"/>
      <c r="E25" s="116"/>
      <c r="F25" s="56"/>
      <c r="G25" s="56"/>
      <c r="H25" s="56"/>
      <c r="I25" s="56"/>
      <c r="J25" s="147"/>
      <c r="K25" s="147"/>
      <c r="L25" s="147"/>
      <c r="M25" s="147"/>
      <c r="N25" s="147"/>
      <c r="O25" s="170"/>
      <c r="P25" s="91"/>
      <c r="S25" s="147"/>
      <c r="T25" s="146"/>
      <c r="U25" s="147"/>
      <c r="V25" s="147"/>
      <c r="W25" s="176"/>
      <c r="AC25" s="183"/>
      <c r="AD25" s="185"/>
      <c r="AE25" s="188"/>
      <c r="AF25" s="188"/>
      <c r="AG25" s="91"/>
      <c r="AH25" s="91"/>
      <c r="AI25" s="202"/>
      <c r="AJ25" s="209"/>
      <c r="AK25" s="209"/>
      <c r="AL25" s="213"/>
      <c r="AM25" s="222"/>
    </row>
    <row r="26" spans="1:48" ht="29.25" customHeight="1">
      <c r="A26" s="84" t="s">
        <v>141</v>
      </c>
      <c r="B26" s="103"/>
      <c r="C26" s="103"/>
      <c r="D26" s="103"/>
      <c r="E26" s="103"/>
      <c r="F26" s="103"/>
      <c r="G26" s="120"/>
      <c r="H26" s="129" t="s">
        <v>142</v>
      </c>
      <c r="I26" s="103"/>
      <c r="J26" s="103"/>
      <c r="K26" s="103"/>
      <c r="L26" s="103"/>
      <c r="M26" s="84" t="s">
        <v>143</v>
      </c>
      <c r="N26" s="103"/>
      <c r="O26" s="103"/>
      <c r="P26" s="103"/>
      <c r="Q26" s="103"/>
      <c r="R26" s="103"/>
      <c r="S26" s="103"/>
      <c r="T26" s="103"/>
      <c r="U26" s="103"/>
      <c r="V26" s="103"/>
      <c r="W26" s="103"/>
      <c r="X26" s="103"/>
      <c r="Y26" s="103"/>
      <c r="Z26" s="103"/>
      <c r="AA26" s="103"/>
      <c r="AB26" s="103"/>
      <c r="AC26" s="103"/>
      <c r="AD26" s="103"/>
      <c r="AE26" s="103"/>
      <c r="AF26" s="103"/>
      <c r="AG26" s="103"/>
      <c r="AH26" s="103"/>
      <c r="AI26" s="105"/>
      <c r="AJ26" s="105"/>
      <c r="AK26" s="105"/>
      <c r="AL26" s="105"/>
      <c r="AM26" s="74"/>
    </row>
    <row r="27" spans="1:48" ht="15" customHeight="1">
      <c r="A27" s="92" t="s">
        <v>144</v>
      </c>
      <c r="B27" s="108"/>
      <c r="C27" s="108"/>
      <c r="D27" s="108"/>
      <c r="E27" s="117"/>
      <c r="F27" s="117"/>
      <c r="G27" s="122"/>
      <c r="H27" s="130"/>
      <c r="I27" s="130"/>
      <c r="J27" s="130"/>
      <c r="K27" s="130"/>
      <c r="L27" s="130"/>
      <c r="M27" s="159"/>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223"/>
    </row>
    <row r="28" spans="1:48" ht="15" customHeight="1">
      <c r="A28" s="93" t="s">
        <v>146</v>
      </c>
      <c r="B28" s="109"/>
      <c r="C28" s="109"/>
      <c r="D28" s="109"/>
      <c r="E28" s="118"/>
      <c r="F28" s="118"/>
      <c r="G28" s="123"/>
      <c r="H28" s="131"/>
      <c r="I28" s="131"/>
      <c r="J28" s="131"/>
      <c r="K28" s="131"/>
      <c r="L28" s="131"/>
      <c r="M28" s="160"/>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24"/>
    </row>
    <row r="29" spans="1:48" ht="15" customHeight="1">
      <c r="A29" s="93" t="s">
        <v>148</v>
      </c>
      <c r="B29" s="109"/>
      <c r="C29" s="109"/>
      <c r="D29" s="109"/>
      <c r="E29" s="118"/>
      <c r="F29" s="118"/>
      <c r="G29" s="123"/>
      <c r="H29" s="132"/>
      <c r="I29" s="132"/>
      <c r="J29" s="132"/>
      <c r="K29" s="132"/>
      <c r="L29" s="132"/>
      <c r="M29" s="161"/>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225"/>
    </row>
    <row r="30" spans="1:48" ht="15" customHeight="1">
      <c r="A30" s="93" t="s">
        <v>149</v>
      </c>
      <c r="B30" s="109"/>
      <c r="C30" s="109"/>
      <c r="D30" s="109"/>
      <c r="E30" s="118"/>
      <c r="F30" s="118"/>
      <c r="G30" s="123"/>
      <c r="H30" s="131">
        <v>50000</v>
      </c>
      <c r="I30" s="131"/>
      <c r="J30" s="131"/>
      <c r="K30" s="131"/>
      <c r="L30" s="131"/>
      <c r="M30" s="160" t="s">
        <v>109</v>
      </c>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224"/>
      <c r="AV30" s="56"/>
    </row>
    <row r="31" spans="1:48" ht="15" customHeight="1">
      <c r="A31" s="93" t="s">
        <v>150</v>
      </c>
      <c r="B31" s="109"/>
      <c r="C31" s="109"/>
      <c r="D31" s="109"/>
      <c r="E31" s="118"/>
      <c r="F31" s="118"/>
      <c r="G31" s="123"/>
      <c r="H31" s="131">
        <v>60000</v>
      </c>
      <c r="I31" s="131"/>
      <c r="J31" s="131"/>
      <c r="K31" s="131"/>
      <c r="L31" s="131"/>
      <c r="M31" s="160" t="s">
        <v>152</v>
      </c>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224"/>
    </row>
    <row r="32" spans="1:48" ht="15" customHeight="1">
      <c r="A32" s="94" t="s">
        <v>98</v>
      </c>
      <c r="B32" s="110"/>
      <c r="C32" s="110"/>
      <c r="D32" s="110"/>
      <c r="E32" s="110"/>
      <c r="F32" s="110"/>
      <c r="G32" s="124"/>
      <c r="H32" s="133">
        <f>SUM(H27:L31)</f>
        <v>110000</v>
      </c>
      <c r="I32" s="133"/>
      <c r="J32" s="133"/>
      <c r="K32" s="133"/>
      <c r="L32" s="154"/>
      <c r="M32" s="162"/>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226"/>
    </row>
    <row r="33" spans="1:48" ht="15" customHeight="1">
      <c r="A33" s="95"/>
      <c r="B33" s="111" t="s">
        <v>154</v>
      </c>
      <c r="C33" s="111"/>
      <c r="D33" s="111"/>
      <c r="E33" s="111"/>
      <c r="F33" s="111"/>
      <c r="G33" s="125"/>
      <c r="H33" s="134"/>
      <c r="I33" s="141"/>
      <c r="J33" s="141"/>
      <c r="K33" s="141"/>
      <c r="L33" s="155"/>
      <c r="M33" s="163"/>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227"/>
    </row>
    <row r="34" spans="1:48">
      <c r="A34" s="90"/>
      <c r="B34" s="56"/>
      <c r="C34" s="91"/>
      <c r="D34" s="56"/>
      <c r="E34" s="116"/>
      <c r="F34" s="56"/>
      <c r="G34" s="56"/>
      <c r="H34" s="56"/>
      <c r="I34" s="56"/>
      <c r="J34" s="147"/>
      <c r="K34" s="147"/>
      <c r="L34" s="147"/>
      <c r="M34" s="147"/>
      <c r="N34" s="147"/>
      <c r="O34" s="170"/>
      <c r="P34" s="91"/>
      <c r="S34" s="147"/>
      <c r="T34" s="146"/>
      <c r="U34" s="147"/>
      <c r="V34" s="147"/>
      <c r="W34" s="176"/>
      <c r="AD34" s="91"/>
      <c r="AE34" s="188"/>
      <c r="AF34" s="188"/>
      <c r="AG34" s="188"/>
      <c r="AH34" s="176"/>
      <c r="AI34" s="203"/>
      <c r="AJ34" s="203"/>
      <c r="AK34" s="203"/>
      <c r="AL34" s="176"/>
      <c r="AM34" s="176"/>
    </row>
    <row r="35" spans="1:48">
      <c r="A35" s="91" t="s">
        <v>156</v>
      </c>
      <c r="B35" s="56"/>
      <c r="C35" s="91"/>
      <c r="D35" s="56"/>
      <c r="E35" s="116"/>
      <c r="F35" s="56"/>
      <c r="G35" s="56"/>
      <c r="H35" s="56"/>
      <c r="I35" s="56"/>
      <c r="J35" s="147"/>
      <c r="K35" s="147"/>
      <c r="L35" s="147"/>
      <c r="M35" s="147"/>
      <c r="N35" s="147"/>
      <c r="O35" s="170"/>
      <c r="P35" s="91"/>
      <c r="S35" s="147"/>
      <c r="T35" s="146"/>
      <c r="U35" s="147"/>
      <c r="V35" s="147"/>
      <c r="W35" s="176"/>
      <c r="AD35" s="91"/>
      <c r="AE35" s="188"/>
      <c r="AF35" s="188"/>
      <c r="AG35" s="188"/>
      <c r="AH35" s="176"/>
      <c r="AI35" s="203"/>
      <c r="AJ35" s="203"/>
      <c r="AK35" s="203"/>
      <c r="AL35" s="176"/>
      <c r="AM35" s="176"/>
    </row>
    <row r="36" spans="1:48" ht="31.5" customHeight="1">
      <c r="A36" s="84" t="s">
        <v>141</v>
      </c>
      <c r="B36" s="103"/>
      <c r="C36" s="103"/>
      <c r="D36" s="103"/>
      <c r="E36" s="103"/>
      <c r="F36" s="103"/>
      <c r="G36" s="120"/>
      <c r="H36" s="129" t="s">
        <v>157</v>
      </c>
      <c r="I36" s="103"/>
      <c r="J36" s="103"/>
      <c r="K36" s="103"/>
      <c r="L36" s="103"/>
      <c r="M36" s="84" t="s">
        <v>143</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20"/>
    </row>
    <row r="37" spans="1:48" ht="15" customHeight="1">
      <c r="A37" s="92" t="s">
        <v>144</v>
      </c>
      <c r="B37" s="108"/>
      <c r="C37" s="108"/>
      <c r="D37" s="108"/>
      <c r="E37" s="117"/>
      <c r="F37" s="117"/>
      <c r="G37" s="122"/>
      <c r="H37" s="130"/>
      <c r="I37" s="130"/>
      <c r="J37" s="130"/>
      <c r="K37" s="130"/>
      <c r="L37" s="130"/>
      <c r="M37" s="159"/>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223"/>
    </row>
    <row r="38" spans="1:48" ht="15" customHeight="1">
      <c r="A38" s="93" t="s">
        <v>146</v>
      </c>
      <c r="B38" s="109"/>
      <c r="C38" s="109"/>
      <c r="D38" s="109"/>
      <c r="E38" s="118"/>
      <c r="F38" s="118"/>
      <c r="G38" s="123"/>
      <c r="H38" s="132"/>
      <c r="I38" s="132"/>
      <c r="J38" s="132"/>
      <c r="K38" s="132"/>
      <c r="L38" s="132"/>
      <c r="M38" s="161"/>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225"/>
    </row>
    <row r="39" spans="1:48" ht="15" customHeight="1">
      <c r="A39" s="93" t="s">
        <v>148</v>
      </c>
      <c r="B39" s="109"/>
      <c r="C39" s="109"/>
      <c r="D39" s="109"/>
      <c r="E39" s="118"/>
      <c r="F39" s="118"/>
      <c r="G39" s="123"/>
      <c r="H39" s="132"/>
      <c r="I39" s="132"/>
      <c r="J39" s="132"/>
      <c r="K39" s="132"/>
      <c r="L39" s="132"/>
      <c r="M39" s="161"/>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225"/>
    </row>
    <row r="40" spans="1:48" ht="15" customHeight="1">
      <c r="A40" s="93" t="s">
        <v>149</v>
      </c>
      <c r="B40" s="109"/>
      <c r="C40" s="109"/>
      <c r="D40" s="109"/>
      <c r="E40" s="118"/>
      <c r="F40" s="118"/>
      <c r="G40" s="123"/>
      <c r="H40" s="132"/>
      <c r="I40" s="132"/>
      <c r="J40" s="132"/>
      <c r="K40" s="132"/>
      <c r="L40" s="132"/>
      <c r="M40" s="161"/>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25"/>
      <c r="AV40" s="56"/>
    </row>
    <row r="41" spans="1:48" ht="15" customHeight="1">
      <c r="A41" s="93" t="s">
        <v>150</v>
      </c>
      <c r="B41" s="109"/>
      <c r="C41" s="109"/>
      <c r="D41" s="109"/>
      <c r="E41" s="118"/>
      <c r="F41" s="118"/>
      <c r="G41" s="123"/>
      <c r="H41" s="135">
        <v>90000</v>
      </c>
      <c r="I41" s="142"/>
      <c r="J41" s="142"/>
      <c r="K41" s="142"/>
      <c r="L41" s="142"/>
      <c r="M41" s="160" t="s">
        <v>161</v>
      </c>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24"/>
    </row>
    <row r="42" spans="1:48" ht="15" customHeight="1">
      <c r="A42" s="96" t="s">
        <v>98</v>
      </c>
      <c r="B42" s="110"/>
      <c r="C42" s="110"/>
      <c r="D42" s="110"/>
      <c r="E42" s="110"/>
      <c r="F42" s="110"/>
      <c r="G42" s="124"/>
      <c r="H42" s="136">
        <f>SUM(H37:L41)</f>
        <v>90000</v>
      </c>
      <c r="I42" s="136"/>
      <c r="J42" s="136"/>
      <c r="K42" s="136"/>
      <c r="L42" s="156"/>
      <c r="M42" s="162"/>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226"/>
    </row>
    <row r="43" spans="1:48" ht="6" customHeight="1">
      <c r="A43" s="97"/>
      <c r="B43" s="97"/>
      <c r="C43" s="97"/>
      <c r="D43" s="97"/>
      <c r="E43" s="119"/>
      <c r="F43" s="119"/>
      <c r="G43" s="119"/>
      <c r="H43" s="119"/>
      <c r="I43" s="119"/>
      <c r="J43" s="148"/>
      <c r="K43" s="148"/>
      <c r="L43" s="148"/>
      <c r="M43" s="148"/>
      <c r="N43" s="148"/>
      <c r="AH43" s="198"/>
    </row>
    <row r="44" spans="1:48" s="56" customFormat="1" ht="19.5" customHeight="1">
      <c r="A44" s="98" t="s">
        <v>163</v>
      </c>
      <c r="B44" s="99"/>
      <c r="C44" s="99"/>
      <c r="D44" s="99"/>
      <c r="E44" s="99"/>
      <c r="F44" s="99"/>
      <c r="G44" s="99"/>
      <c r="H44" s="99"/>
      <c r="I44" s="143"/>
      <c r="J44" s="149"/>
      <c r="K44" s="99"/>
      <c r="L44" s="157"/>
      <c r="M44" s="157"/>
      <c r="N44" s="157"/>
      <c r="O44" s="99"/>
      <c r="P44" s="99"/>
      <c r="Q44" s="99"/>
      <c r="R44" s="99"/>
      <c r="S44" s="99"/>
      <c r="T44" s="173"/>
      <c r="U44" s="173"/>
      <c r="V44" s="173"/>
      <c r="W44" s="173"/>
      <c r="AC44" s="183"/>
      <c r="AD44" s="184" t="s">
        <v>137</v>
      </c>
      <c r="AE44" s="129"/>
      <c r="AF44" s="129"/>
      <c r="AG44" s="129"/>
      <c r="AH44" s="129"/>
      <c r="AI44" s="200" t="s">
        <v>76</v>
      </c>
      <c r="AJ44" s="207"/>
      <c r="AK44" s="207"/>
      <c r="AL44" s="207"/>
      <c r="AM44" s="220"/>
    </row>
    <row r="45" spans="1:48" s="56" customFormat="1" ht="13.5" customHeight="1">
      <c r="A45" s="99"/>
      <c r="B45" s="99"/>
      <c r="C45" s="99"/>
      <c r="D45" s="99"/>
      <c r="E45" s="99"/>
      <c r="F45" s="99"/>
      <c r="G45" s="99"/>
      <c r="H45" s="99"/>
      <c r="I45" s="99"/>
      <c r="J45" s="99"/>
      <c r="K45" s="99"/>
      <c r="L45" s="99"/>
      <c r="M45" s="99"/>
      <c r="N45" s="99"/>
      <c r="O45" s="99"/>
      <c r="P45" s="99"/>
      <c r="Q45" s="99"/>
      <c r="R45" s="99"/>
      <c r="S45" s="99"/>
      <c r="T45" s="99"/>
      <c r="U45" s="99"/>
      <c r="V45" s="99"/>
      <c r="W45" s="99"/>
      <c r="AC45" s="183"/>
      <c r="AD45" s="186">
        <f>IFERROR(VLOOKUP(L10,リスト!B24:E30,4,FALSE)*AJ10,"")</f>
        <v>540</v>
      </c>
      <c r="AE45" s="189"/>
      <c r="AF45" s="189"/>
      <c r="AG45" s="100" t="s">
        <v>62</v>
      </c>
      <c r="AH45" s="100"/>
      <c r="AI45" s="204">
        <f>IF(AD45="","",MIN(AD45,ROUNDDOWN(H53/1000,0)))</f>
        <v>40</v>
      </c>
      <c r="AJ45" s="210"/>
      <c r="AK45" s="210"/>
      <c r="AL45" s="100" t="s">
        <v>62</v>
      </c>
      <c r="AM45" s="228"/>
    </row>
    <row r="46" spans="1:48" s="56" customFormat="1" ht="12">
      <c r="A46" s="100"/>
      <c r="B46" s="99"/>
      <c r="C46" s="99"/>
      <c r="D46" s="99"/>
      <c r="E46" s="99"/>
      <c r="F46" s="99"/>
      <c r="G46" s="99"/>
      <c r="H46" s="99"/>
      <c r="I46" s="99"/>
      <c r="J46" s="99"/>
      <c r="K46" s="99"/>
      <c r="L46" s="99"/>
      <c r="M46" s="99"/>
      <c r="N46" s="99"/>
      <c r="O46" s="99"/>
      <c r="P46" s="99"/>
      <c r="Q46" s="99"/>
      <c r="R46" s="99"/>
      <c r="S46" s="99"/>
      <c r="T46" s="99"/>
      <c r="U46" s="99"/>
      <c r="V46" s="99"/>
      <c r="W46" s="99"/>
      <c r="AC46" s="183"/>
      <c r="AD46" s="187"/>
      <c r="AE46" s="190"/>
      <c r="AF46" s="190"/>
      <c r="AG46" s="100"/>
      <c r="AH46" s="100"/>
      <c r="AI46" s="205"/>
      <c r="AJ46" s="211"/>
      <c r="AK46" s="211"/>
      <c r="AL46" s="100"/>
      <c r="AM46" s="228"/>
    </row>
    <row r="47" spans="1:48" ht="30.75" customHeight="1">
      <c r="A47" s="84" t="s">
        <v>141</v>
      </c>
      <c r="B47" s="103"/>
      <c r="C47" s="103"/>
      <c r="D47" s="103"/>
      <c r="E47" s="103"/>
      <c r="F47" s="103"/>
      <c r="G47" s="120"/>
      <c r="H47" s="129" t="s">
        <v>157</v>
      </c>
      <c r="I47" s="103"/>
      <c r="J47" s="103"/>
      <c r="K47" s="103"/>
      <c r="L47" s="103"/>
      <c r="M47" s="84" t="s">
        <v>143</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20"/>
    </row>
    <row r="48" spans="1:48" ht="15" customHeight="1">
      <c r="A48" s="92" t="s">
        <v>144</v>
      </c>
      <c r="B48" s="108"/>
      <c r="C48" s="108"/>
      <c r="D48" s="108"/>
      <c r="E48" s="117"/>
      <c r="F48" s="117"/>
      <c r="G48" s="122"/>
      <c r="H48" s="130">
        <v>40000</v>
      </c>
      <c r="I48" s="130"/>
      <c r="J48" s="130"/>
      <c r="K48" s="130"/>
      <c r="L48" s="130"/>
      <c r="M48" s="159" t="s">
        <v>164</v>
      </c>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223"/>
    </row>
    <row r="49" spans="1:39" ht="15" customHeight="1">
      <c r="A49" s="93" t="s">
        <v>146</v>
      </c>
      <c r="B49" s="109"/>
      <c r="C49" s="109"/>
      <c r="D49" s="109"/>
      <c r="E49" s="118"/>
      <c r="F49" s="118"/>
      <c r="G49" s="123"/>
      <c r="H49" s="132"/>
      <c r="I49" s="132"/>
      <c r="J49" s="132"/>
      <c r="K49" s="132"/>
      <c r="L49" s="132"/>
      <c r="M49" s="161"/>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225"/>
    </row>
    <row r="50" spans="1:39" ht="15" customHeight="1">
      <c r="A50" s="93" t="s">
        <v>148</v>
      </c>
      <c r="B50" s="109"/>
      <c r="C50" s="109"/>
      <c r="D50" s="109"/>
      <c r="E50" s="118"/>
      <c r="F50" s="118"/>
      <c r="G50" s="123"/>
      <c r="H50" s="131"/>
      <c r="I50" s="131"/>
      <c r="J50" s="131"/>
      <c r="K50" s="131"/>
      <c r="L50" s="131"/>
      <c r="M50" s="160"/>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224"/>
    </row>
    <row r="51" spans="1:39" ht="15" customHeight="1">
      <c r="A51" s="93" t="s">
        <v>149</v>
      </c>
      <c r="B51" s="109"/>
      <c r="C51" s="109"/>
      <c r="D51" s="109"/>
      <c r="E51" s="118"/>
      <c r="F51" s="118"/>
      <c r="G51" s="123"/>
      <c r="H51" s="132"/>
      <c r="I51" s="132"/>
      <c r="J51" s="132"/>
      <c r="K51" s="132"/>
      <c r="L51" s="132"/>
      <c r="M51" s="161"/>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225"/>
    </row>
    <row r="52" spans="1:39" ht="15" customHeight="1">
      <c r="A52" s="93" t="s">
        <v>150</v>
      </c>
      <c r="B52" s="109"/>
      <c r="C52" s="109"/>
      <c r="D52" s="109"/>
      <c r="E52" s="118"/>
      <c r="F52" s="118"/>
      <c r="G52" s="123"/>
      <c r="H52" s="132"/>
      <c r="I52" s="132"/>
      <c r="J52" s="132"/>
      <c r="K52" s="132"/>
      <c r="L52" s="132"/>
      <c r="M52" s="161"/>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5"/>
    </row>
    <row r="53" spans="1:39" ht="15" customHeight="1">
      <c r="A53" s="96" t="s">
        <v>98</v>
      </c>
      <c r="B53" s="112"/>
      <c r="C53" s="112"/>
      <c r="D53" s="112"/>
      <c r="E53" s="110"/>
      <c r="F53" s="110"/>
      <c r="G53" s="124"/>
      <c r="H53" s="136">
        <f>SUM(H48:L52)</f>
        <v>40000</v>
      </c>
      <c r="I53" s="136"/>
      <c r="J53" s="136"/>
      <c r="K53" s="136"/>
      <c r="L53" s="156"/>
      <c r="M53" s="162"/>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226"/>
    </row>
    <row r="54" spans="1:39">
      <c r="A54" s="91" t="s">
        <v>135</v>
      </c>
    </row>
    <row r="56" spans="1:39">
      <c r="AI56" s="176"/>
      <c r="AJ56" s="176"/>
      <c r="AK56" s="176"/>
      <c r="AL56" s="176"/>
      <c r="AM56" s="176"/>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1745"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1746"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D1" zoomScale="56" zoomScaleNormal="56" workbookViewId="0">
      <selection activeCell="G69" sqref="G69"/>
    </sheetView>
  </sheetViews>
  <sheetFormatPr defaultColWidth="9" defaultRowHeight="14.25"/>
  <cols>
    <col min="1" max="2" width="3.875" style="230" customWidth="1"/>
    <col min="3" max="3" width="13.875" style="230" customWidth="1"/>
    <col min="4" max="4" width="3.875" style="230" customWidth="1"/>
    <col min="5" max="5" width="35.75" style="230" customWidth="1"/>
    <col min="6" max="6" width="26.125" style="230" customWidth="1"/>
    <col min="7" max="7" width="63.75" style="230" customWidth="1"/>
    <col min="8" max="8" width="26.25" style="230" customWidth="1"/>
    <col min="9" max="9" width="63.75" style="230" customWidth="1"/>
    <col min="10" max="10" width="26.25" style="230" customWidth="1"/>
    <col min="11" max="16384" width="9" style="230"/>
  </cols>
  <sheetData>
    <row r="1" spans="1:15" ht="26.25" customHeight="1">
      <c r="A1" s="232" t="s">
        <v>166</v>
      </c>
      <c r="B1" s="242"/>
      <c r="C1" s="232" t="s">
        <v>167</v>
      </c>
      <c r="I1" s="232"/>
      <c r="J1" s="232"/>
    </row>
    <row r="2" spans="1:15" ht="27" customHeight="1">
      <c r="A2" s="233" t="s">
        <v>168</v>
      </c>
      <c r="B2" s="243"/>
      <c r="C2" s="252"/>
      <c r="D2" s="252"/>
      <c r="E2" s="252"/>
      <c r="F2" s="252"/>
      <c r="G2" s="252"/>
      <c r="H2" s="295"/>
      <c r="I2" s="311" t="s">
        <v>170</v>
      </c>
      <c r="J2" s="318"/>
    </row>
    <row r="3" spans="1:15" ht="30" customHeight="1">
      <c r="A3" s="234"/>
      <c r="B3" s="244"/>
      <c r="C3" s="253"/>
      <c r="D3" s="253"/>
      <c r="E3" s="253"/>
      <c r="F3" s="253"/>
      <c r="G3" s="279" t="s">
        <v>172</v>
      </c>
      <c r="H3" s="296"/>
    </row>
    <row r="4" spans="1:15" ht="71.25" customHeight="1">
      <c r="A4" s="235"/>
      <c r="B4" s="245"/>
      <c r="C4" s="254" t="s">
        <v>173</v>
      </c>
      <c r="D4" s="264"/>
      <c r="E4" s="264"/>
      <c r="F4" s="275"/>
      <c r="G4" s="280" t="s">
        <v>73</v>
      </c>
      <c r="H4" s="297"/>
    </row>
    <row r="5" spans="1:15" ht="18.95" customHeight="1">
      <c r="A5" s="236"/>
      <c r="B5" s="246"/>
      <c r="C5" s="255" t="s">
        <v>174</v>
      </c>
      <c r="D5" s="255">
        <v>1</v>
      </c>
      <c r="E5" s="267" t="s">
        <v>175</v>
      </c>
      <c r="F5" s="255" t="s">
        <v>176</v>
      </c>
      <c r="G5" s="281">
        <v>653</v>
      </c>
      <c r="H5" s="298" t="s">
        <v>10</v>
      </c>
      <c r="K5" s="326"/>
      <c r="L5" s="327"/>
      <c r="M5" s="326"/>
      <c r="N5" s="327"/>
      <c r="O5" s="259"/>
    </row>
    <row r="6" spans="1:15" ht="18.95" customHeight="1">
      <c r="A6" s="236"/>
      <c r="B6" s="246"/>
      <c r="C6" s="255"/>
      <c r="D6" s="255">
        <v>2</v>
      </c>
      <c r="E6" s="267"/>
      <c r="F6" s="255" t="s">
        <v>177</v>
      </c>
      <c r="G6" s="281">
        <v>831</v>
      </c>
      <c r="H6" s="298" t="s">
        <v>10</v>
      </c>
      <c r="K6" s="326"/>
      <c r="L6" s="327"/>
      <c r="M6" s="326"/>
      <c r="N6" s="327"/>
      <c r="O6" s="259"/>
    </row>
    <row r="7" spans="1:15" ht="18.95" customHeight="1">
      <c r="A7" s="236"/>
      <c r="B7" s="246"/>
      <c r="C7" s="255"/>
      <c r="D7" s="255">
        <v>3</v>
      </c>
      <c r="E7" s="267"/>
      <c r="F7" s="255" t="s">
        <v>178</v>
      </c>
      <c r="G7" s="281">
        <v>1075</v>
      </c>
      <c r="H7" s="298" t="s">
        <v>10</v>
      </c>
      <c r="K7" s="326"/>
      <c r="L7" s="327"/>
      <c r="M7" s="326"/>
      <c r="N7" s="327"/>
      <c r="O7" s="259"/>
    </row>
    <row r="8" spans="1:15" ht="18.95" customHeight="1">
      <c r="A8" s="236"/>
      <c r="B8" s="246"/>
      <c r="C8" s="255"/>
      <c r="D8" s="255">
        <v>4</v>
      </c>
      <c r="E8" s="268" t="s">
        <v>180</v>
      </c>
      <c r="F8" s="268"/>
      <c r="G8" s="281">
        <v>305</v>
      </c>
      <c r="H8" s="298" t="s">
        <v>10</v>
      </c>
      <c r="K8" s="326"/>
      <c r="L8" s="327"/>
      <c r="M8" s="326"/>
      <c r="N8" s="327"/>
      <c r="O8" s="259"/>
    </row>
    <row r="9" spans="1:15" ht="18.95" customHeight="1">
      <c r="A9" s="236"/>
      <c r="B9" s="246"/>
      <c r="C9" s="255"/>
      <c r="D9" s="255">
        <v>5</v>
      </c>
      <c r="E9" s="267" t="s">
        <v>182</v>
      </c>
      <c r="F9" s="267"/>
      <c r="G9" s="281">
        <v>340</v>
      </c>
      <c r="H9" s="298" t="s">
        <v>10</v>
      </c>
      <c r="K9" s="326"/>
      <c r="L9" s="327"/>
      <c r="M9" s="326"/>
      <c r="N9" s="327"/>
      <c r="O9" s="259"/>
    </row>
    <row r="10" spans="1:15" ht="18.95" customHeight="1">
      <c r="A10" s="236"/>
      <c r="B10" s="246"/>
      <c r="C10" s="255"/>
      <c r="D10" s="255">
        <v>6</v>
      </c>
      <c r="E10" s="267" t="s">
        <v>88</v>
      </c>
      <c r="F10" s="255" t="s">
        <v>176</v>
      </c>
      <c r="G10" s="281">
        <v>642</v>
      </c>
      <c r="H10" s="298" t="s">
        <v>10</v>
      </c>
      <c r="K10" s="326"/>
      <c r="L10" s="327"/>
      <c r="M10" s="326"/>
      <c r="N10" s="327"/>
      <c r="O10" s="259"/>
    </row>
    <row r="11" spans="1:15" ht="18.95" customHeight="1">
      <c r="A11" s="236"/>
      <c r="B11" s="246"/>
      <c r="C11" s="255"/>
      <c r="D11" s="255">
        <v>7</v>
      </c>
      <c r="E11" s="267"/>
      <c r="F11" s="255" t="s">
        <v>177</v>
      </c>
      <c r="G11" s="281">
        <v>776</v>
      </c>
      <c r="H11" s="298" t="s">
        <v>10</v>
      </c>
      <c r="K11" s="326"/>
      <c r="L11" s="327"/>
      <c r="M11" s="326"/>
      <c r="N11" s="327"/>
      <c r="O11" s="259"/>
    </row>
    <row r="12" spans="1:15" ht="18.95" customHeight="1">
      <c r="A12" s="236"/>
      <c r="B12" s="246"/>
      <c r="C12" s="255"/>
      <c r="D12" s="255">
        <v>8</v>
      </c>
      <c r="E12" s="267"/>
      <c r="F12" s="255" t="s">
        <v>178</v>
      </c>
      <c r="G12" s="281">
        <v>1272</v>
      </c>
      <c r="H12" s="298" t="s">
        <v>10</v>
      </c>
      <c r="K12" s="326"/>
      <c r="L12" s="327"/>
      <c r="M12" s="326"/>
      <c r="N12" s="327"/>
      <c r="O12" s="259"/>
    </row>
    <row r="13" spans="1:15" ht="18.95" customHeight="1">
      <c r="A13" s="236"/>
      <c r="B13" s="246"/>
      <c r="C13" s="256" t="s">
        <v>183</v>
      </c>
      <c r="D13" s="255">
        <v>9</v>
      </c>
      <c r="E13" s="267" t="s">
        <v>185</v>
      </c>
      <c r="F13" s="267"/>
      <c r="G13" s="281">
        <v>44</v>
      </c>
      <c r="H13" s="298" t="s">
        <v>186</v>
      </c>
      <c r="K13" s="326"/>
      <c r="L13" s="259"/>
      <c r="M13" s="259"/>
      <c r="N13" s="327"/>
      <c r="O13" s="326"/>
    </row>
    <row r="14" spans="1:15" ht="18.95" customHeight="1">
      <c r="A14" s="236"/>
      <c r="B14" s="246"/>
      <c r="C14" s="255" t="s">
        <v>187</v>
      </c>
      <c r="D14" s="255">
        <v>10</v>
      </c>
      <c r="E14" s="267" t="s">
        <v>188</v>
      </c>
      <c r="F14" s="267"/>
      <c r="G14" s="281">
        <v>500</v>
      </c>
      <c r="H14" s="298" t="s">
        <v>10</v>
      </c>
      <c r="K14" s="326"/>
      <c r="L14" s="327"/>
      <c r="M14" s="326"/>
      <c r="N14" s="327"/>
      <c r="O14" s="259"/>
    </row>
    <row r="15" spans="1:15" ht="18.95" customHeight="1">
      <c r="A15" s="236"/>
      <c r="B15" s="246"/>
      <c r="C15" s="255"/>
      <c r="D15" s="255">
        <v>11</v>
      </c>
      <c r="E15" s="267" t="s">
        <v>189</v>
      </c>
      <c r="F15" s="267"/>
      <c r="G15" s="281">
        <v>431</v>
      </c>
      <c r="H15" s="298" t="s">
        <v>10</v>
      </c>
      <c r="K15" s="326"/>
      <c r="L15" s="327"/>
      <c r="M15" s="326"/>
      <c r="N15" s="327"/>
      <c r="O15" s="259"/>
    </row>
    <row r="16" spans="1:15" ht="18.95" customHeight="1">
      <c r="A16" s="236"/>
      <c r="B16" s="246"/>
      <c r="C16" s="255"/>
      <c r="D16" s="255">
        <v>12</v>
      </c>
      <c r="E16" s="267" t="s">
        <v>190</v>
      </c>
      <c r="F16" s="267"/>
      <c r="G16" s="281">
        <v>464</v>
      </c>
      <c r="H16" s="298" t="s">
        <v>10</v>
      </c>
      <c r="K16" s="326"/>
      <c r="L16" s="327"/>
      <c r="M16" s="326"/>
      <c r="N16" s="327"/>
      <c r="O16" s="259"/>
    </row>
    <row r="17" spans="1:28" ht="18.95" customHeight="1">
      <c r="A17" s="236"/>
      <c r="B17" s="246"/>
      <c r="C17" s="255"/>
      <c r="D17" s="255">
        <v>13</v>
      </c>
      <c r="E17" s="267" t="s">
        <v>74</v>
      </c>
      <c r="F17" s="267"/>
      <c r="G17" s="281">
        <v>153</v>
      </c>
      <c r="H17" s="298" t="s">
        <v>10</v>
      </c>
      <c r="K17" s="326"/>
      <c r="L17" s="327"/>
      <c r="M17" s="326"/>
      <c r="N17" s="327"/>
      <c r="O17" s="259"/>
    </row>
    <row r="18" spans="1:28" ht="18.95" customHeight="1">
      <c r="A18" s="236"/>
      <c r="B18" s="246"/>
      <c r="C18" s="255"/>
      <c r="D18" s="255">
        <v>14</v>
      </c>
      <c r="E18" s="267" t="s">
        <v>57</v>
      </c>
      <c r="F18" s="267"/>
      <c r="G18" s="281">
        <v>1002</v>
      </c>
      <c r="H18" s="298" t="s">
        <v>10</v>
      </c>
      <c r="K18" s="326"/>
      <c r="L18" s="327"/>
      <c r="M18" s="326"/>
      <c r="N18" s="327"/>
      <c r="O18" s="259"/>
    </row>
    <row r="19" spans="1:28" ht="18.95" customHeight="1">
      <c r="A19" s="236"/>
      <c r="B19" s="246"/>
      <c r="C19" s="255"/>
      <c r="D19" s="255">
        <v>15</v>
      </c>
      <c r="E19" s="267" t="s">
        <v>191</v>
      </c>
      <c r="F19" s="267"/>
      <c r="G19" s="281">
        <v>573</v>
      </c>
      <c r="H19" s="298" t="s">
        <v>10</v>
      </c>
      <c r="K19" s="326"/>
      <c r="L19" s="327"/>
      <c r="M19" s="326"/>
      <c r="N19" s="327"/>
      <c r="O19" s="259"/>
    </row>
    <row r="20" spans="1:28" ht="18.95" customHeight="1">
      <c r="A20" s="236"/>
      <c r="B20" s="246"/>
      <c r="C20" s="255"/>
      <c r="D20" s="255">
        <v>16</v>
      </c>
      <c r="E20" s="267" t="s">
        <v>46</v>
      </c>
      <c r="F20" s="267"/>
      <c r="G20" s="281">
        <v>227</v>
      </c>
      <c r="H20" s="298" t="s">
        <v>10</v>
      </c>
      <c r="K20" s="326"/>
      <c r="L20" s="327"/>
      <c r="M20" s="326"/>
      <c r="N20" s="327"/>
      <c r="O20" s="259"/>
    </row>
    <row r="21" spans="1:28" s="231" customFormat="1" ht="18.95" customHeight="1">
      <c r="A21" s="236"/>
      <c r="B21" s="246"/>
      <c r="C21" s="255"/>
      <c r="D21" s="255">
        <v>17</v>
      </c>
      <c r="E21" s="267" t="s">
        <v>192</v>
      </c>
      <c r="F21" s="267"/>
      <c r="G21" s="281">
        <v>252</v>
      </c>
      <c r="H21" s="298" t="s">
        <v>10</v>
      </c>
      <c r="I21" s="230"/>
      <c r="J21" s="230"/>
      <c r="K21" s="326"/>
      <c r="L21" s="327"/>
      <c r="M21" s="326"/>
      <c r="N21" s="327"/>
      <c r="O21" s="259"/>
      <c r="P21" s="230"/>
      <c r="Q21" s="230"/>
      <c r="R21" s="230"/>
      <c r="S21" s="230"/>
      <c r="T21" s="230"/>
      <c r="U21" s="230"/>
      <c r="V21" s="230"/>
      <c r="W21" s="230"/>
      <c r="X21" s="230"/>
      <c r="Y21" s="230"/>
      <c r="Z21" s="230"/>
      <c r="AA21" s="230"/>
      <c r="AB21" s="230"/>
    </row>
    <row r="22" spans="1:28" ht="18.75" customHeight="1">
      <c r="A22" s="236"/>
      <c r="B22" s="246"/>
      <c r="C22" s="255"/>
      <c r="D22" s="255">
        <v>18</v>
      </c>
      <c r="E22" s="269" t="s">
        <v>193</v>
      </c>
      <c r="F22" s="269"/>
      <c r="G22" s="281">
        <v>82</v>
      </c>
      <c r="H22" s="298" t="s">
        <v>10</v>
      </c>
      <c r="K22" s="326"/>
      <c r="L22" s="327"/>
      <c r="M22" s="326"/>
      <c r="N22" s="327"/>
      <c r="O22" s="259"/>
    </row>
    <row r="23" spans="1:28" ht="18.95" customHeight="1">
      <c r="A23" s="236"/>
      <c r="B23" s="246"/>
      <c r="C23" s="256" t="s">
        <v>33</v>
      </c>
      <c r="D23" s="255">
        <v>19</v>
      </c>
      <c r="E23" s="267" t="s">
        <v>194</v>
      </c>
      <c r="F23" s="267"/>
      <c r="G23" s="281">
        <v>637</v>
      </c>
      <c r="H23" s="298" t="s">
        <v>10</v>
      </c>
      <c r="K23" s="326"/>
      <c r="L23" s="327"/>
      <c r="M23" s="326"/>
      <c r="N23" s="327"/>
      <c r="O23" s="259"/>
    </row>
    <row r="24" spans="1:28" ht="18.95" customHeight="1">
      <c r="A24" s="236"/>
      <c r="B24" s="246"/>
      <c r="C24" s="256"/>
      <c r="D24" s="255">
        <v>20</v>
      </c>
      <c r="E24" s="267" t="s">
        <v>196</v>
      </c>
      <c r="F24" s="267"/>
      <c r="G24" s="281">
        <v>873</v>
      </c>
      <c r="H24" s="298" t="s">
        <v>10</v>
      </c>
      <c r="K24" s="326"/>
      <c r="L24" s="327"/>
      <c r="M24" s="326"/>
      <c r="N24" s="327"/>
      <c r="O24" s="259"/>
    </row>
    <row r="25" spans="1:28" ht="18.95" customHeight="1">
      <c r="A25" s="236"/>
      <c r="B25" s="246"/>
      <c r="C25" s="256" t="s">
        <v>158</v>
      </c>
      <c r="D25" s="255">
        <v>21</v>
      </c>
      <c r="E25" s="267" t="s">
        <v>197</v>
      </c>
      <c r="F25" s="267"/>
      <c r="G25" s="281">
        <v>40</v>
      </c>
      <c r="H25" s="298" t="s">
        <v>186</v>
      </c>
      <c r="K25" s="326"/>
      <c r="L25" s="259"/>
      <c r="M25" s="259"/>
      <c r="N25" s="327"/>
      <c r="O25" s="326"/>
    </row>
    <row r="26" spans="1:28" ht="18.95" customHeight="1">
      <c r="A26" s="236"/>
      <c r="B26" s="246"/>
      <c r="C26" s="256"/>
      <c r="D26" s="255">
        <v>22</v>
      </c>
      <c r="E26" s="267" t="s">
        <v>120</v>
      </c>
      <c r="F26" s="267"/>
      <c r="G26" s="281">
        <v>48</v>
      </c>
      <c r="H26" s="298" t="s">
        <v>186</v>
      </c>
      <c r="K26" s="326"/>
      <c r="L26" s="259"/>
      <c r="M26" s="259"/>
      <c r="N26" s="327"/>
      <c r="O26" s="326"/>
    </row>
    <row r="27" spans="1:28" ht="18.95" customHeight="1">
      <c r="A27" s="236"/>
      <c r="B27" s="246"/>
      <c r="C27" s="256"/>
      <c r="D27" s="255">
        <v>23</v>
      </c>
      <c r="E27" s="267" t="s">
        <v>114</v>
      </c>
      <c r="F27" s="267"/>
      <c r="G27" s="281">
        <v>39</v>
      </c>
      <c r="H27" s="298" t="s">
        <v>186</v>
      </c>
      <c r="K27" s="326"/>
      <c r="L27" s="259"/>
      <c r="M27" s="259"/>
      <c r="N27" s="327"/>
      <c r="O27" s="326"/>
    </row>
    <row r="28" spans="1:28" ht="18.95" customHeight="1">
      <c r="A28" s="236"/>
      <c r="B28" s="246"/>
      <c r="C28" s="256"/>
      <c r="D28" s="255">
        <v>24</v>
      </c>
      <c r="E28" s="267" t="s">
        <v>199</v>
      </c>
      <c r="F28" s="267"/>
      <c r="G28" s="281">
        <v>48</v>
      </c>
      <c r="H28" s="298" t="s">
        <v>186</v>
      </c>
      <c r="K28" s="326"/>
      <c r="L28" s="259"/>
      <c r="M28" s="259"/>
      <c r="N28" s="327"/>
      <c r="O28" s="326"/>
    </row>
    <row r="29" spans="1:28" ht="18.95" customHeight="1">
      <c r="A29" s="236"/>
      <c r="B29" s="246"/>
      <c r="C29" s="256"/>
      <c r="D29" s="255">
        <v>25</v>
      </c>
      <c r="E29" s="267" t="s">
        <v>124</v>
      </c>
      <c r="F29" s="267"/>
      <c r="G29" s="281">
        <v>43</v>
      </c>
      <c r="H29" s="298" t="s">
        <v>186</v>
      </c>
      <c r="K29" s="326"/>
      <c r="L29" s="259"/>
      <c r="M29" s="259"/>
      <c r="N29" s="327"/>
      <c r="O29" s="326"/>
    </row>
    <row r="30" spans="1:28" ht="18.95" customHeight="1">
      <c r="A30" s="236"/>
      <c r="B30" s="246"/>
      <c r="C30" s="256"/>
      <c r="D30" s="255">
        <v>26</v>
      </c>
      <c r="E30" s="267" t="s">
        <v>200</v>
      </c>
      <c r="F30" s="267"/>
      <c r="G30" s="281">
        <v>48</v>
      </c>
      <c r="H30" s="298" t="s">
        <v>186</v>
      </c>
      <c r="K30" s="326"/>
      <c r="L30" s="259"/>
      <c r="M30" s="259"/>
      <c r="N30" s="327"/>
      <c r="O30" s="326"/>
    </row>
    <row r="31" spans="1:28" ht="18.95" customHeight="1">
      <c r="A31" s="236"/>
      <c r="B31" s="246"/>
      <c r="C31" s="256"/>
      <c r="D31" s="255">
        <v>27</v>
      </c>
      <c r="E31" s="268" t="s">
        <v>201</v>
      </c>
      <c r="F31" s="268"/>
      <c r="G31" s="281">
        <v>37</v>
      </c>
      <c r="H31" s="298" t="s">
        <v>186</v>
      </c>
      <c r="K31" s="326"/>
      <c r="L31" s="259"/>
      <c r="M31" s="259"/>
      <c r="N31" s="327"/>
      <c r="O31" s="326"/>
    </row>
    <row r="32" spans="1:28" ht="18.95" customHeight="1">
      <c r="A32" s="237"/>
      <c r="B32" s="247"/>
      <c r="C32" s="256"/>
      <c r="D32" s="255">
        <v>28</v>
      </c>
      <c r="E32" s="268" t="s">
        <v>105</v>
      </c>
      <c r="F32" s="268"/>
      <c r="G32" s="281">
        <v>37</v>
      </c>
      <c r="H32" s="298" t="s">
        <v>186</v>
      </c>
      <c r="K32" s="326"/>
      <c r="L32" s="259"/>
      <c r="M32" s="259"/>
      <c r="N32" s="327"/>
      <c r="O32" s="326"/>
    </row>
    <row r="33" spans="1:10" ht="246.75" customHeight="1">
      <c r="A33" s="238" t="s">
        <v>202</v>
      </c>
      <c r="B33" s="248"/>
      <c r="C33" s="257"/>
      <c r="D33" s="262"/>
      <c r="E33" s="270"/>
      <c r="F33" s="276"/>
      <c r="G33" s="282" t="s">
        <v>203</v>
      </c>
      <c r="H33" s="299"/>
    </row>
    <row r="34" spans="1:10" ht="70.5" customHeight="1">
      <c r="A34" s="239" t="s">
        <v>204</v>
      </c>
      <c r="B34" s="249"/>
      <c r="C34" s="258"/>
      <c r="D34" s="263"/>
      <c r="E34" s="271"/>
      <c r="F34" s="277"/>
      <c r="G34" s="283" t="s">
        <v>206</v>
      </c>
      <c r="H34" s="300"/>
    </row>
    <row r="35" spans="1:10" ht="21" customHeight="1">
      <c r="A35" s="240" t="s">
        <v>207</v>
      </c>
      <c r="B35" s="240"/>
      <c r="C35" s="259"/>
      <c r="D35" s="259"/>
      <c r="E35" s="240"/>
      <c r="F35" s="259"/>
      <c r="G35" s="284"/>
      <c r="H35" s="284"/>
    </row>
    <row r="36" spans="1:10" ht="21" customHeight="1">
      <c r="A36" s="230" t="s">
        <v>208</v>
      </c>
    </row>
    <row r="37" spans="1:10" ht="21" customHeight="1">
      <c r="A37" s="230" t="s">
        <v>210</v>
      </c>
    </row>
    <row r="38" spans="1:10" ht="21" customHeight="1">
      <c r="B38" s="230" t="s">
        <v>211</v>
      </c>
    </row>
    <row r="39" spans="1:10" ht="21" customHeight="1">
      <c r="A39" s="230" t="s">
        <v>212</v>
      </c>
    </row>
    <row r="40" spans="1:10">
      <c r="A40" s="230" t="s">
        <v>214</v>
      </c>
    </row>
    <row r="41" spans="1:10">
      <c r="A41" s="230" t="s">
        <v>215</v>
      </c>
    </row>
    <row r="42" spans="1:10">
      <c r="A42" s="230" t="s">
        <v>216</v>
      </c>
    </row>
    <row r="44" spans="1:10" ht="18.75">
      <c r="I44" s="312" t="s">
        <v>217</v>
      </c>
      <c r="J44" s="312"/>
    </row>
    <row r="45" spans="1:10" ht="21">
      <c r="I45" s="313"/>
      <c r="J45" s="313"/>
    </row>
    <row r="48" spans="1:10" ht="18.75">
      <c r="A48" s="233" t="s">
        <v>218</v>
      </c>
      <c r="B48" s="243"/>
      <c r="C48" s="252"/>
      <c r="D48" s="252"/>
      <c r="E48" s="252"/>
      <c r="F48" s="252"/>
      <c r="G48" s="252"/>
      <c r="H48" s="301"/>
      <c r="I48" s="301"/>
      <c r="J48" s="295"/>
    </row>
    <row r="49" spans="1:10" ht="17.25">
      <c r="A49" s="234"/>
      <c r="B49" s="244"/>
      <c r="C49" s="253"/>
      <c r="D49" s="253"/>
      <c r="E49" s="253"/>
      <c r="F49" s="253"/>
      <c r="G49" s="285" t="s">
        <v>219</v>
      </c>
      <c r="H49" s="302"/>
      <c r="I49" s="285" t="s">
        <v>221</v>
      </c>
      <c r="J49" s="302"/>
    </row>
    <row r="50" spans="1:10" ht="14.25" customHeight="1">
      <c r="A50" s="235"/>
      <c r="B50" s="245"/>
      <c r="C50" s="254" t="s">
        <v>56</v>
      </c>
      <c r="D50" s="264"/>
      <c r="E50" s="264"/>
      <c r="F50" s="275"/>
      <c r="G50" s="286" t="s">
        <v>222</v>
      </c>
      <c r="H50" s="303"/>
      <c r="I50" s="314" t="s">
        <v>223</v>
      </c>
      <c r="J50" s="319"/>
    </row>
    <row r="51" spans="1:10" ht="29.25" customHeight="1">
      <c r="A51" s="241"/>
      <c r="B51" s="250"/>
      <c r="C51" s="260"/>
      <c r="D51" s="265"/>
      <c r="E51" s="265"/>
      <c r="F51" s="278"/>
      <c r="G51" s="287"/>
      <c r="H51" s="304"/>
      <c r="I51" s="315"/>
      <c r="J51" s="320"/>
    </row>
    <row r="52" spans="1:10" ht="21">
      <c r="A52" s="236"/>
      <c r="B52" s="246"/>
      <c r="C52" s="255" t="s">
        <v>174</v>
      </c>
      <c r="D52" s="255">
        <v>1</v>
      </c>
      <c r="E52" s="267" t="s">
        <v>175</v>
      </c>
      <c r="F52" s="255" t="s">
        <v>176</v>
      </c>
      <c r="G52" s="288">
        <v>20</v>
      </c>
      <c r="H52" s="305" t="s">
        <v>30</v>
      </c>
      <c r="I52" s="281">
        <v>200</v>
      </c>
      <c r="J52" s="305" t="s">
        <v>10</v>
      </c>
    </row>
    <row r="53" spans="1:10" ht="21">
      <c r="A53" s="236"/>
      <c r="B53" s="246"/>
      <c r="C53" s="255"/>
      <c r="D53" s="255">
        <v>2</v>
      </c>
      <c r="E53" s="267"/>
      <c r="F53" s="255" t="s">
        <v>177</v>
      </c>
      <c r="G53" s="288">
        <v>20</v>
      </c>
      <c r="H53" s="305" t="s">
        <v>30</v>
      </c>
      <c r="I53" s="281">
        <v>200</v>
      </c>
      <c r="J53" s="305" t="s">
        <v>10</v>
      </c>
    </row>
    <row r="54" spans="1:10" ht="21">
      <c r="A54" s="236"/>
      <c r="B54" s="246"/>
      <c r="C54" s="255"/>
      <c r="D54" s="255">
        <v>3</v>
      </c>
      <c r="E54" s="267"/>
      <c r="F54" s="255" t="s">
        <v>178</v>
      </c>
      <c r="G54" s="288">
        <v>20</v>
      </c>
      <c r="H54" s="305" t="s">
        <v>30</v>
      </c>
      <c r="I54" s="281">
        <v>200</v>
      </c>
      <c r="J54" s="305" t="s">
        <v>10</v>
      </c>
    </row>
    <row r="55" spans="1:10" ht="21">
      <c r="A55" s="236"/>
      <c r="B55" s="246"/>
      <c r="C55" s="255"/>
      <c r="D55" s="255">
        <v>4</v>
      </c>
      <c r="E55" s="268" t="s">
        <v>180</v>
      </c>
      <c r="F55" s="268"/>
      <c r="G55" s="288">
        <v>20</v>
      </c>
      <c r="H55" s="305" t="s">
        <v>30</v>
      </c>
      <c r="I55" s="281">
        <v>200</v>
      </c>
      <c r="J55" s="305" t="s">
        <v>10</v>
      </c>
    </row>
    <row r="56" spans="1:10" ht="21">
      <c r="A56" s="236"/>
      <c r="B56" s="246"/>
      <c r="C56" s="255"/>
      <c r="D56" s="255">
        <v>5</v>
      </c>
      <c r="E56" s="267" t="s">
        <v>182</v>
      </c>
      <c r="F56" s="267"/>
      <c r="G56" s="288">
        <v>20</v>
      </c>
      <c r="H56" s="305" t="s">
        <v>30</v>
      </c>
      <c r="I56" s="281">
        <v>200</v>
      </c>
      <c r="J56" s="305" t="s">
        <v>10</v>
      </c>
    </row>
    <row r="57" spans="1:10" ht="21">
      <c r="A57" s="236"/>
      <c r="B57" s="246"/>
      <c r="C57" s="255"/>
      <c r="D57" s="255">
        <v>6</v>
      </c>
      <c r="E57" s="267" t="s">
        <v>88</v>
      </c>
      <c r="F57" s="255" t="s">
        <v>176</v>
      </c>
      <c r="G57" s="288">
        <v>20</v>
      </c>
      <c r="H57" s="305" t="s">
        <v>30</v>
      </c>
      <c r="I57" s="281">
        <v>200</v>
      </c>
      <c r="J57" s="305" t="s">
        <v>10</v>
      </c>
    </row>
    <row r="58" spans="1:10" ht="21">
      <c r="A58" s="236"/>
      <c r="B58" s="246"/>
      <c r="C58" s="255"/>
      <c r="D58" s="255">
        <v>7</v>
      </c>
      <c r="E58" s="267"/>
      <c r="F58" s="255" t="s">
        <v>177</v>
      </c>
      <c r="G58" s="288">
        <v>20</v>
      </c>
      <c r="H58" s="305" t="s">
        <v>30</v>
      </c>
      <c r="I58" s="281">
        <v>200</v>
      </c>
      <c r="J58" s="305" t="s">
        <v>10</v>
      </c>
    </row>
    <row r="59" spans="1:10" ht="21">
      <c r="A59" s="236"/>
      <c r="B59" s="246"/>
      <c r="C59" s="255"/>
      <c r="D59" s="255">
        <v>8</v>
      </c>
      <c r="E59" s="267"/>
      <c r="F59" s="255" t="s">
        <v>178</v>
      </c>
      <c r="G59" s="288">
        <v>20</v>
      </c>
      <c r="H59" s="305" t="s">
        <v>30</v>
      </c>
      <c r="I59" s="281">
        <v>200</v>
      </c>
      <c r="J59" s="305" t="s">
        <v>10</v>
      </c>
    </row>
    <row r="60" spans="1:10" ht="21">
      <c r="A60" s="236"/>
      <c r="B60" s="246"/>
      <c r="C60" s="256" t="s">
        <v>183</v>
      </c>
      <c r="D60" s="255">
        <v>9</v>
      </c>
      <c r="E60" s="267" t="s">
        <v>185</v>
      </c>
      <c r="F60" s="267"/>
      <c r="G60" s="288">
        <v>20</v>
      </c>
      <c r="H60" s="305" t="s">
        <v>30</v>
      </c>
      <c r="I60" s="281">
        <v>200</v>
      </c>
      <c r="J60" s="305" t="s">
        <v>10</v>
      </c>
    </row>
    <row r="61" spans="1:10" ht="21">
      <c r="A61" s="236"/>
      <c r="B61" s="246"/>
      <c r="C61" s="255" t="s">
        <v>187</v>
      </c>
      <c r="D61" s="255">
        <v>10</v>
      </c>
      <c r="E61" s="267" t="s">
        <v>188</v>
      </c>
      <c r="F61" s="267"/>
      <c r="G61" s="288">
        <v>20</v>
      </c>
      <c r="H61" s="305" t="s">
        <v>30</v>
      </c>
      <c r="I61" s="281">
        <v>200</v>
      </c>
      <c r="J61" s="305" t="s">
        <v>10</v>
      </c>
    </row>
    <row r="62" spans="1:10" ht="21">
      <c r="A62" s="236"/>
      <c r="B62" s="246"/>
      <c r="C62" s="255"/>
      <c r="D62" s="255">
        <v>11</v>
      </c>
      <c r="E62" s="267" t="s">
        <v>189</v>
      </c>
      <c r="F62" s="267"/>
      <c r="G62" s="288">
        <v>20</v>
      </c>
      <c r="H62" s="305" t="s">
        <v>30</v>
      </c>
      <c r="I62" s="281">
        <v>200</v>
      </c>
      <c r="J62" s="305" t="s">
        <v>10</v>
      </c>
    </row>
    <row r="63" spans="1:10" ht="21">
      <c r="A63" s="236"/>
      <c r="B63" s="246"/>
      <c r="C63" s="255"/>
      <c r="D63" s="255">
        <v>12</v>
      </c>
      <c r="E63" s="267" t="s">
        <v>190</v>
      </c>
      <c r="F63" s="267"/>
      <c r="G63" s="288">
        <v>20</v>
      </c>
      <c r="H63" s="305" t="s">
        <v>30</v>
      </c>
      <c r="I63" s="281">
        <v>200</v>
      </c>
      <c r="J63" s="305" t="s">
        <v>10</v>
      </c>
    </row>
    <row r="64" spans="1:10" ht="21">
      <c r="A64" s="236"/>
      <c r="B64" s="246"/>
      <c r="C64" s="255"/>
      <c r="D64" s="255">
        <v>13</v>
      </c>
      <c r="E64" s="267" t="s">
        <v>74</v>
      </c>
      <c r="F64" s="267"/>
      <c r="G64" s="288">
        <v>20</v>
      </c>
      <c r="H64" s="305" t="s">
        <v>30</v>
      </c>
      <c r="I64" s="281">
        <v>200</v>
      </c>
      <c r="J64" s="305" t="s">
        <v>10</v>
      </c>
    </row>
    <row r="65" spans="1:10" ht="21">
      <c r="A65" s="236"/>
      <c r="B65" s="246"/>
      <c r="C65" s="255"/>
      <c r="D65" s="255">
        <v>14</v>
      </c>
      <c r="E65" s="267" t="s">
        <v>57</v>
      </c>
      <c r="F65" s="267"/>
      <c r="G65" s="288">
        <v>20</v>
      </c>
      <c r="H65" s="305" t="s">
        <v>30</v>
      </c>
      <c r="I65" s="281">
        <v>200</v>
      </c>
      <c r="J65" s="305" t="s">
        <v>10</v>
      </c>
    </row>
    <row r="66" spans="1:10" ht="21">
      <c r="A66" s="236"/>
      <c r="B66" s="246"/>
      <c r="C66" s="255"/>
      <c r="D66" s="255">
        <v>15</v>
      </c>
      <c r="E66" s="267" t="s">
        <v>191</v>
      </c>
      <c r="F66" s="267"/>
      <c r="G66" s="288">
        <v>20</v>
      </c>
      <c r="H66" s="305" t="s">
        <v>30</v>
      </c>
      <c r="I66" s="281">
        <v>200</v>
      </c>
      <c r="J66" s="305" t="s">
        <v>10</v>
      </c>
    </row>
    <row r="67" spans="1:10" ht="21">
      <c r="A67" s="236"/>
      <c r="B67" s="246"/>
      <c r="C67" s="255"/>
      <c r="D67" s="266">
        <v>16</v>
      </c>
      <c r="E67" s="272" t="s">
        <v>46</v>
      </c>
      <c r="F67" s="269" t="s">
        <v>224</v>
      </c>
      <c r="G67" s="289" t="s">
        <v>225</v>
      </c>
      <c r="H67" s="305" t="s">
        <v>30</v>
      </c>
      <c r="I67" s="281">
        <v>200</v>
      </c>
      <c r="J67" s="281" t="s">
        <v>10</v>
      </c>
    </row>
    <row r="68" spans="1:10" ht="21">
      <c r="A68" s="236"/>
      <c r="B68" s="246"/>
      <c r="C68" s="255"/>
      <c r="D68" s="266">
        <v>17</v>
      </c>
      <c r="E68" s="273"/>
      <c r="F68" s="269" t="s">
        <v>226</v>
      </c>
      <c r="G68" s="289" t="s">
        <v>227</v>
      </c>
      <c r="H68" s="305" t="s">
        <v>30</v>
      </c>
      <c r="I68" s="316"/>
      <c r="J68" s="316"/>
    </row>
    <row r="69" spans="1:10" ht="21">
      <c r="A69" s="236"/>
      <c r="B69" s="246"/>
      <c r="C69" s="255"/>
      <c r="D69" s="266">
        <v>18</v>
      </c>
      <c r="E69" s="267" t="s">
        <v>192</v>
      </c>
      <c r="F69" s="267"/>
      <c r="G69" s="288">
        <v>20</v>
      </c>
      <c r="H69" s="305" t="s">
        <v>30</v>
      </c>
      <c r="I69" s="281">
        <v>200</v>
      </c>
      <c r="J69" s="305" t="s">
        <v>10</v>
      </c>
    </row>
    <row r="70" spans="1:10" ht="21">
      <c r="A70" s="236"/>
      <c r="B70" s="246"/>
      <c r="C70" s="255"/>
      <c r="D70" s="266">
        <v>19</v>
      </c>
      <c r="E70" s="269" t="s">
        <v>193</v>
      </c>
      <c r="F70" s="269"/>
      <c r="G70" s="288">
        <v>20</v>
      </c>
      <c r="H70" s="305" t="s">
        <v>30</v>
      </c>
      <c r="I70" s="281">
        <v>200</v>
      </c>
      <c r="J70" s="305" t="s">
        <v>10</v>
      </c>
    </row>
    <row r="71" spans="1:10" ht="21">
      <c r="A71" s="236"/>
      <c r="B71" s="246"/>
      <c r="C71" s="256" t="s">
        <v>33</v>
      </c>
      <c r="D71" s="266">
        <v>20</v>
      </c>
      <c r="E71" s="267" t="s">
        <v>194</v>
      </c>
      <c r="F71" s="267"/>
      <c r="G71" s="288">
        <v>20</v>
      </c>
      <c r="H71" s="305" t="s">
        <v>30</v>
      </c>
      <c r="I71" s="281">
        <v>200</v>
      </c>
      <c r="J71" s="305" t="s">
        <v>10</v>
      </c>
    </row>
    <row r="72" spans="1:10" ht="21">
      <c r="A72" s="236"/>
      <c r="B72" s="246"/>
      <c r="C72" s="256"/>
      <c r="D72" s="266">
        <v>21</v>
      </c>
      <c r="E72" s="267" t="s">
        <v>196</v>
      </c>
      <c r="F72" s="267"/>
      <c r="G72" s="288">
        <v>20</v>
      </c>
      <c r="H72" s="305" t="s">
        <v>30</v>
      </c>
      <c r="I72" s="281">
        <v>200</v>
      </c>
      <c r="J72" s="305" t="s">
        <v>10</v>
      </c>
    </row>
    <row r="73" spans="1:10" ht="21">
      <c r="A73" s="236"/>
      <c r="B73" s="246"/>
      <c r="C73" s="256" t="s">
        <v>158</v>
      </c>
      <c r="D73" s="266">
        <v>22</v>
      </c>
      <c r="E73" s="267" t="s">
        <v>197</v>
      </c>
      <c r="F73" s="267"/>
      <c r="G73" s="288" t="s">
        <v>151</v>
      </c>
      <c r="H73" s="305" t="s">
        <v>151</v>
      </c>
      <c r="I73" s="305" t="s">
        <v>151</v>
      </c>
      <c r="J73" s="305" t="s">
        <v>151</v>
      </c>
    </row>
    <row r="74" spans="1:10" ht="21">
      <c r="A74" s="236"/>
      <c r="B74" s="246"/>
      <c r="C74" s="256"/>
      <c r="D74" s="266">
        <v>23</v>
      </c>
      <c r="E74" s="267" t="s">
        <v>120</v>
      </c>
      <c r="F74" s="267"/>
      <c r="G74" s="288" t="s">
        <v>151</v>
      </c>
      <c r="H74" s="305" t="s">
        <v>151</v>
      </c>
      <c r="I74" s="305" t="s">
        <v>151</v>
      </c>
      <c r="J74" s="305" t="s">
        <v>151</v>
      </c>
    </row>
    <row r="75" spans="1:10" ht="21">
      <c r="A75" s="236"/>
      <c r="B75" s="246"/>
      <c r="C75" s="256"/>
      <c r="D75" s="266">
        <v>24</v>
      </c>
      <c r="E75" s="267" t="s">
        <v>114</v>
      </c>
      <c r="F75" s="267"/>
      <c r="G75" s="288" t="s">
        <v>151</v>
      </c>
      <c r="H75" s="305" t="s">
        <v>151</v>
      </c>
      <c r="I75" s="305" t="s">
        <v>151</v>
      </c>
      <c r="J75" s="305" t="s">
        <v>151</v>
      </c>
    </row>
    <row r="76" spans="1:10" ht="21">
      <c r="A76" s="236"/>
      <c r="B76" s="246"/>
      <c r="C76" s="256"/>
      <c r="D76" s="266">
        <v>25</v>
      </c>
      <c r="E76" s="267" t="s">
        <v>199</v>
      </c>
      <c r="F76" s="267"/>
      <c r="G76" s="288" t="s">
        <v>151</v>
      </c>
      <c r="H76" s="305" t="s">
        <v>151</v>
      </c>
      <c r="I76" s="305" t="s">
        <v>151</v>
      </c>
      <c r="J76" s="305" t="s">
        <v>151</v>
      </c>
    </row>
    <row r="77" spans="1:10" ht="21">
      <c r="A77" s="236"/>
      <c r="B77" s="246"/>
      <c r="C77" s="256"/>
      <c r="D77" s="266">
        <v>26</v>
      </c>
      <c r="E77" s="267" t="s">
        <v>124</v>
      </c>
      <c r="F77" s="267"/>
      <c r="G77" s="288" t="s">
        <v>151</v>
      </c>
      <c r="H77" s="305" t="s">
        <v>151</v>
      </c>
      <c r="I77" s="305" t="s">
        <v>151</v>
      </c>
      <c r="J77" s="305" t="s">
        <v>151</v>
      </c>
    </row>
    <row r="78" spans="1:10" ht="21">
      <c r="A78" s="236"/>
      <c r="B78" s="246"/>
      <c r="C78" s="256"/>
      <c r="D78" s="266">
        <v>27</v>
      </c>
      <c r="E78" s="267" t="s">
        <v>200</v>
      </c>
      <c r="F78" s="267"/>
      <c r="G78" s="288" t="s">
        <v>151</v>
      </c>
      <c r="H78" s="305" t="s">
        <v>151</v>
      </c>
      <c r="I78" s="305" t="s">
        <v>151</v>
      </c>
      <c r="J78" s="305" t="s">
        <v>151</v>
      </c>
    </row>
    <row r="79" spans="1:10" ht="21">
      <c r="A79" s="236"/>
      <c r="B79" s="246"/>
      <c r="C79" s="256"/>
      <c r="D79" s="266">
        <v>28</v>
      </c>
      <c r="E79" s="268" t="s">
        <v>201</v>
      </c>
      <c r="F79" s="268"/>
      <c r="G79" s="288" t="s">
        <v>151</v>
      </c>
      <c r="H79" s="305" t="s">
        <v>151</v>
      </c>
      <c r="I79" s="305" t="s">
        <v>151</v>
      </c>
      <c r="J79" s="305" t="s">
        <v>151</v>
      </c>
    </row>
    <row r="80" spans="1:10" ht="21">
      <c r="A80" s="237"/>
      <c r="B80" s="247"/>
      <c r="C80" s="256"/>
      <c r="D80" s="266">
        <v>29</v>
      </c>
      <c r="E80" s="268" t="s">
        <v>105</v>
      </c>
      <c r="F80" s="268"/>
      <c r="G80" s="288" t="s">
        <v>151</v>
      </c>
      <c r="H80" s="305" t="s">
        <v>151</v>
      </c>
      <c r="I80" s="305" t="s">
        <v>151</v>
      </c>
      <c r="J80" s="305" t="s">
        <v>151</v>
      </c>
    </row>
    <row r="81" spans="1:10" ht="123" customHeight="1">
      <c r="A81" s="238" t="s">
        <v>16</v>
      </c>
      <c r="B81" s="248"/>
      <c r="C81" s="257"/>
      <c r="D81" s="262"/>
      <c r="E81" s="270"/>
      <c r="F81" s="276"/>
      <c r="G81" s="290"/>
      <c r="H81" s="306"/>
      <c r="I81" s="317" t="s">
        <v>228</v>
      </c>
      <c r="J81" s="321"/>
    </row>
    <row r="82" spans="1:10" ht="81" customHeight="1">
      <c r="A82" s="239" t="s">
        <v>204</v>
      </c>
      <c r="B82" s="249"/>
      <c r="C82" s="258"/>
      <c r="D82" s="263"/>
      <c r="E82" s="271"/>
      <c r="F82" s="277"/>
      <c r="G82" s="283" t="s">
        <v>67</v>
      </c>
      <c r="H82" s="300"/>
      <c r="I82" s="283" t="s">
        <v>229</v>
      </c>
      <c r="J82" s="300"/>
    </row>
    <row r="83" spans="1:10">
      <c r="A83" s="240" t="s">
        <v>207</v>
      </c>
      <c r="B83" s="240"/>
    </row>
    <row r="84" spans="1:10">
      <c r="A84" s="230" t="s">
        <v>208</v>
      </c>
    </row>
    <row r="85" spans="1:10">
      <c r="A85" s="230" t="s">
        <v>230</v>
      </c>
    </row>
    <row r="86" spans="1:10">
      <c r="B86" s="230" t="s">
        <v>231</v>
      </c>
    </row>
    <row r="87" spans="1:10">
      <c r="A87" s="230" t="s">
        <v>212</v>
      </c>
      <c r="C87" s="261"/>
      <c r="D87" s="261"/>
      <c r="E87" s="261"/>
      <c r="F87" s="261"/>
      <c r="G87" s="261"/>
      <c r="H87" s="261"/>
    </row>
    <row r="88" spans="1:10">
      <c r="A88" s="230" t="s">
        <v>232</v>
      </c>
      <c r="B88" s="240"/>
      <c r="C88" s="261"/>
      <c r="D88" s="261"/>
      <c r="E88" s="261"/>
      <c r="F88" s="261"/>
      <c r="G88" s="261"/>
      <c r="H88" s="261"/>
    </row>
    <row r="89" spans="1:10">
      <c r="A89" s="230" t="s">
        <v>55</v>
      </c>
      <c r="C89" s="261"/>
      <c r="D89" s="261"/>
      <c r="E89" s="261"/>
      <c r="F89" s="261"/>
      <c r="G89" s="261"/>
      <c r="H89" s="261"/>
    </row>
    <row r="90" spans="1:10">
      <c r="A90" s="230" t="s">
        <v>233</v>
      </c>
      <c r="C90" s="261"/>
      <c r="D90" s="261"/>
      <c r="E90" s="261"/>
      <c r="F90" s="261"/>
      <c r="G90" s="261"/>
      <c r="H90" s="261"/>
    </row>
    <row r="91" spans="1:10">
      <c r="A91" s="230" t="s">
        <v>234</v>
      </c>
      <c r="C91" s="261"/>
      <c r="D91" s="261"/>
      <c r="E91" s="261"/>
      <c r="F91" s="261"/>
      <c r="G91" s="261"/>
      <c r="H91" s="261"/>
    </row>
    <row r="92" spans="1:10">
      <c r="A92" s="240" t="s">
        <v>205</v>
      </c>
      <c r="C92" s="261"/>
      <c r="D92" s="261"/>
      <c r="E92" s="261"/>
      <c r="F92" s="261"/>
      <c r="H92" s="261"/>
    </row>
    <row r="93" spans="1:10">
      <c r="A93" s="230" t="s">
        <v>235</v>
      </c>
    </row>
    <row r="94" spans="1:10">
      <c r="A94" s="230" t="s">
        <v>236</v>
      </c>
      <c r="B94" s="240"/>
      <c r="E94" s="274"/>
      <c r="F94" s="274"/>
      <c r="G94" s="274"/>
      <c r="H94" s="274"/>
    </row>
    <row r="95" spans="1:10">
      <c r="A95" s="230" t="s">
        <v>41</v>
      </c>
      <c r="B95" s="240"/>
      <c r="E95" s="274"/>
      <c r="F95" s="274"/>
      <c r="G95" s="274"/>
      <c r="H95" s="274"/>
    </row>
    <row r="96" spans="1:10">
      <c r="A96" s="230" t="s">
        <v>237</v>
      </c>
      <c r="E96" s="274"/>
      <c r="F96" s="274"/>
      <c r="G96" s="274"/>
      <c r="H96" s="274"/>
    </row>
    <row r="97" spans="1:10">
      <c r="A97" s="230" t="s">
        <v>40</v>
      </c>
      <c r="E97" s="274"/>
      <c r="F97" s="274"/>
      <c r="G97" s="274"/>
      <c r="H97" s="274"/>
    </row>
    <row r="99" spans="1:10" ht="18.75">
      <c r="A99" s="233" t="s">
        <v>238</v>
      </c>
      <c r="B99" s="243"/>
      <c r="C99" s="252"/>
      <c r="D99" s="252"/>
      <c r="E99" s="252"/>
      <c r="F99" s="252"/>
      <c r="G99" s="291"/>
      <c r="H99" s="291"/>
      <c r="I99" s="291"/>
      <c r="J99" s="322"/>
    </row>
    <row r="100" spans="1:10" ht="18.75">
      <c r="A100" s="234"/>
      <c r="B100" s="251"/>
      <c r="C100" s="251"/>
      <c r="D100" s="251"/>
      <c r="E100" s="251"/>
      <c r="F100" s="251"/>
      <c r="G100" s="292" t="s">
        <v>239</v>
      </c>
      <c r="H100" s="307"/>
      <c r="I100" s="307"/>
      <c r="J100" s="323"/>
    </row>
    <row r="101" spans="1:10" ht="17.25">
      <c r="A101" s="234"/>
      <c r="B101" s="251"/>
      <c r="C101" s="251"/>
      <c r="D101" s="251"/>
      <c r="E101" s="251"/>
      <c r="F101" s="251"/>
      <c r="G101" s="293" t="s">
        <v>240</v>
      </c>
      <c r="H101" s="308"/>
      <c r="I101" s="308"/>
      <c r="J101" s="324"/>
    </row>
    <row r="102" spans="1:10" ht="44.25" customHeight="1">
      <c r="A102" s="238" t="s">
        <v>195</v>
      </c>
      <c r="B102" s="248"/>
      <c r="C102" s="262"/>
      <c r="D102" s="262"/>
      <c r="E102" s="270"/>
      <c r="F102" s="276"/>
      <c r="G102" s="283" t="s">
        <v>139</v>
      </c>
      <c r="H102" s="309"/>
      <c r="I102" s="309"/>
      <c r="J102" s="300"/>
    </row>
    <row r="103" spans="1:10" ht="52.5" customHeight="1">
      <c r="A103" s="239" t="s">
        <v>204</v>
      </c>
      <c r="B103" s="249"/>
      <c r="C103" s="263"/>
      <c r="D103" s="263"/>
      <c r="E103" s="271"/>
      <c r="F103" s="277"/>
      <c r="G103" s="294" t="s">
        <v>241</v>
      </c>
      <c r="H103" s="310"/>
      <c r="I103" s="310"/>
      <c r="J103" s="325"/>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31" sqref="E31"/>
    </sheetView>
  </sheetViews>
  <sheetFormatPr defaultRowHeight="13.5"/>
  <cols>
    <col min="2" max="2" width="39.125" bestFit="1" customWidth="1"/>
  </cols>
  <sheetData>
    <row r="1" spans="1:4">
      <c r="B1" t="s">
        <v>242</v>
      </c>
    </row>
    <row r="2" spans="1:4">
      <c r="A2">
        <v>1</v>
      </c>
      <c r="B2" t="s">
        <v>243</v>
      </c>
      <c r="C2">
        <v>200</v>
      </c>
      <c r="D2" t="s">
        <v>244</v>
      </c>
    </row>
    <row r="3" spans="1:4">
      <c r="A3">
        <v>2</v>
      </c>
      <c r="B3" t="s">
        <v>245</v>
      </c>
      <c r="C3">
        <v>300</v>
      </c>
      <c r="D3" t="s">
        <v>244</v>
      </c>
    </row>
    <row r="4" spans="1:4">
      <c r="A4">
        <v>3</v>
      </c>
      <c r="B4" t="s">
        <v>246</v>
      </c>
      <c r="C4">
        <v>400</v>
      </c>
      <c r="D4" t="s">
        <v>244</v>
      </c>
    </row>
    <row r="5" spans="1:4">
      <c r="A5">
        <v>4</v>
      </c>
      <c r="B5" t="s">
        <v>247</v>
      </c>
      <c r="C5">
        <v>500</v>
      </c>
      <c r="D5" t="s">
        <v>244</v>
      </c>
    </row>
    <row r="6" spans="1:4">
      <c r="A6">
        <v>5</v>
      </c>
      <c r="B6" t="s">
        <v>189</v>
      </c>
      <c r="C6">
        <v>200</v>
      </c>
      <c r="D6" t="s">
        <v>244</v>
      </c>
    </row>
    <row r="7" spans="1:4">
      <c r="A7">
        <v>6</v>
      </c>
      <c r="B7" t="s">
        <v>190</v>
      </c>
      <c r="C7">
        <v>200</v>
      </c>
      <c r="D7" t="s">
        <v>244</v>
      </c>
    </row>
    <row r="8" spans="1:4">
      <c r="A8">
        <v>7</v>
      </c>
      <c r="B8" t="s">
        <v>74</v>
      </c>
      <c r="C8">
        <v>200</v>
      </c>
      <c r="D8" t="s">
        <v>244</v>
      </c>
    </row>
    <row r="9" spans="1:4">
      <c r="A9">
        <v>8</v>
      </c>
      <c r="B9" t="s">
        <v>9</v>
      </c>
      <c r="C9">
        <v>200</v>
      </c>
      <c r="D9" t="s">
        <v>244</v>
      </c>
    </row>
    <row r="10" spans="1:4">
      <c r="A10">
        <v>9</v>
      </c>
      <c r="B10" t="s">
        <v>181</v>
      </c>
      <c r="C10">
        <v>300</v>
      </c>
      <c r="D10" t="s">
        <v>248</v>
      </c>
    </row>
    <row r="11" spans="1:4">
      <c r="A11">
        <v>10</v>
      </c>
      <c r="B11" t="s">
        <v>249</v>
      </c>
      <c r="C11">
        <v>400</v>
      </c>
      <c r="D11" t="s">
        <v>248</v>
      </c>
    </row>
    <row r="12" spans="1:4">
      <c r="A12">
        <v>11</v>
      </c>
      <c r="B12" t="s">
        <v>88</v>
      </c>
      <c r="C12">
        <v>200</v>
      </c>
      <c r="D12" t="s">
        <v>244</v>
      </c>
    </row>
    <row r="13" spans="1:4">
      <c r="A13">
        <v>12</v>
      </c>
      <c r="B13" t="s">
        <v>26</v>
      </c>
      <c r="C13">
        <v>200</v>
      </c>
      <c r="D13" t="s">
        <v>244</v>
      </c>
    </row>
    <row r="14" spans="1:4">
      <c r="A14">
        <v>13</v>
      </c>
      <c r="B14" t="s">
        <v>192</v>
      </c>
      <c r="C14">
        <v>200</v>
      </c>
      <c r="D14" t="s">
        <v>244</v>
      </c>
    </row>
    <row r="15" spans="1:4">
      <c r="A15">
        <v>14</v>
      </c>
      <c r="B15" t="s">
        <v>57</v>
      </c>
      <c r="C15">
        <v>200</v>
      </c>
      <c r="D15" t="s">
        <v>244</v>
      </c>
    </row>
    <row r="16" spans="1:4">
      <c r="A16">
        <v>15</v>
      </c>
      <c r="B16" t="s">
        <v>191</v>
      </c>
      <c r="C16">
        <v>200</v>
      </c>
      <c r="D16" t="s">
        <v>244</v>
      </c>
    </row>
    <row r="17" spans="1:6">
      <c r="A17">
        <v>16</v>
      </c>
      <c r="B17" t="s">
        <v>250</v>
      </c>
      <c r="C17">
        <v>200</v>
      </c>
      <c r="D17" t="s">
        <v>244</v>
      </c>
    </row>
    <row r="18" spans="1:6">
      <c r="A18">
        <v>17</v>
      </c>
      <c r="B18" t="s">
        <v>182</v>
      </c>
      <c r="C18">
        <v>200</v>
      </c>
      <c r="D18" t="s">
        <v>244</v>
      </c>
    </row>
    <row r="19" spans="1:6">
      <c r="A19">
        <v>18</v>
      </c>
      <c r="B19" t="s">
        <v>194</v>
      </c>
      <c r="C19">
        <v>200</v>
      </c>
      <c r="D19" t="s">
        <v>244</v>
      </c>
    </row>
    <row r="20" spans="1:6">
      <c r="A20">
        <v>19</v>
      </c>
      <c r="B20" t="s">
        <v>251</v>
      </c>
      <c r="C20">
        <v>200</v>
      </c>
      <c r="D20" t="s">
        <v>244</v>
      </c>
    </row>
    <row r="21" spans="1:6">
      <c r="A21">
        <v>20</v>
      </c>
      <c r="B21" t="s">
        <v>125</v>
      </c>
      <c r="C21">
        <v>200</v>
      </c>
      <c r="D21" t="s">
        <v>244</v>
      </c>
    </row>
    <row r="22" spans="1:6">
      <c r="A22">
        <v>21</v>
      </c>
      <c r="B22" t="s">
        <v>196</v>
      </c>
      <c r="C22">
        <v>200</v>
      </c>
      <c r="D22" t="s">
        <v>244</v>
      </c>
    </row>
    <row r="23" spans="1:6">
      <c r="A23">
        <v>22</v>
      </c>
      <c r="B23" t="s">
        <v>46</v>
      </c>
      <c r="C23">
        <v>200</v>
      </c>
      <c r="D23" t="s">
        <v>244</v>
      </c>
    </row>
    <row r="24" spans="1:6">
      <c r="A24">
        <v>23</v>
      </c>
      <c r="B24" t="s">
        <v>119</v>
      </c>
      <c r="C24">
        <v>6</v>
      </c>
      <c r="D24" t="s">
        <v>248</v>
      </c>
      <c r="E24" s="328">
        <v>18</v>
      </c>
      <c r="F24" t="s">
        <v>248</v>
      </c>
    </row>
    <row r="25" spans="1:6">
      <c r="A25">
        <v>24</v>
      </c>
      <c r="B25" t="s">
        <v>252</v>
      </c>
      <c r="C25">
        <v>6</v>
      </c>
      <c r="D25" t="s">
        <v>248</v>
      </c>
      <c r="E25" s="328">
        <v>18</v>
      </c>
      <c r="F25" t="s">
        <v>248</v>
      </c>
    </row>
    <row r="26" spans="1:6">
      <c r="A26">
        <v>25</v>
      </c>
      <c r="B26" t="s">
        <v>199</v>
      </c>
      <c r="C26">
        <v>6</v>
      </c>
      <c r="D26" t="s">
        <v>248</v>
      </c>
      <c r="E26" s="328">
        <v>18</v>
      </c>
      <c r="F26" t="s">
        <v>248</v>
      </c>
    </row>
    <row r="27" spans="1:6">
      <c r="A27">
        <v>26</v>
      </c>
      <c r="B27" t="s">
        <v>253</v>
      </c>
      <c r="C27">
        <v>6</v>
      </c>
      <c r="D27" t="s">
        <v>248</v>
      </c>
      <c r="E27" s="328">
        <v>18</v>
      </c>
      <c r="F27" t="s">
        <v>248</v>
      </c>
    </row>
    <row r="28" spans="1:6">
      <c r="A28">
        <v>27</v>
      </c>
      <c r="B28" t="s">
        <v>254</v>
      </c>
      <c r="C28">
        <v>6</v>
      </c>
      <c r="D28" t="s">
        <v>248</v>
      </c>
      <c r="E28" s="328">
        <v>18</v>
      </c>
      <c r="F28" t="s">
        <v>248</v>
      </c>
    </row>
    <row r="29" spans="1:6">
      <c r="A29">
        <v>28</v>
      </c>
      <c r="B29" t="s">
        <v>255</v>
      </c>
      <c r="C29">
        <v>6</v>
      </c>
      <c r="D29" t="s">
        <v>248</v>
      </c>
      <c r="E29" s="328">
        <v>18</v>
      </c>
      <c r="F29" t="s">
        <v>248</v>
      </c>
    </row>
    <row r="30" spans="1:6">
      <c r="A30">
        <v>29</v>
      </c>
      <c r="B30" t="s">
        <v>79</v>
      </c>
      <c r="C30">
        <v>6</v>
      </c>
      <c r="D30" t="s">
        <v>248</v>
      </c>
      <c r="E30" s="328">
        <v>18</v>
      </c>
      <c r="F30" t="s">
        <v>248</v>
      </c>
    </row>
    <row r="32" spans="1:6">
      <c r="B32" t="s">
        <v>116</v>
      </c>
    </row>
    <row r="33" spans="2:2">
      <c r="B33" t="s">
        <v>256</v>
      </c>
    </row>
    <row r="34" spans="2:2">
      <c r="B34" t="s">
        <v>257</v>
      </c>
    </row>
    <row r="35" spans="2:2">
      <c r="B35" t="s">
        <v>118</v>
      </c>
    </row>
    <row r="36" spans="2:2">
      <c r="B36" t="s">
        <v>258</v>
      </c>
    </row>
    <row r="37" spans="2:2">
      <c r="B37" t="s">
        <v>83</v>
      </c>
    </row>
    <row r="38" spans="2:2">
      <c r="B38" t="s">
        <v>128</v>
      </c>
    </row>
    <row r="39" spans="2:2">
      <c r="B39" t="s">
        <v>259</v>
      </c>
    </row>
    <row r="40" spans="2:2">
      <c r="B40" t="s">
        <v>260</v>
      </c>
    </row>
    <row r="41" spans="2:2">
      <c r="B41" t="s">
        <v>261</v>
      </c>
    </row>
    <row r="42" spans="2:2">
      <c r="B42" t="s">
        <v>169</v>
      </c>
    </row>
    <row r="43" spans="2:2">
      <c r="B43" t="s">
        <v>262</v>
      </c>
    </row>
    <row r="44" spans="2:2">
      <c r="B44" t="s">
        <v>263</v>
      </c>
    </row>
    <row r="45" spans="2:2">
      <c r="B45" t="s">
        <v>264</v>
      </c>
    </row>
    <row r="46" spans="2:2">
      <c r="B46" t="s">
        <v>265</v>
      </c>
    </row>
    <row r="47" spans="2:2">
      <c r="B47" t="s">
        <v>4</v>
      </c>
    </row>
    <row r="48" spans="2:2">
      <c r="B48" t="s">
        <v>213</v>
      </c>
    </row>
    <row r="49" spans="2:2">
      <c r="B49" t="s">
        <v>266</v>
      </c>
    </row>
    <row r="50" spans="2:2">
      <c r="B50" t="s">
        <v>209</v>
      </c>
    </row>
    <row r="51" spans="2:2">
      <c r="B51" t="s">
        <v>267</v>
      </c>
    </row>
    <row r="52" spans="2:2">
      <c r="B52" t="s">
        <v>171</v>
      </c>
    </row>
    <row r="53" spans="2:2">
      <c r="B53" t="s">
        <v>115</v>
      </c>
    </row>
    <row r="54" spans="2:2">
      <c r="B54" t="s">
        <v>268</v>
      </c>
    </row>
    <row r="55" spans="2:2">
      <c r="B55" t="s">
        <v>269</v>
      </c>
    </row>
    <row r="56" spans="2:2">
      <c r="B56" t="s">
        <v>160</v>
      </c>
    </row>
    <row r="57" spans="2:2">
      <c r="B57" t="s">
        <v>198</v>
      </c>
    </row>
    <row r="58" spans="2:2">
      <c r="B58" t="s">
        <v>270</v>
      </c>
    </row>
    <row r="59" spans="2:2">
      <c r="B59" t="s">
        <v>86</v>
      </c>
    </row>
    <row r="60" spans="2:2">
      <c r="B60" t="s">
        <v>271</v>
      </c>
    </row>
    <row r="61" spans="2:2">
      <c r="B61" t="s">
        <v>48</v>
      </c>
    </row>
    <row r="62" spans="2:2">
      <c r="B62" t="s">
        <v>272</v>
      </c>
    </row>
    <row r="63" spans="2:2">
      <c r="B63" t="s">
        <v>93</v>
      </c>
    </row>
    <row r="64" spans="2:2">
      <c r="B64" t="s">
        <v>273</v>
      </c>
    </row>
    <row r="65" spans="2:2">
      <c r="B65" t="s">
        <v>153</v>
      </c>
    </row>
    <row r="66" spans="2:2">
      <c r="B66" t="s">
        <v>274</v>
      </c>
    </row>
    <row r="67" spans="2:2">
      <c r="B67" t="s">
        <v>275</v>
      </c>
    </row>
    <row r="68" spans="2:2">
      <c r="B68" t="s">
        <v>184</v>
      </c>
    </row>
    <row r="69" spans="2:2">
      <c r="B69" t="s">
        <v>276</v>
      </c>
    </row>
    <row r="70" spans="2:2">
      <c r="B70" t="s">
        <v>277</v>
      </c>
    </row>
    <row r="71" spans="2:2">
      <c r="B71" t="s">
        <v>279</v>
      </c>
    </row>
    <row r="72" spans="2:2">
      <c r="B72" t="s">
        <v>280</v>
      </c>
    </row>
    <row r="73" spans="2:2">
      <c r="B73" t="s">
        <v>60</v>
      </c>
    </row>
    <row r="74" spans="2:2">
      <c r="B74" t="s">
        <v>179</v>
      </c>
    </row>
    <row r="75" spans="2:2">
      <c r="B75" t="s">
        <v>281</v>
      </c>
    </row>
    <row r="76" spans="2:2">
      <c r="B76" t="s">
        <v>282</v>
      </c>
    </row>
    <row r="77" spans="2:2">
      <c r="B77" t="s">
        <v>126</v>
      </c>
    </row>
    <row r="78" spans="2:2">
      <c r="B78" t="s">
        <v>283</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(はじめにお読み下さい)申請書の使い方</vt:lpstr>
      <vt:lpstr>申請書（様式第１号）</vt:lpstr>
      <vt:lpstr>申請額一覧（様式第２号）</vt:lpstr>
      <vt:lpstr>個票1</vt:lpstr>
      <vt:lpstr>個票2</vt:lpstr>
      <vt:lpstr>単価表</vt:lpstr>
      <vt:lpstr>リスト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河原崎　大起</cp:lastModifiedBy>
  <dcterms:created xsi:type="dcterms:W3CDTF">2026-03-23T01:05:48Z</dcterms:created>
  <dcterms:modified xsi:type="dcterms:W3CDTF">2026-04-07T08:30:37Z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2026-04-07T08:30:37Z</vt:filetime>
  </property>
</Properties>
</file>