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X:\決算統計\財政状況資料集【H22～】\R6財政状況資料集\2回目（R8.8.18依頼）\05再提出\"/>
    </mc:Choice>
  </mc:AlternateContent>
  <xr:revisionPtr revIDLastSave="0" documentId="13_ncr:1_{BD4ACE65-385B-4FC9-97A0-BB35025A5C60}"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BW34" i="10"/>
  <c r="BW35" i="10" s="1"/>
  <c r="BW36" i="10" s="1"/>
  <c r="BW37" i="10" s="1"/>
  <c r="BW38" i="10" s="1"/>
  <c r="BW39" i="10" s="1"/>
  <c r="BW40" i="10" s="1"/>
  <c r="BW41" i="10" s="1"/>
  <c r="BW42" i="10" s="1"/>
  <c r="BW43" i="10" s="1"/>
  <c r="BE34" i="10"/>
  <c r="C34" i="10"/>
  <c r="C35" i="10" s="1"/>
  <c r="U34" i="10" s="1"/>
  <c r="U35" i="10" s="1"/>
  <c r="U36" i="10" s="1"/>
  <c r="U37" i="10" s="1"/>
  <c r="CO34" i="10" l="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<sst xmlns="http://schemas.openxmlformats.org/spreadsheetml/2006/main" count="1094" uniqueCount="578">
  <si>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</si>
  <si>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</si>
  <si>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</si>
  <si>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</si>
  <si>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</si>
  <si>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</si>
  <si>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</si>
  <si>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</si>
  <si>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</si>
  <si>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</si>
  <si>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</si>
  <si>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</si>
  <si>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</si>
  <si>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</si>
  <si>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</si>
  <si>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</si>
  <si>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</si>
  <si>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</si>
  <si>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</si>
  <si>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</si>
  <si>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</si>
  <si>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</si>
  <si>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</si>
  <si>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</si>
  <si>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</si>
  <si>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</si>
  <si>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</si>
  <si>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</si>
  <si>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</si>
  <si>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</si>
  <si>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</si>
  <si>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</si>
  <si>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</si>
  <si>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</si>
  <si>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</si>
  <si>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</si>
  <si>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</si>
  <si>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</si>
  <si>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</si>
  <si>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</si>
  <si>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</si>
  <si>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</si>
  <si>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</si>
  <si>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</si>
  <si>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</si>
  <si>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</si>
  <si>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</si>
  <si>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</si>
  <si>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</si>
  <si>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</si>
  <si>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</si>
  <si>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</si>
  <si>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</si>
  <si>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</si>
  <si>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</si>
  <si>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</si>
  <si>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</si>
  <si>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</si>
  <si>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</si>
  <si>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</si>
  <si>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</si>
  <si>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</si>
  <si>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</si>
  <si>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</si>
  <si>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</si>
  <si>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</si>
  <si>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</si>
  <si>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</si>
  <si>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</si>
  <si>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</si>
  <si>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</si>
  <si>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</si>
  <si>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</si>
  <si>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</si>
  <si>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</si>
  <si>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</si>
  <si>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</si>
  <si>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</si>
  <si>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</si>
  <si>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</si>
  <si>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</si>
  <si>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</si>
  <si>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</si>
  <si>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</si>
  <si>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</si>
  <si>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</si>
  <si>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</si>
  <si>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</si>
  <si>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</si>
  <si>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</si>
  <si>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</si>
  <si>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</si>
  <si>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</si>
  <si>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</si>
  <si>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三島市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</si>
  <si>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</si>
  <si>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</si>
  <si>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</si>
  <si>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</si>
  <si>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</si>
  <si>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</si>
  <si>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</si>
  <si>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</si>
  <si>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</si>
  <si>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</si>
  <si>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</si>
  <si>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</si>
  <si>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</si>
  <si>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</si>
  <si>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</si>
  <si>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</si>
  <si>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</si>
  <si>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</si>
  <si>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</si>
  <si>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</si>
  <si>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</si>
  <si>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</si>
  <si>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</si>
  <si>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</si>
  <si>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</si>
  <si>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</si>
  <si>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</si>
  <si>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</si>
  <si>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</si>
  <si>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</si>
  <si>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</si>
  <si>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</si>
  <si>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</si>
  <si>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</si>
  <si>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</si>
  <si>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</si>
  <si>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</si>
  <si>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</si>
  <si>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</si>
  <si>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</si>
  <si>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</si>
  <si>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</si>
  <si>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</si>
  <si>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</si>
  <si>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</si>
  <si>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</si>
  <si>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</si>
  <si>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</si>
  <si>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</si>
  <si>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</si>
  <si>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</si>
  <si>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</si>
  <si>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</si>
  <si>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</si>
  <si>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</si>
  <si>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</si>
  <si>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</si>
  <si>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</si>
  <si>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</si>
  <si>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</si>
  <si>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</si>
  <si>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</si>
  <si>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</si>
  <si>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</si>
  <si>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</si>
  <si>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</si>
  <si>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</si>
  <si>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</si>
  <si>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</si>
  <si>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</si>
  <si>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</si>
  <si>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</si>
  <si>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</si>
  <si>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</si>
  <si>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</si>
  <si>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</si>
  <si>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</si>
  <si>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</si>
  <si>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</si>
  <si>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</si>
  <si>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</si>
  <si>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</si>
  <si>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</si>
  <si>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</si>
  <si>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</si>
  <si>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</si>
  <si>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</si>
  <si>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</si>
  <si>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</si>
  <si>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</si>
  <si>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</si>
  <si>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</si>
  <si>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</si>
  <si>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</si>
  <si>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</si>
  <si>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</si>
  <si>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</si>
  <si>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</si>
  <si>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</si>
  <si>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</si>
  <si>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</si>
  <si>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</si>
  <si>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</si>
  <si>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</si>
  <si>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</si>
  <si>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</si>
  <si>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</si>
  <si>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</si>
  <si>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静岡県三島市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</si>
  <si>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</si>
  <si>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</si>
  <si>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</si>
  <si>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</si>
  <si>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</si>
  <si>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</si>
  <si>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</si>
  <si>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</si>
  <si>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</si>
  <si>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</si>
  <si>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</si>
  <si>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</si>
  <si>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</si>
  <si>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</si>
  <si>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</si>
  <si>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</si>
  <si>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</si>
  <si>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</si>
  <si>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</si>
  <si>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</si>
  <si>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</si>
  <si>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</si>
  <si>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</si>
  <si>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</si>
  <si>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</si>
  <si>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</si>
  <si>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</si>
  <si>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</si>
  <si>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</si>
  <si>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</si>
  <si>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</si>
  <si>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</si>
  <si>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</si>
  <si>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</si>
  <si>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</si>
  <si>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</si>
  <si>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</si>
  <si>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</si>
  <si>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</si>
  <si>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</si>
  <si>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</si>
  <si>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</si>
  <si>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</si>
  <si>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</si>
  <si>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</si>
  <si>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</si>
  <si>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</si>
  <si>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</si>
  <si>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</si>
  <si>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</si>
  <si>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</si>
  <si>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</si>
  <si>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</si>
  <si>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</si>
  <si>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</si>
  <si>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</si>
  <si>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</si>
  <si>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</si>
  <si>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</si>
  <si>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</si>
  <si>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</si>
  <si>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</si>
  <si>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</si>
  <si>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</si>
  <si>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</si>
  <si>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</si>
  <si>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</si>
  <si>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</si>
  <si>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</si>
  <si>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</si>
  <si>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</si>
  <si>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</si>
  <si>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</si>
  <si>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</si>
  <si>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</si>
  <si>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</si>
  <si>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</si>
  <si>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</si>
  <si>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</si>
  <si>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</si>
  <si>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</si>
  <si>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</si>
  <si>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</si>
  <si>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</si>
  <si>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</si>
  <si>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</si>
  <si>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</si>
  <si>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</si>
  <si>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</si>
  <si>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</si>
  <si>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</si>
  <si>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</si>
  <si>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</si>
  <si>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</si>
  <si>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</si>
  <si>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</si>
  <si>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</si>
  <si>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</si>
  <si>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</si>
  <si>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</si>
  <si>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</si>
  <si>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</si>
  <si>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</si>
  <si>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</si>
  <si>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</si>
  <si>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</si>
  <si>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</si>
  <si>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</si>
  <si>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</si>
  <si>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</si>
  <si>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</si>
  <si>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</si>
  <si>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</si>
  <si>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</si>
  <si>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</si>
  <si>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</si>
  <si>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</si>
  <si>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</si>
  <si>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</si>
  <si>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</si>
  <si>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</si>
  <si>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</si>
  <si>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</si>
  <si>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</si>
  <si>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</si>
  <si>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</si>
  <si>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</si>
  <si>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</si>
  <si>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</si>
  <si>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</si>
  <si>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</si>
  <si>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</si>
  <si>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</si>
  <si>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</si>
  <si>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</si>
  <si>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</si>
  <si>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</si>
  <si>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</si>
  <si>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</si>
  <si>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</si>
  <si>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</si>
  <si>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</si>
  <si>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</si>
  <si>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</si>
  <si>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</si>
  <si>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</si>
  <si>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</si>
  <si>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</si>
  <si>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</si>
  <si>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</si>
  <si>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静岡県三島市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</si>
  <si>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</si>
  <si>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</si>
  <si>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</si>
  <si>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</si>
  <si>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</si>
  <si>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</si>
  <si>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</si>
  <si>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</si>
  <si>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</si>
  <si>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</si>
  <si>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</si>
  <si>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</si>
  <si>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</si>
  <si>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</si>
  <si>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</si>
  <si>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</si>
  <si>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</si>
  <si>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</si>
  <si>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</si>
  <si>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</si>
  <si>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</si>
  <si>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</si>
  <si>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</si>
  <si>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</si>
  <si>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</si>
  <si>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</si>
  <si>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</si>
  <si>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</si>
  <si>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</si>
  <si>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</si>
  <si>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</si>
  <si>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</si>
  <si>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</si>
  <si>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</si>
  <si>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</si>
  <si>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</si>
  <si>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</si>
  <si>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</si>
  <si>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</si>
  <si>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</si>
  <si>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</si>
  <si>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</si>
  <si>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</si>
  <si>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</si>
  <si>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</si>
  <si>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</si>
  <si>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</si>
  <si>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</si>
  <si>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</si>
  <si>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</si>
  <si>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</si>
  <si>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</si>
  <si>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</si>
  <si>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</si>
  <si>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</si>
  <si>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</si>
  <si>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</si>
  <si>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</si>
  <si>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</si>
  <si>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</si>
  <si>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</si>
  <si>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</si>
  <si>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</si>
  <si>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</si>
  <si>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</si>
  <si>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</si>
  <si>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</si>
  <si>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</si>
  <si>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</si>
  <si>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</si>
  <si>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</si>
  <si>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</si>
  <si>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</si>
  <si>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</si>
  <si>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</si>
  <si>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</si>
  <si>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</si>
  <si>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</si>
  <si>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</si>
  <si>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</si>
  <si>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</si>
  <si>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</si>
  <si>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</si>
  <si>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</si>
  <si>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</si>
  <si>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</si>
  <si>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</si>
  <si>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</si>
  <si>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</si>
  <si>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</si>
  <si>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</si>
  <si>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</si>
  <si>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</si>
  <si>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</si>
  <si>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</si>
  <si>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</si>
  <si>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</si>
  <si>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</si>
  <si>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</si>
  <si>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</si>
  <si>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</si>
  <si>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</si>
  <si>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</si>
  <si>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</si>
  <si>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</si>
  <si>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</si>
  <si>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</si>
  <si>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</si>
  <si>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</si>
  <si>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</si>
  <si>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</si>
  <si>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</si>
  <si>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</si>
  <si>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</si>
  <si>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</si>
  <si>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</si>
  <si>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</si>
  <si>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</si>
  <si>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</si>
  <si>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</si>
  <si>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</si>
  <si>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</si>
  <si>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</si>
  <si>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</si>
  <si>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</si>
  <si>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</si>
  <si>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</si>
  <si>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</si>
  <si>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</si>
  <si>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</si>
  <si>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</si>
  <si>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</si>
  <si>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</si>
  <si>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</si>
  <si>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</si>
  <si>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</si>
  <si>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</si>
  <si>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</si>
  <si>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</si>
  <si>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</si>
  <si>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</si>
  <si>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</si>
  <si>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</si>
  <si>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</si>
  <si>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</si>
  <si>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</si>
  <si>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</si>
  <si>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</si>
  <si>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</si>
  <si>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</si>
  <si>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</si>
  <si>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</si>
  <si>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</si>
  <si>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</si>
  <si>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</si>
  <si>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</si>
  <si>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</si>
  <si>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</si>
  <si>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</si>
  <si>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</si>
  <si>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</si>
  <si>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</si>
  <si>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</si>
  <si>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</si>
  <si>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</si>
  <si>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</si>
  <si>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</si>
  <si>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</si>
  <si>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</si>
  <si>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</si>
  <si>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</si>
  <si>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</si>
  <si>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</si>
  <si>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</si>
  <si>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</si>
  <si>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</si>
  <si>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1.92</t>
  </si>
  <si>
    <t>▲ 2.12</t>
  </si>
  <si>
    <t>水道事業会計</t>
  </si>
  <si>
    <t>一般会計</t>
  </si>
  <si>
    <t>介護保険特別会計</t>
  </si>
  <si>
    <t>下水道事業会計</t>
  </si>
  <si>
    <t>国民健康保険特別会計</t>
  </si>
  <si>
    <t>後期高齢者医療特別会計</t>
  </si>
  <si>
    <t>駐車場事業特別会計</t>
  </si>
  <si>
    <t>墓園事業特別会計</t>
  </si>
  <si>
    <t>その他会計（赤字）</t>
  </si>
  <si>
    <t>その他会計（黒字）</t>
  </si>
  <si>
    <t>R02</t>
    <phoneticPr fontId="5"/>
  </si>
  <si>
    <t>R03</t>
    <phoneticPr fontId="5"/>
  </si>
  <si>
    <t>R04</t>
    <phoneticPr fontId="5"/>
  </si>
  <si>
    <t>R05</t>
    <phoneticPr fontId="5"/>
  </si>
  <si>
    <t>R06</t>
    <phoneticPr fontId="5"/>
  </si>
  <si>
    <t>-</t>
    <phoneticPr fontId="38"/>
  </si>
  <si>
    <t>三島函南広域行政組合</t>
    <rPh sb="0" eb="2">
      <t>ミシマ</t>
    </rPh>
    <rPh sb="2" eb="4">
      <t>カンナミ</t>
    </rPh>
    <rPh sb="4" eb="6">
      <t>コウイキ</t>
    </rPh>
    <rPh sb="6" eb="8">
      <t>ギョウセイ</t>
    </rPh>
    <rPh sb="8" eb="10">
      <t>クミアイ</t>
    </rPh>
    <phoneticPr fontId="2"/>
  </si>
  <si>
    <t>静岡県後期高齢者医療広域連合（普通会計分）</t>
    <rPh sb="0" eb="3">
      <t>シズオカケン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</si>
  <si>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静岡地方税滞納整理機構</t>
    <rPh sb="0" eb="2">
      <t>シズオカ</t>
    </rPh>
    <rPh sb="2" eb="4">
      <t>チホウ</t>
    </rPh>
    <rPh sb="4" eb="5">
      <t>ゼイ</t>
    </rPh>
    <rPh sb="5" eb="7">
      <t>タイノウ</t>
    </rPh>
    <rPh sb="7" eb="9">
      <t>セイリ</t>
    </rPh>
    <rPh sb="9" eb="11">
      <t>キコウ</t>
    </rPh>
    <phoneticPr fontId="2"/>
  </si>
  <si>
    <t>富士山南東消防組合</t>
    <rPh sb="0" eb="3">
      <t>フジサン</t>
    </rPh>
    <rPh sb="3" eb="5">
      <t>ナントウ</t>
    </rPh>
    <rPh sb="5" eb="7">
      <t>ショウボウ</t>
    </rPh>
    <rPh sb="7" eb="9">
      <t>クミアイ</t>
    </rPh>
    <phoneticPr fontId="2"/>
  </si>
  <si>
    <t>箱根山御山組合</t>
    <rPh sb="0" eb="2">
      <t>ハコネ</t>
    </rPh>
    <rPh sb="2" eb="3">
      <t>サン</t>
    </rPh>
    <rPh sb="3" eb="5">
      <t>オヤマ</t>
    </rPh>
    <rPh sb="5" eb="7">
      <t>クミアイ</t>
    </rPh>
    <phoneticPr fontId="2"/>
  </si>
  <si>
    <t>箱根山禁伐林組合</t>
    <rPh sb="0" eb="2">
      <t>ハコネ</t>
    </rPh>
    <rPh sb="2" eb="3">
      <t>サン</t>
    </rPh>
    <rPh sb="3" eb="4">
      <t>キン</t>
    </rPh>
    <rPh sb="4" eb="5">
      <t>バツ</t>
    </rPh>
    <rPh sb="5" eb="6">
      <t>リン</t>
    </rPh>
    <rPh sb="6" eb="8">
      <t>クミアイ</t>
    </rPh>
    <phoneticPr fontId="2"/>
  </si>
  <si>
    <t>箱根山殖産林組合</t>
    <rPh sb="0" eb="2">
      <t>ハコネ</t>
    </rPh>
    <rPh sb="2" eb="3">
      <t>サン</t>
    </rPh>
    <rPh sb="3" eb="5">
      <t>ショクサン</t>
    </rPh>
    <rPh sb="5" eb="6">
      <t>リン</t>
    </rPh>
    <rPh sb="6" eb="8">
      <t>クミアイ</t>
    </rPh>
    <phoneticPr fontId="2"/>
  </si>
  <si>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</si>
  <si>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</si>
  <si>
    <t>三島市土地開発公社</t>
    <rPh sb="0" eb="3">
      <t>ミシマシ</t>
    </rPh>
    <rPh sb="3" eb="5">
      <t>トチ</t>
    </rPh>
    <rPh sb="5" eb="7">
      <t>カイハツ</t>
    </rPh>
    <rPh sb="7" eb="9">
      <t>コウシャ</t>
    </rPh>
    <phoneticPr fontId="2"/>
  </si>
  <si>
    <t>三島市庁舎建設基金</t>
    <rPh sb="0" eb="3">
      <t>ミシマシ</t>
    </rPh>
    <rPh sb="3" eb="5">
      <t>チョウシャ</t>
    </rPh>
    <rPh sb="5" eb="9">
      <t>ケンセツキキン</t>
    </rPh>
    <phoneticPr fontId="5"/>
  </si>
  <si>
    <t>三島市職員退職手当基金</t>
    <rPh sb="0" eb="3">
      <t>ミシマシ</t>
    </rPh>
    <rPh sb="3" eb="5">
      <t>ショクイン</t>
    </rPh>
    <rPh sb="5" eb="9">
      <t>タイショクテアテ</t>
    </rPh>
    <rPh sb="9" eb="11">
      <t>キキン</t>
    </rPh>
    <phoneticPr fontId="38"/>
  </si>
  <si>
    <t>佐野郷土振興基金</t>
    <rPh sb="0" eb="2">
      <t>サノ</t>
    </rPh>
    <rPh sb="2" eb="4">
      <t>キョウド</t>
    </rPh>
    <rPh sb="4" eb="6">
      <t>シンコウ</t>
    </rPh>
    <rPh sb="6" eb="8">
      <t>キキン</t>
    </rPh>
    <phoneticPr fontId="5"/>
  </si>
  <si>
    <t>三島市ガーデンシティ推進基金</t>
    <rPh sb="0" eb="3">
      <t>ミシマシ</t>
    </rPh>
    <rPh sb="10" eb="14">
      <t>スイシンキキン</t>
    </rPh>
    <phoneticPr fontId="5"/>
  </si>
  <si>
    <t>三島市外三ケ市町箱根山林組合</t>
    <rPh sb="0" eb="3">
      <t>ミシマシ</t>
    </rPh>
    <rPh sb="3" eb="4">
      <t>ホカ</t>
    </rPh>
    <rPh sb="4" eb="5">
      <t>サン</t>
    </rPh>
    <rPh sb="6" eb="7">
      <t>シ</t>
    </rPh>
    <rPh sb="7" eb="8">
      <t>マチ</t>
    </rPh>
    <rPh sb="8" eb="11">
      <t>ハコネサン</t>
    </rPh>
    <rPh sb="11" eb="12">
      <t>ハヤシ</t>
    </rPh>
    <rPh sb="12" eb="14">
      <t>クミアイ</t>
    </rPh>
    <phoneticPr fontId="2"/>
  </si>
  <si>
    <t>三島市外五ヶ市町箱根山組合</t>
    <phoneticPr fontId="2"/>
  </si>
  <si>
    <t>-</t>
    <phoneticPr fontId="2"/>
  </si>
  <si>
    <t>三島市ふるさとの緑保全基金</t>
    <rPh sb="0" eb="3">
      <t>ミシマシ</t>
    </rPh>
    <rPh sb="8" eb="9">
      <t>ミドリ</t>
    </rPh>
    <rPh sb="9" eb="11">
      <t>ホゼン</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</si>
  <si>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</si>
  <si>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</si>
  <si>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</si>
  <si>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</si>
  <si>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</si>
  <si>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</si>
  <si>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</si>
  <si>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</si>
  <si>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</si>
  <si>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類似団体平均値と比較すると、将来負担比率及び有形固定資産減価償却率ともに高い水準となっている。
将来負担比率は、地方債現在高の増加や退職手当負担見込額の増加により将来負担額が増加している。
一方で、有形固定資産減価償却率は、公共施設の適切な維持・修繕により長寿命化を図り、新しい建物はほとんど建設していないことから、年々上昇している。
今後は、公共施設の計画的な長寿命化改修等を引き続き実施し、将来負担額の抑制に努めつつ、施設の更新に備えた基金の積立を進める。</t>
    <rPh sb="63" eb="65">
      <t>ゾウカ</t>
    </rPh>
    <rPh sb="66" eb="70">
      <t>タイショクテアテ</t>
    </rPh>
    <rPh sb="70" eb="75">
      <t>フタンミコミガク</t>
    </rPh>
    <rPh sb="76" eb="78">
      <t>ゾウカ</t>
    </rPh>
    <rPh sb="81" eb="86">
      <t>ショウライフタンガク</t>
    </rPh>
    <rPh sb="87" eb="89">
      <t>ゾウカ</t>
    </rPh>
    <rPh sb="95" eb="97">
      <t>イッポウ</t>
    </rPh>
    <rPh sb="112" eb="116">
      <t>コウキョウシセツ</t>
    </rPh>
    <rPh sb="117" eb="119">
      <t>テキセツ</t>
    </rPh>
    <rPh sb="120" eb="122">
      <t>イジ</t>
    </rPh>
    <rPh sb="136" eb="137">
      <t>アタラ</t>
    </rPh>
    <rPh sb="139" eb="141">
      <t>タテモノ</t>
    </rPh>
    <rPh sb="146" eb="148">
      <t>ケンセツ</t>
    </rPh>
    <rPh sb="158" eb="160">
      <t>ネンネン</t>
    </rPh>
    <rPh sb="160" eb="162">
      <t>ジョウショウ</t>
    </rPh>
    <rPh sb="189" eb="190">
      <t>ヒ</t>
    </rPh>
    <rPh sb="191" eb="192">
      <t>ツヅ</t>
    </rPh>
    <rPh sb="193" eb="195">
      <t>ジッシ</t>
    </rPh>
    <rPh sb="197" eb="201">
      <t>ショウライフタン</t>
    </rPh>
    <rPh sb="201" eb="202">
      <t>ガク</t>
    </rPh>
    <rPh sb="203" eb="205">
      <t>ヨクセイ</t>
    </rPh>
    <rPh sb="206" eb="207">
      <t>ツト</t>
    </rPh>
    <rPh sb="211" eb="213">
      <t>シセツ</t>
    </rPh>
    <rPh sb="214" eb="216">
      <t>コウシン</t>
    </rPh>
    <rPh sb="217" eb="218">
      <t>ソナ</t>
    </rPh>
    <rPh sb="220" eb="222">
      <t>キキン</t>
    </rPh>
    <rPh sb="223" eb="225">
      <t>ツミタテ</t>
    </rPh>
    <rPh sb="226" eb="227">
      <t>スス</t>
    </rPh>
    <phoneticPr fontId="5"/>
  </si>
  <si>
    <t>実質公債費比率、将来負担比率ともに前年度から上昇しており、類似団体の平均値と比較しても高い状態となっている。
実質公債費比率は単年度では元利償還金が減少したこと等により前年度から僅かに低下したものの、3か年平均では0.1ポイント上昇した。
将来負担比率は、地方債現在高の増加や退職手当負担見込額の増加により将来負担額が増加した。
近年は市債の利率が伸びており、地方債残高も増加していることから、今後公債費がさらに伸びていくことが予想されるため、地方債の抑制に努めつつ、基金への積立を推進し、将来の負担に備える。</t>
    <rPh sb="0" eb="7">
      <t>ジッシツコウサイヒヒリツ</t>
    </rPh>
    <rPh sb="8" eb="14">
      <t>ショウライフタンヒリツ</t>
    </rPh>
    <rPh sb="17" eb="20">
      <t>ゼンネンド</t>
    </rPh>
    <rPh sb="22" eb="24">
      <t>ジョウショウ</t>
    </rPh>
    <rPh sb="29" eb="33">
      <t>ルイジダンタイ</t>
    </rPh>
    <rPh sb="34" eb="36">
      <t>ヘイキン</t>
    </rPh>
    <rPh sb="36" eb="37">
      <t>チ</t>
    </rPh>
    <rPh sb="38" eb="40">
      <t>ヒカク</t>
    </rPh>
    <rPh sb="43" eb="44">
      <t>タカ</t>
    </rPh>
    <rPh sb="45" eb="47">
      <t>ジョウタイ</t>
    </rPh>
    <rPh sb="55" eb="62">
      <t>ジッシツコウサイヒヒリツ</t>
    </rPh>
    <rPh sb="63" eb="66">
      <t>タンネンド</t>
    </rPh>
    <rPh sb="68" eb="73">
      <t>ガンリショウカンキン</t>
    </rPh>
    <rPh sb="74" eb="76">
      <t>ゲンショウ</t>
    </rPh>
    <rPh sb="80" eb="81">
      <t>トウ</t>
    </rPh>
    <rPh sb="84" eb="87">
      <t>ゼンネンド</t>
    </rPh>
    <rPh sb="89" eb="90">
      <t>ワズ</t>
    </rPh>
    <rPh sb="92" eb="94">
      <t>テイカ</t>
    </rPh>
    <rPh sb="102" eb="103">
      <t>ネン</t>
    </rPh>
    <rPh sb="114" eb="116">
      <t>ジョウショウ</t>
    </rPh>
    <rPh sb="165" eb="167">
      <t>キンネン</t>
    </rPh>
    <rPh sb="168" eb="170">
      <t>シサイ</t>
    </rPh>
    <rPh sb="171" eb="173">
      <t>リリツ</t>
    </rPh>
    <rPh sb="174" eb="175">
      <t>ノ</t>
    </rPh>
    <rPh sb="180" eb="185">
      <t>チホウサイザンダカ</t>
    </rPh>
    <rPh sb="186" eb="188">
      <t>ゾウカ</t>
    </rPh>
    <rPh sb="197" eb="199">
      <t>コンゴ</t>
    </rPh>
    <rPh sb="199" eb="202">
      <t>コウサイヒ</t>
    </rPh>
    <rPh sb="206" eb="207">
      <t>ノ</t>
    </rPh>
    <rPh sb="214" eb="216">
      <t>ヨソウ</t>
    </rPh>
    <rPh sb="222" eb="225">
      <t>チホウサイ</t>
    </rPh>
    <rPh sb="226" eb="228">
      <t>ヨクセイ</t>
    </rPh>
    <rPh sb="229" eb="230">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</si>
</sst>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1C35164-D2D6-44F5-891D-7EDC502FBD3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531F-4810-854C-A6B96C946AE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42653</c:v>
                </c:pt>
                <c:pt idx="1">
                  <c:v>32544</c:v>
                </c:pt>
                <c:pt idx="2">
                  <c:v>31186</c:v>
                </c:pt>
                <c:pt idx="3">
                  <c:v>44310</c:v>
                </c:pt>
                <c:pt idx="4">
                  <c:v>62877</c:v>
                </c:pt>
              </c:numCache>
            </c:numRef>
          </c:val>
          <c:smooth val="0"/>
          <c:extLst>
            <c:ext xmlns:c16="http://schemas.microsoft.com/office/drawing/2014/chart" uri="{C3380CC4-5D6E-409C-BE32-E72D297353CC}">
              <c16:uniqueId val="{00000001-531F-4810-854C-A6B96C946AE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4.34</c:v>
                </c:pt>
                <c:pt idx="1">
                  <c:v>9.2100000000000009</c:v>
                </c:pt>
                <c:pt idx="2">
                  <c:v>10.23</c:v>
                </c:pt>
                <c:pt idx="3">
                  <c:v>7.63</c:v>
                </c:pt>
                <c:pt idx="4">
                  <c:v>4.5999999999999996</c:v>
                </c:pt>
              </c:numCache>
            </c:numRef>
          </c:val>
          <c:extLst>
            <c:ext xmlns:c16="http://schemas.microsoft.com/office/drawing/2014/chart" uri="{C3380CC4-5D6E-409C-BE32-E72D297353CC}">
              <c16:uniqueId val="{00000000-6FDF-4CB5-A1FF-949961FA1C7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5.28</c:v>
                </c:pt>
                <c:pt idx="1">
                  <c:v>7.34</c:v>
                </c:pt>
                <c:pt idx="2">
                  <c:v>9.34</c:v>
                </c:pt>
                <c:pt idx="3">
                  <c:v>9.59</c:v>
                </c:pt>
                <c:pt idx="4">
                  <c:v>9.98</c:v>
                </c:pt>
              </c:numCache>
            </c:numRef>
          </c:val>
          <c:extLst>
            <c:ext xmlns:c16="http://schemas.microsoft.com/office/drawing/2014/chart" uri="{C3380CC4-5D6E-409C-BE32-E72D297353CC}">
              <c16:uniqueId val="{00000001-6FDF-4CB5-A1FF-949961FA1C7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1.91</c:v>
                </c:pt>
                <c:pt idx="1">
                  <c:v>7.41</c:v>
                </c:pt>
                <c:pt idx="2">
                  <c:v>2.56</c:v>
                </c:pt>
                <c:pt idx="3">
                  <c:v>-1.92</c:v>
                </c:pt>
                <c:pt idx="4">
                  <c:v>-2.12</c:v>
                </c:pt>
              </c:numCache>
            </c:numRef>
          </c:val>
          <c:smooth val="0"/>
          <c:extLst>
            <c:ext xmlns:c16="http://schemas.microsoft.com/office/drawing/2014/chart" uri="{C3380CC4-5D6E-409C-BE32-E72D297353CC}">
              <c16:uniqueId val="{00000002-6FDF-4CB5-A1FF-949961FA1C7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45E-44B5-88B5-A0C529B5EC4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45E-44B5-88B5-A0C529B5EC46}"/>
            </c:ext>
          </c:extLst>
        </c:ser>
        <c:ser>
          <c:idx val="2"/>
          <c:order val="2"/>
          <c:tx>
            <c:strRef>
              <c:f>データシート!$A$29</c:f>
              <c:strCache>
                <c:ptCount val="1"/>
                <c:pt idx="0">
                  <c:v>墓園事業特別会計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0.05</c:v>
                </c:pt>
                <c:pt idx="4">
                  <c:v>#N/A</c:v>
                </c:pt>
                <c:pt idx="5">
                  <c:v>0.04</c:v>
                </c:pt>
                <c:pt idx="6">
                  <c:v>#N/A</c:v>
                </c:pt>
                <c:pt idx="7">
                  <c:v>0.03</c:v>
                </c:pt>
                <c:pt idx="8">
                  <c:v>#N/A</c:v>
                </c:pt>
                <c:pt idx="9">
                  <c:v>0.02</c:v>
                </c:pt>
              </c:numCache>
            </c:numRef>
          </c:val>
          <c:extLst>
            <c:ext xmlns:c16="http://schemas.microsoft.com/office/drawing/2014/chart" uri="{C3380CC4-5D6E-409C-BE32-E72D297353CC}">
              <c16:uniqueId val="{00000002-045E-44B5-88B5-A0C529B5EC46}"/>
            </c:ext>
          </c:extLst>
        </c:ser>
        <c:ser>
          <c:idx val="3"/>
          <c:order val="3"/>
          <c:tx>
            <c:strRef>
              <c:f>データシート!$A$30</c:f>
              <c:strCache>
                <c:ptCount val="1"/>
                <c:pt idx="0">
                  <c:v>駐車場事業特別会計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0.06</c:v>
                </c:pt>
                <c:pt idx="4">
                  <c:v>#N/A</c:v>
                </c:pt>
                <c:pt idx="5">
                  <c:v>0.08</c:v>
                </c:pt>
                <c:pt idx="6">
                  <c:v>#N/A</c:v>
                </c:pt>
                <c:pt idx="7">
                  <c:v>0.08</c:v>
                </c:pt>
                <c:pt idx="8">
                  <c:v>#N/A</c:v>
                </c:pt>
                <c:pt idx="9">
                  <c:v>0.1</c:v>
                </c:pt>
              </c:numCache>
            </c:numRef>
          </c:val>
          <c:extLst>
            <c:ext xmlns:c16="http://schemas.microsoft.com/office/drawing/2014/chart" uri="{C3380CC4-5D6E-409C-BE32-E72D297353CC}">
              <c16:uniqueId val="{00000003-045E-44B5-88B5-A0C529B5EC4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0.06</c:v>
                </c:pt>
                <c:pt idx="6">
                  <c:v>#N/A</c:v>
                </c:pt>
                <c:pt idx="7">
                  <c:v>0.02</c:v>
                </c:pt>
                <c:pt idx="8">
                  <c:v>#N/A</c:v>
                </c:pt>
                <c:pt idx="9">
                  <c:v>0.46</c:v>
                </c:pt>
              </c:numCache>
            </c:numRef>
          </c:val>
          <c:extLst>
            <c:ext xmlns:c16="http://schemas.microsoft.com/office/drawing/2014/chart" uri="{C3380CC4-5D6E-409C-BE32-E72D297353CC}">
              <c16:uniqueId val="{00000004-045E-44B5-88B5-A0C529B5EC46}"/>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0.64</c:v>
                </c:pt>
                <c:pt idx="2">
                  <c:v>#N/A</c:v>
                </c:pt>
                <c:pt idx="3">
                  <c:v>0.52</c:v>
                </c:pt>
                <c:pt idx="4">
                  <c:v>#N/A</c:v>
                </c:pt>
                <c:pt idx="5">
                  <c:v>0.13</c:v>
                </c:pt>
                <c:pt idx="6">
                  <c:v>#N/A</c:v>
                </c:pt>
                <c:pt idx="7">
                  <c:v>0.33</c:v>
                </c:pt>
                <c:pt idx="8">
                  <c:v>#N/A</c:v>
                </c:pt>
                <c:pt idx="9">
                  <c:v>0.47</c:v>
                </c:pt>
              </c:numCache>
            </c:numRef>
          </c:val>
          <c:extLst>
            <c:ext xmlns:c16="http://schemas.microsoft.com/office/drawing/2014/chart" uri="{C3380CC4-5D6E-409C-BE32-E72D297353CC}">
              <c16:uniqueId val="{00000005-045E-44B5-88B5-A0C529B5EC4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0.16</c:v>
                </c:pt>
                <c:pt idx="2">
                  <c:v>#N/A</c:v>
                </c:pt>
                <c:pt idx="3">
                  <c:v>0.04</c:v>
                </c:pt>
                <c:pt idx="4">
                  <c:v>#N/A</c:v>
                </c:pt>
                <c:pt idx="5">
                  <c:v>0.71</c:v>
                </c:pt>
                <c:pt idx="6">
                  <c:v>#N/A</c:v>
                </c:pt>
                <c:pt idx="7">
                  <c:v>0.19</c:v>
                </c:pt>
                <c:pt idx="8">
                  <c:v>#N/A</c:v>
                </c:pt>
                <c:pt idx="9">
                  <c:v>1.18</c:v>
                </c:pt>
              </c:numCache>
            </c:numRef>
          </c:val>
          <c:extLst>
            <c:ext xmlns:c16="http://schemas.microsoft.com/office/drawing/2014/chart" uri="{C3380CC4-5D6E-409C-BE32-E72D297353CC}">
              <c16:uniqueId val="{00000006-045E-44B5-88B5-A0C529B5EC4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0.18</c:v>
                </c:pt>
                <c:pt idx="2">
                  <c:v>#N/A</c:v>
                </c:pt>
                <c:pt idx="3">
                  <c:v>0.92</c:v>
                </c:pt>
                <c:pt idx="4">
                  <c:v>#N/A</c:v>
                </c:pt>
                <c:pt idx="5">
                  <c:v>1.4</c:v>
                </c:pt>
                <c:pt idx="6">
                  <c:v>#N/A</c:v>
                </c:pt>
                <c:pt idx="7">
                  <c:v>1.72</c:v>
                </c:pt>
                <c:pt idx="8">
                  <c:v>#N/A</c:v>
                </c:pt>
                <c:pt idx="9">
                  <c:v>3.07</c:v>
                </c:pt>
              </c:numCache>
            </c:numRef>
          </c:val>
          <c:extLst>
            <c:ext xmlns:c16="http://schemas.microsoft.com/office/drawing/2014/chart" uri="{C3380CC4-5D6E-409C-BE32-E72D297353CC}">
              <c16:uniqueId val="{00000007-045E-44B5-88B5-A0C529B5EC4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4.2699999999999996</c:v>
                </c:pt>
                <c:pt idx="2">
                  <c:v>#N/A</c:v>
                </c:pt>
                <c:pt idx="3">
                  <c:v>9.16</c:v>
                </c:pt>
                <c:pt idx="4">
                  <c:v>#N/A</c:v>
                </c:pt>
                <c:pt idx="5">
                  <c:v>10.19</c:v>
                </c:pt>
                <c:pt idx="6">
                  <c:v>#N/A</c:v>
                </c:pt>
                <c:pt idx="7">
                  <c:v>7.58</c:v>
                </c:pt>
                <c:pt idx="8">
                  <c:v>#N/A</c:v>
                </c:pt>
                <c:pt idx="9">
                  <c:v>4.57</c:v>
                </c:pt>
              </c:numCache>
            </c:numRef>
          </c:val>
          <c:extLst>
            <c:ext xmlns:c16="http://schemas.microsoft.com/office/drawing/2014/chart" uri="{C3380CC4-5D6E-409C-BE32-E72D297353CC}">
              <c16:uniqueId val="{00000008-045E-44B5-88B5-A0C529B5EC4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7.52</c:v>
                </c:pt>
                <c:pt idx="2">
                  <c:v>#N/A</c:v>
                </c:pt>
                <c:pt idx="3">
                  <c:v>7.85</c:v>
                </c:pt>
                <c:pt idx="4">
                  <c:v>#N/A</c:v>
                </c:pt>
                <c:pt idx="5">
                  <c:v>8.1300000000000008</c:v>
                </c:pt>
                <c:pt idx="6">
                  <c:v>#N/A</c:v>
                </c:pt>
                <c:pt idx="7">
                  <c:v>8.16</c:v>
                </c:pt>
                <c:pt idx="8">
                  <c:v>#N/A</c:v>
                </c:pt>
                <c:pt idx="9">
                  <c:v>7.34</c:v>
                </c:pt>
              </c:numCache>
            </c:numRef>
          </c:val>
          <c:extLst>
            <c:ext xmlns:c16="http://schemas.microsoft.com/office/drawing/2014/chart" uri="{C3380CC4-5D6E-409C-BE32-E72D297353CC}">
              <c16:uniqueId val="{00000009-045E-44B5-88B5-A0C529B5EC4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3140</c:v>
                </c:pt>
                <c:pt idx="5">
                  <c:v>3094</c:v>
                </c:pt>
                <c:pt idx="8">
                  <c:v>3111</c:v>
                </c:pt>
                <c:pt idx="11">
                  <c:v>3226</c:v>
                </c:pt>
                <c:pt idx="14">
                  <c:v>3095</c:v>
                </c:pt>
              </c:numCache>
            </c:numRef>
          </c:val>
          <c:extLst>
            <c:ext xmlns:c16="http://schemas.microsoft.com/office/drawing/2014/chart" uri="{C3380CC4-5D6E-409C-BE32-E72D297353CC}">
              <c16:uniqueId val="{00000000-24A0-421C-B718-9A8E4D48C42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2</c:v>
                </c:pt>
              </c:numCache>
            </c:numRef>
          </c:val>
          <c:extLst>
            <c:ext xmlns:c16="http://schemas.microsoft.com/office/drawing/2014/chart" uri="{C3380CC4-5D6E-409C-BE32-E72D297353CC}">
              <c16:uniqueId val="{00000001-24A0-421C-B718-9A8E4D48C42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c:v>
                </c:pt>
                <c:pt idx="3">
                  <c:v>40</c:v>
                </c:pt>
                <c:pt idx="6">
                  <c:v>39</c:v>
                </c:pt>
                <c:pt idx="9">
                  <c:v>32</c:v>
                </c:pt>
                <c:pt idx="12">
                  <c:v>32</c:v>
                </c:pt>
              </c:numCache>
            </c:numRef>
          </c:val>
          <c:extLst>
            <c:ext xmlns:c16="http://schemas.microsoft.com/office/drawing/2014/chart" uri="{C3380CC4-5D6E-409C-BE32-E72D297353CC}">
              <c16:uniqueId val="{00000002-24A0-421C-B718-9A8E4D48C42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21</c:v>
                </c:pt>
                <c:pt idx="6">
                  <c:v>24</c:v>
                </c:pt>
                <c:pt idx="9">
                  <c:v>39</c:v>
                </c:pt>
                <c:pt idx="12">
                  <c:v>76</c:v>
                </c:pt>
              </c:numCache>
            </c:numRef>
          </c:val>
          <c:extLst>
            <c:ext xmlns:c16="http://schemas.microsoft.com/office/drawing/2014/chart" uri="{C3380CC4-5D6E-409C-BE32-E72D297353CC}">
              <c16:uniqueId val="{00000003-24A0-421C-B718-9A8E4D48C42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718</c:v>
                </c:pt>
                <c:pt idx="3">
                  <c:v>692</c:v>
                </c:pt>
                <c:pt idx="6">
                  <c:v>702</c:v>
                </c:pt>
                <c:pt idx="9">
                  <c:v>733</c:v>
                </c:pt>
                <c:pt idx="12">
                  <c:v>686</c:v>
                </c:pt>
              </c:numCache>
            </c:numRef>
          </c:val>
          <c:extLst>
            <c:ext xmlns:c16="http://schemas.microsoft.com/office/drawing/2014/chart" uri="{C3380CC4-5D6E-409C-BE32-E72D297353CC}">
              <c16:uniqueId val="{00000004-24A0-421C-B718-9A8E4D48C42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4A0-421C-B718-9A8E4D48C42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4A0-421C-B718-9A8E4D48C42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3496</c:v>
                </c:pt>
                <c:pt idx="3">
                  <c:v>3629</c:v>
                </c:pt>
                <c:pt idx="6">
                  <c:v>3726</c:v>
                </c:pt>
                <c:pt idx="9">
                  <c:v>3736</c:v>
                </c:pt>
                <c:pt idx="12">
                  <c:v>3629</c:v>
                </c:pt>
              </c:numCache>
            </c:numRef>
          </c:val>
          <c:extLst>
            <c:ext xmlns:c16="http://schemas.microsoft.com/office/drawing/2014/chart" uri="{C3380CC4-5D6E-409C-BE32-E72D297353CC}">
              <c16:uniqueId val="{00000007-24A0-421C-B718-9A8E4D48C42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1113</c:v>
                </c:pt>
                <c:pt idx="2">
                  <c:v>#N/A</c:v>
                </c:pt>
                <c:pt idx="3">
                  <c:v>#N/A</c:v>
                </c:pt>
                <c:pt idx="4">
                  <c:v>1288</c:v>
                </c:pt>
                <c:pt idx="5">
                  <c:v>#N/A</c:v>
                </c:pt>
                <c:pt idx="6">
                  <c:v>#N/A</c:v>
                </c:pt>
                <c:pt idx="7">
                  <c:v>1380</c:v>
                </c:pt>
                <c:pt idx="8">
                  <c:v>#N/A</c:v>
                </c:pt>
                <c:pt idx="9">
                  <c:v>#N/A</c:v>
                </c:pt>
                <c:pt idx="10">
                  <c:v>1314</c:v>
                </c:pt>
                <c:pt idx="11">
                  <c:v>#N/A</c:v>
                </c:pt>
                <c:pt idx="12">
                  <c:v>#N/A</c:v>
                </c:pt>
                <c:pt idx="13">
                  <c:v>1330</c:v>
                </c:pt>
                <c:pt idx="14">
                  <c:v>#N/A</c:v>
                </c:pt>
              </c:numCache>
            </c:numRef>
          </c:val>
          <c:smooth val="0"/>
          <c:extLst>
            <c:ext xmlns:c16="http://schemas.microsoft.com/office/drawing/2014/chart" uri="{C3380CC4-5D6E-409C-BE32-E72D297353CC}">
              <c16:uniqueId val="{00000008-24A0-421C-B718-9A8E4D48C42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29205</c:v>
                </c:pt>
                <c:pt idx="5">
                  <c:v>29014</c:v>
                </c:pt>
                <c:pt idx="8">
                  <c:v>28119</c:v>
                </c:pt>
                <c:pt idx="11">
                  <c:v>27014</c:v>
                </c:pt>
                <c:pt idx="14">
                  <c:v>26204</c:v>
                </c:pt>
              </c:numCache>
            </c:numRef>
          </c:val>
          <c:extLst>
            <c:ext xmlns:c16="http://schemas.microsoft.com/office/drawing/2014/chart" uri="{C3380CC4-5D6E-409C-BE32-E72D297353CC}">
              <c16:uniqueId val="{00000000-4D78-477F-9896-79B4555B2D1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15652</c:v>
                </c:pt>
                <c:pt idx="5">
                  <c:v>14253</c:v>
                </c:pt>
                <c:pt idx="8">
                  <c:v>14019</c:v>
                </c:pt>
                <c:pt idx="11">
                  <c:v>13783</c:v>
                </c:pt>
                <c:pt idx="14">
                  <c:v>14331</c:v>
                </c:pt>
              </c:numCache>
            </c:numRef>
          </c:val>
          <c:extLst>
            <c:ext xmlns:c16="http://schemas.microsoft.com/office/drawing/2014/chart" uri="{C3380CC4-5D6E-409C-BE32-E72D297353CC}">
              <c16:uniqueId val="{00000001-4D78-477F-9896-79B4555B2D1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3785</c:v>
                </c:pt>
                <c:pt idx="5">
                  <c:v>4389</c:v>
                </c:pt>
                <c:pt idx="8">
                  <c:v>4777</c:v>
                </c:pt>
                <c:pt idx="11">
                  <c:v>5240</c:v>
                </c:pt>
                <c:pt idx="14">
                  <c:v>5540</c:v>
                </c:pt>
              </c:numCache>
            </c:numRef>
          </c:val>
          <c:extLst>
            <c:ext xmlns:c16="http://schemas.microsoft.com/office/drawing/2014/chart" uri="{C3380CC4-5D6E-409C-BE32-E72D297353CC}">
              <c16:uniqueId val="{00000002-4D78-477F-9896-79B4555B2D1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D78-477F-9896-79B4555B2D1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D78-477F-9896-79B4555B2D1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78-477F-9896-79B4555B2D1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4608</c:v>
                </c:pt>
                <c:pt idx="3">
                  <c:v>4758</c:v>
                </c:pt>
                <c:pt idx="6">
                  <c:v>4832</c:v>
                </c:pt>
                <c:pt idx="9">
                  <c:v>5171</c:v>
                </c:pt>
                <c:pt idx="12">
                  <c:v>5436</c:v>
                </c:pt>
              </c:numCache>
            </c:numRef>
          </c:val>
          <c:extLst>
            <c:ext xmlns:c16="http://schemas.microsoft.com/office/drawing/2014/chart" uri="{C3380CC4-5D6E-409C-BE32-E72D297353CC}">
              <c16:uniqueId val="{00000006-4D78-477F-9896-79B4555B2D1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473</c:v>
                </c:pt>
                <c:pt idx="3">
                  <c:v>494</c:v>
                </c:pt>
                <c:pt idx="6">
                  <c:v>669</c:v>
                </c:pt>
                <c:pt idx="9">
                  <c:v>750</c:v>
                </c:pt>
                <c:pt idx="12">
                  <c:v>835</c:v>
                </c:pt>
              </c:numCache>
            </c:numRef>
          </c:val>
          <c:extLst>
            <c:ext xmlns:c16="http://schemas.microsoft.com/office/drawing/2014/chart" uri="{C3380CC4-5D6E-409C-BE32-E72D297353CC}">
              <c16:uniqueId val="{00000007-4D78-477F-9896-79B4555B2D1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7387</c:v>
                </c:pt>
                <c:pt idx="3">
                  <c:v>7264</c:v>
                </c:pt>
                <c:pt idx="6">
                  <c:v>7067</c:v>
                </c:pt>
                <c:pt idx="9">
                  <c:v>6933</c:v>
                </c:pt>
                <c:pt idx="12">
                  <c:v>6807</c:v>
                </c:pt>
              </c:numCache>
            </c:numRef>
          </c:val>
          <c:extLst>
            <c:ext xmlns:c16="http://schemas.microsoft.com/office/drawing/2014/chart" uri="{C3380CC4-5D6E-409C-BE32-E72D297353CC}">
              <c16:uniqueId val="{00000008-4D78-477F-9896-79B4555B2D1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1710</c:v>
                </c:pt>
                <c:pt idx="3">
                  <c:v>1592</c:v>
                </c:pt>
                <c:pt idx="6">
                  <c:v>1183</c:v>
                </c:pt>
                <c:pt idx="9">
                  <c:v>1183</c:v>
                </c:pt>
                <c:pt idx="12">
                  <c:v>1376</c:v>
                </c:pt>
              </c:numCache>
            </c:numRef>
          </c:val>
          <c:extLst>
            <c:ext xmlns:c16="http://schemas.microsoft.com/office/drawing/2014/chart" uri="{C3380CC4-5D6E-409C-BE32-E72D297353CC}">
              <c16:uniqueId val="{00000009-4D78-477F-9896-79B4555B2D1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40186</c:v>
                </c:pt>
                <c:pt idx="3">
                  <c:v>39909</c:v>
                </c:pt>
                <c:pt idx="6">
                  <c:v>38566</c:v>
                </c:pt>
                <c:pt idx="9">
                  <c:v>37397</c:v>
                </c:pt>
                <c:pt idx="12">
                  <c:v>37605</c:v>
                </c:pt>
              </c:numCache>
            </c:numRef>
          </c:val>
          <c:extLst>
            <c:ext xmlns:c16="http://schemas.microsoft.com/office/drawing/2014/chart" uri="{C3380CC4-5D6E-409C-BE32-E72D297353CC}">
              <c16:uniqueId val="{0000000A-4D78-477F-9896-79B4555B2D1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5722</c:v>
                </c:pt>
                <c:pt idx="2">
                  <c:v>#N/A</c:v>
                </c:pt>
                <c:pt idx="3">
                  <c:v>#N/A</c:v>
                </c:pt>
                <c:pt idx="4">
                  <c:v>6361</c:v>
                </c:pt>
                <c:pt idx="5">
                  <c:v>#N/A</c:v>
                </c:pt>
                <c:pt idx="6">
                  <c:v>#N/A</c:v>
                </c:pt>
                <c:pt idx="7">
                  <c:v>5402</c:v>
                </c:pt>
                <c:pt idx="8">
                  <c:v>#N/A</c:v>
                </c:pt>
                <c:pt idx="9">
                  <c:v>#N/A</c:v>
                </c:pt>
                <c:pt idx="10">
                  <c:v>5398</c:v>
                </c:pt>
                <c:pt idx="11">
                  <c:v>#N/A</c:v>
                </c:pt>
                <c:pt idx="12">
                  <c:v>#N/A</c:v>
                </c:pt>
                <c:pt idx="13">
                  <c:v>5985</c:v>
                </c:pt>
                <c:pt idx="14">
                  <c:v>#N/A</c:v>
                </c:pt>
              </c:numCache>
            </c:numRef>
          </c:val>
          <c:smooth val="0"/>
          <c:extLst>
            <c:ext xmlns:c16="http://schemas.microsoft.com/office/drawing/2014/chart" uri="{C3380CC4-5D6E-409C-BE32-E72D297353CC}">
              <c16:uniqueId val="{0000000B-4D78-477F-9896-79B4555B2D1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2083</c:v>
                </c:pt>
                <c:pt idx="1">
                  <c:v>2188</c:v>
                </c:pt>
                <c:pt idx="2">
                  <c:v>2328</c:v>
                </c:pt>
              </c:numCache>
            </c:numRef>
          </c:val>
          <c:extLst>
            <c:ext xmlns:c16="http://schemas.microsoft.com/office/drawing/2014/chart" uri="{C3380CC4-5D6E-409C-BE32-E72D297353CC}">
              <c16:uniqueId val="{00000000-4454-4A0C-AC3C-7406675BE0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4454-4A0C-AC3C-7406675BE0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1700</c:v>
                </c:pt>
                <c:pt idx="1">
                  <c:v>2095</c:v>
                </c:pt>
                <c:pt idx="2">
                  <c:v>2316</c:v>
                </c:pt>
              </c:numCache>
            </c:numRef>
          </c:val>
          <c:extLst>
            <c:ext xmlns:c16="http://schemas.microsoft.com/office/drawing/2014/chart" uri="{C3380CC4-5D6E-409C-BE32-E72D297353CC}">
              <c16:uniqueId val="{00000002-4454-4A0C-AC3C-7406675BE0C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{BC9D99FC-2E74-452D-97C3-A148E2EE334D}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18-45B9-B73E-F787886CB75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{CDF70974-E435-4BE8-A1A4-F65B83FF15C3}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18-45B9-B73E-F787886CB75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{FAF63CD5-67EC-4E6F-AD34-E6622136CDB3}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18-45B9-B73E-F787886CB75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{485135AF-154F-4C6C-BF4E-1EDFD801C9DE}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18-45B9-B73E-F787886CB75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{E818E9AD-D972-4B16-BFBD-7C19D90356D0}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18-45B9-B73E-F787886CB75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{E156F238-E3B7-4051-9AFA-AF62A3310D86}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18-45B9-B73E-F787886CB75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{1576D75D-A924-4860-95AD-AA568209A447}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18-45B9-B73E-F787886CB75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{290A2C90-5C62-4CC8-A272-F5A6F17B77F7}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18-45B9-B73E-F787886CB75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{7BABED24-FB03-4087-8B27-B54C2BCF2D5A}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18-45B9-B73E-F787886CB75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64.099999999999994</c:v>
                </c:pt>
                <c:pt idx="16">
                  <c:v>65.900000000000006</c:v>
                </c:pt>
                <c:pt idx="24">
                  <c:v>67.3</c:v>
                </c:pt>
                <c:pt idx="32">
                  <c:v>68.400000000000006</c:v>
                </c:pt>
              </c:numCache>
            </c:numRef>
          </c:xVal>
          <c:yVal>
            <c:numRef>
              <c:f>公会計指標分析・財政指標組合せ分析表!$BP$51:$DC$51</c:f>
              <c:numCache>
                <c:formatCode>#,##0.0;"▲ "#,##0.0</c:formatCode>
                <c:ptCount val="40"/>
                <c:pt idx="0">
                  <c:v>29.2</c:v>
                </c:pt>
                <c:pt idx="8">
                  <c:v>30.7</c:v>
                </c:pt>
                <c:pt idx="16">
                  <c:v>26.9</c:v>
                </c:pt>
                <c:pt idx="24">
                  <c:v>26.2</c:v>
                </c:pt>
                <c:pt idx="32">
                  <c:v>28.1</c:v>
                </c:pt>
              </c:numCache>
            </c:numRef>
          </c:yVal>
          <c:smooth val="0"/>
          <c:extLst>
            <c:ext xmlns:c16="http://schemas.microsoft.com/office/drawing/2014/chart" uri="{C3380CC4-5D6E-409C-BE32-E72D297353CC}">
              <c16:uniqueId val="{00000009-F418-45B9-B73E-F787886CB75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{510F4B35-F648-4E06-BC10-755F37A644C0}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18-45B9-B73E-F787886CB75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{8205DC1D-2189-4692-847F-7D963E2EBC30}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18-45B9-B73E-F787886CB75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{B98C18B3-4343-46E4-9474-DD39BA29E899}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18-45B9-B73E-F787886CB75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{4376810A-922D-4A85-B562-D2C265DD3547}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18-45B9-B73E-F787886CB75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{93AE97FE-CCEE-4256-96BD-F3B144F51772}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18-45B9-B73E-F787886CB75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{50E8E5B7-90B6-4096-9C44-2109DC363CAA}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18-45B9-B73E-F787886CB75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{1F0B0A81-006C-4158-A5E6-E65B79427169}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18-45B9-B73E-F787886CB75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{70946D9D-AB35-4A67-88D2-CEC85250763A}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18-45B9-B73E-F787886CB75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{C68D8A0F-4B96-4334-91A2-6A9119E17649}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18-45B9-B73E-F787886CB75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418-45B9-B73E-F787886CB751}"/>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{3B9741B9-3B11-419D-BE50-85C0301C53EF}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28F-4657-932E-4FE91CEF28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{64101611-A6F3-44DF-9DDE-69E850819D7D}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28F-4657-932E-4FE91CEF28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{11F0C149-EAB3-4DD8-B1E2-409DEFE42090}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28F-4657-932E-4FE91CEF28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{2172E66F-8A5D-4E36-A2CA-6F14E616D590}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28F-4657-932E-4FE91CEF28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{72F10D2E-A415-4EF5-8AD4-C150A34F0B15}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28F-4657-932E-4FE91CEF28D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{CEEA6EC7-B64E-48D0-A582-C03968AEE037}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28F-4657-932E-4FE91CEF28D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{545C4180-8F96-437F-99BF-8123281EBEFC}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28F-4657-932E-4FE91CEF28DD}"/>
                </c:ext>
              </c:extLst>
            </c:dLbl>
            <c:dLbl>
              <c:idx val="24"/>
              <c:layout>
                <c:manualLayout>
                  <c:x val="-2.8829840147400729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{3BCFA28B-D282-4746-91A3-D26319D9FC04}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28F-4657-932E-4FE91CEF28DD}"/>
                </c:ext>
              </c:extLst>
            </c:dLbl>
            <c:dLbl>
              <c:idx val="32"/>
              <c:layout>
                <c:manualLayout>
                  <c:x val="-3.431084530275047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{10AA6B5D-CD41-41E6-97E4-B7E9B47DE6C4}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28F-4657-932E-4FE91CEF28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5.8</c:v>
                </c:pt>
                <c:pt idx="16">
                  <c:v>6.2</c:v>
                </c:pt>
                <c:pt idx="24">
                  <c:v>6.4</c:v>
                </c:pt>
                <c:pt idx="32">
                  <c:v>6.5</c:v>
                </c:pt>
              </c:numCache>
            </c:numRef>
          </c:xVal>
          <c:yVal>
            <c:numRef>
              <c:f>公会計指標分析・財政指標組合せ分析表!$BP$73:$DC$73</c:f>
              <c:numCache>
                <c:formatCode>#,##0.0;"▲ "#,##0.0</c:formatCode>
                <c:ptCount val="40"/>
                <c:pt idx="0">
                  <c:v>29.2</c:v>
                </c:pt>
                <c:pt idx="8">
                  <c:v>30.7</c:v>
                </c:pt>
                <c:pt idx="16">
                  <c:v>26.9</c:v>
                </c:pt>
                <c:pt idx="24">
                  <c:v>26.2</c:v>
                </c:pt>
                <c:pt idx="32">
                  <c:v>28.1</c:v>
                </c:pt>
              </c:numCache>
            </c:numRef>
          </c:yVal>
          <c:smooth val="0"/>
          <c:extLst>
            <c:ext xmlns:c16="http://schemas.microsoft.com/office/drawing/2014/chart" uri="{C3380CC4-5D6E-409C-BE32-E72D297353CC}">
              <c16:uniqueId val="{00000009-A28F-4657-932E-4FE91CEF28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{675711F0-3A56-483F-AAA7-592366E5B922}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28F-4657-932E-4FE91CEF28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{6B03102C-05ED-42F6-8B59-D68418EC12E8}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28F-4657-932E-4FE91CEF28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{2EAF6B50-FD40-4FB3-8E09-6BFF548BD184}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28F-4657-932E-4FE91CEF28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{F412BD9A-B14A-4E52-89A3-2830F89AC19B}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28F-4657-932E-4FE91CEF28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{A4BFEFDF-F555-4563-846A-AA009E87B68B}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28F-4657-932E-4FE91CEF28DD}"/>
                </c:ext>
              </c:extLst>
            </c:dLbl>
            <c:dLbl>
              <c:idx val="8"/>
              <c:layout>
                <c:manualLayout>
                  <c:x val="-2.882984014740072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{7DB65863-13B1-4799-B877-0AB99318752E}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28F-4657-932E-4FE91CEF28DD}"/>
                </c:ext>
              </c:extLst>
            </c:dLbl>
            <c:dLbl>
              <c:idx val="16"/>
              <c:layout>
                <c:manualLayout>
                  <c:x val="-3.4310845302750505E-2"/>
                  <c:y val="-0.1001101440023234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{DCD23EC7-FFAC-40CC-91BB-B8DF8E9F49E1}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28F-4657-932E-4FE91CEF28DD}"/>
                </c:ext>
              </c:extLst>
            </c:dLbl>
            <c:dLbl>
              <c:idx val="24"/>
              <c:layout>
                <c:manualLayout>
                  <c:x val="-3.1570342725075584E-2"/>
                  <c:y val="-2.464883037070171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{A7DF7C26-D2BC-4AFC-B43F-60E7C8F94979}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28F-4657-932E-4FE91CEF28DD}"/>
                </c:ext>
              </c:extLst>
            </c:dLbl>
            <c:dLbl>
              <c:idx val="32"/>
              <c:layout>
                <c:manualLayout>
                  <c:x val="-3.1570342725075584E-2"/>
                  <c:y val="-6.249028191521788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{08CB2D08-ED00-4560-97D6-F9E21003C7F1}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28F-4657-932E-4FE91CEF28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A28F-4657-932E-4FE91CEF28DD}"/>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静岡県三島市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104,961
103,359
62.02
47,287,605
46,084,472
1,072,430
23,322,392
37,605,466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年度の財政力指数（３か年平均）は</a:t>
          </a:r>
          <a:r>
            <a:rPr kumimoji="1" lang="en-US" altLang="ja-JP" sz="1300">
              <a:latin typeface="ＭＳ Ｐゴシック" panose="020B0600070205080204" pitchFamily="50" charset="-128"/>
              <a:ea typeface="ＭＳ Ｐゴシック" panose="020B0600070205080204" pitchFamily="50" charset="-128"/>
            </a:rPr>
            <a:t>0.84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0.853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0.847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0.835</a:t>
          </a:r>
          <a:r>
            <a:rPr kumimoji="1" lang="ja-JP" altLang="en-US" sz="1300">
              <a:latin typeface="ＭＳ Ｐゴシック" panose="020B0600070205080204" pitchFamily="50" charset="-128"/>
              <a:ea typeface="ＭＳ Ｐゴシック" panose="020B0600070205080204" pitchFamily="50" charset="-128"/>
            </a:rPr>
            <a:t>、平均：</a:t>
          </a:r>
          <a:r>
            <a:rPr kumimoji="1" lang="en-US" altLang="ja-JP" sz="1300">
              <a:latin typeface="ＭＳ Ｐゴシック" panose="020B0600070205080204" pitchFamily="50" charset="-128"/>
              <a:ea typeface="ＭＳ Ｐゴシック" panose="020B0600070205080204" pitchFamily="50" charset="-128"/>
            </a:rPr>
            <a:t>0.845</a:t>
          </a:r>
          <a:r>
            <a:rPr kumimoji="1" lang="ja-JP" altLang="en-US" sz="1300">
              <a:latin typeface="ＭＳ Ｐゴシック" panose="020B0600070205080204" pitchFamily="50" charset="-128"/>
              <a:ea typeface="ＭＳ Ｐゴシック" panose="020B0600070205080204" pitchFamily="50" charset="-128"/>
            </a:rPr>
            <a:t>） であり、前年度より</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減少の主な要因は、令和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普通交付税算定において、基準財政収入額は固定資産税等の増により増額となったが、基準財政需要額が臨時財政対策債振替相当額の減少などにより増額となり、基準財政需要額の伸びが基準財政収入額の伸びを上回っ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今後も市税の回収強化などにより税収の確保に努めるとともに、企業誘致の推進や人口増加施策等により、税源涵養に努める。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58965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5394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161472</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109765</xdr:rowOff>
    </xdr:from>
    <xdr:to>
      <xdr:col>15</xdr:col>
      <xdr:colOff>82550</xdr:colOff>
      <xdr:row>40</xdr:row>
      <xdr:rowOff>161472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67765"/>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75293</xdr:rowOff>
    </xdr:from>
    <xdr:to>
      <xdr:col>11</xdr:col>
      <xdr:colOff>31750</xdr:colOff>
      <xdr:row>40</xdr:row>
      <xdr:rowOff>109765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3329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24692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110672</xdr:rowOff>
    </xdr:from>
    <xdr:to>
      <xdr:col>15</xdr:col>
      <xdr:colOff>133350</xdr:colOff>
      <xdr:row>41</xdr:row>
      <xdr:rowOff>40822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58965</xdr:rowOff>
    </xdr:from>
    <xdr:to>
      <xdr:col>11</xdr:col>
      <xdr:colOff>82550</xdr:colOff>
      <xdr:row>40</xdr:row>
      <xdr:rowOff>160565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24493</xdr:rowOff>
    </xdr:from>
    <xdr:to>
      <xdr:col>7</xdr:col>
      <xdr:colOff>31750</xdr:colOff>
      <xdr:row>40</xdr:row>
      <xdr:rowOff>126093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136270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5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年度経常収支比率は前年度比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90.6</a:t>
          </a:r>
          <a:r>
            <a:rPr kumimoji="1" lang="ja-JP" altLang="en-US" sz="1300">
              <a:latin typeface="ＭＳ Ｐゴシック" panose="020B0600070205080204" pitchFamily="50" charset="-128"/>
              <a:ea typeface="ＭＳ Ｐゴシック" panose="020B0600070205080204" pitchFamily="50" charset="-128"/>
            </a:rPr>
            <a:t>％ となった。</a:t>
          </a:r>
        </a:p>
        <a:p>
          <a:r>
            <a:rPr kumimoji="1" lang="ja-JP" altLang="en-US" sz="1300">
              <a:latin typeface="ＭＳ Ｐゴシック" panose="020B0600070205080204" pitchFamily="50" charset="-128"/>
              <a:ea typeface="ＭＳ Ｐゴシック" panose="020B0600070205080204" pitchFamily="50" charset="-128"/>
            </a:rPr>
            <a:t>　増加の主な原因は、歳入面では地方特例交付金や地方交付税が増額となったが、歳出面で人事院勧告に基づく給与改定による人件費の増、障がい者への自立支援給付や児童手当の制度改正に伴う増により増額となり、歳入より歳出が伸びたことによるもの。</a:t>
          </a:r>
        </a:p>
        <a:p>
          <a:r>
            <a:rPr kumimoji="1" lang="ja-JP" altLang="en-US" sz="1300">
              <a:latin typeface="ＭＳ Ｐゴシック" panose="020B0600070205080204" pitchFamily="50" charset="-128"/>
              <a:ea typeface="ＭＳ Ｐゴシック" panose="020B0600070205080204" pitchFamily="50" charset="-128"/>
            </a:rPr>
            <a:t>　今後も事務事業の見直しやＤＸ化の推進など、行財政改革への取り組みを通じて経常経費の抑制に努めるとともに、市税を中心とした自主財源の確保に努め、経常収支比率の改善を図る。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15748</xdr:rowOff>
    </xdr:from>
    <xdr:to>
      <xdr:col>23</xdr:col>
      <xdr:colOff>133350</xdr:colOff>
      <xdr:row>65</xdr:row>
      <xdr:rowOff>36830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302748"/>
          <a:ext cx="0" cy="8783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8907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53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36830</xdr:rowOff>
    </xdr:from>
    <xdr:to>
      <xdr:col>24</xdr:col>
      <xdr:colOff>12700</xdr:colOff>
      <xdr:row>65</xdr:row>
      <xdr:rowOff>36830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8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102125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4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15748</xdr:rowOff>
    </xdr:from>
    <xdr:to>
      <xdr:col>24</xdr:col>
      <xdr:colOff>12700</xdr:colOff>
      <xdr:row>60</xdr:row>
      <xdr:rowOff>15748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302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56642</xdr:rowOff>
    </xdr:from>
    <xdr:to>
      <xdr:col>23</xdr:col>
      <xdr:colOff>133350</xdr:colOff>
      <xdr:row>61</xdr:row>
      <xdr:rowOff>124206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515092"/>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67073</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9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27686</xdr:rowOff>
    </xdr:from>
    <xdr:to>
      <xdr:col>19</xdr:col>
      <xdr:colOff>133350</xdr:colOff>
      <xdr:row>61</xdr:row>
      <xdr:rowOff>56642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861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95504</xdr:rowOff>
    </xdr:from>
    <xdr:to>
      <xdr:col>15</xdr:col>
      <xdr:colOff>82550</xdr:colOff>
      <xdr:row>61</xdr:row>
      <xdr:rowOff>27686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11054"/>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3302</xdr:rowOff>
    </xdr:from>
    <xdr:to>
      <xdr:col>15</xdr:col>
      <xdr:colOff>133350</xdr:colOff>
      <xdr:row>62</xdr:row>
      <xdr:rowOff>104902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89679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19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95504</xdr:rowOff>
    </xdr:from>
    <xdr:to>
      <xdr:col>11</xdr:col>
      <xdr:colOff>31750</xdr:colOff>
      <xdr:row>60</xdr:row>
      <xdr:rowOff>141224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1105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25146</xdr:rowOff>
    </xdr:from>
    <xdr:to>
      <xdr:col>11</xdr:col>
      <xdr:colOff>82550</xdr:colOff>
      <xdr:row>61</xdr:row>
      <xdr:rowOff>126746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111523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147591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7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73406</xdr:rowOff>
    </xdr:from>
    <xdr:to>
      <xdr:col>23</xdr:col>
      <xdr:colOff>184150</xdr:colOff>
      <xdr:row>62</xdr:row>
      <xdr:rowOff>3556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89933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76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5842</xdr:rowOff>
    </xdr:from>
    <xdr:to>
      <xdr:col>19</xdr:col>
      <xdr:colOff>184150</xdr:colOff>
      <xdr:row>61</xdr:row>
      <xdr:rowOff>107442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117619</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2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148336</xdr:rowOff>
    </xdr:from>
    <xdr:to>
      <xdr:col>15</xdr:col>
      <xdr:colOff>133350</xdr:colOff>
      <xdr:row>61</xdr:row>
      <xdr:rowOff>78486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3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88663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0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44704</xdr:rowOff>
    </xdr:from>
    <xdr:to>
      <xdr:col>11</xdr:col>
      <xdr:colOff>82550</xdr:colOff>
      <xdr:row>59</xdr:row>
      <xdr:rowOff>146304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6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156481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2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90424</xdr:rowOff>
    </xdr:from>
    <xdr:to>
      <xdr:col>7</xdr:col>
      <xdr:colOff>31750</xdr:colOff>
      <xdr:row>61</xdr:row>
      <xdr:rowOff>20574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7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30751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14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[135,872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人件費、物件費等については、人口１人当たりの数値において前年度比</a:t>
          </a:r>
          <a:r>
            <a:rPr kumimoji="1" lang="en-US" altLang="ja-JP" sz="1300">
              <a:latin typeface="ＭＳ Ｐゴシック" panose="020B0600070205080204" pitchFamily="50" charset="-128"/>
              <a:ea typeface="ＭＳ Ｐゴシック" panose="020B0600070205080204" pitchFamily="50" charset="-128"/>
            </a:rPr>
            <a:t>8,720</a:t>
          </a:r>
          <a:r>
            <a:rPr kumimoji="1" lang="ja-JP" altLang="en-US" sz="1300">
              <a:latin typeface="ＭＳ Ｐゴシック" panose="020B0600070205080204" pitchFamily="50" charset="-128"/>
              <a:ea typeface="ＭＳ Ｐゴシック" panose="020B0600070205080204" pitchFamily="50" charset="-128"/>
            </a:rPr>
            <a:t>円の増加となった。</a:t>
          </a:r>
        </a:p>
        <a:p>
          <a:r>
            <a:rPr kumimoji="1" lang="ja-JP" altLang="en-US" sz="1300">
              <a:latin typeface="ＭＳ Ｐゴシック" panose="020B0600070205080204" pitchFamily="50" charset="-128"/>
              <a:ea typeface="ＭＳ Ｐゴシック" panose="020B0600070205080204" pitchFamily="50" charset="-128"/>
            </a:rPr>
            <a:t>　増加の要因は、分母となる人口が減少したことに加え、市内の消費喚起のため実施したキャッシュレス決済ポイントバック事業による物件費の増加や人事院勧告に基づく給与改定による人件費の増加によるもの。</a:t>
          </a:r>
        </a:p>
        <a:p>
          <a:r>
            <a:rPr kumimoji="1" lang="ja-JP" altLang="en-US" sz="1300">
              <a:latin typeface="ＭＳ Ｐゴシック" panose="020B0600070205080204" pitchFamily="50" charset="-128"/>
              <a:ea typeface="ＭＳ Ｐゴシック" panose="020B0600070205080204" pitchFamily="50" charset="-128"/>
            </a:rPr>
            <a:t>　分子となる人件費、物件費及び維持補修費については、給与水準の適正化や各種事務経費等の縮減によりコストの削減を図っていく。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68360</xdr:rowOff>
    </xdr:from>
    <xdr:to>
      <xdr:col>23</xdr:col>
      <xdr:colOff>133350</xdr:colOff>
      <xdr:row>84</xdr:row>
      <xdr:rowOff>13807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98710"/>
          <a:ext cx="838200" cy="11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58507</xdr:rowOff>
    </xdr:from>
    <xdr:to>
      <xdr:col>19</xdr:col>
      <xdr:colOff>133350</xdr:colOff>
      <xdr:row>83</xdr:row>
      <xdr:rowOff>68360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88857"/>
          <a:ext cx="889000" cy="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32755</xdr:rowOff>
    </xdr:from>
    <xdr:to>
      <xdr:col>15</xdr:col>
      <xdr:colOff>82550</xdr:colOff>
      <xdr:row>83</xdr:row>
      <xdr:rowOff>58507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263105"/>
          <a:ext cx="889000" cy="25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166046</xdr:rowOff>
    </xdr:from>
    <xdr:to>
      <xdr:col>11</xdr:col>
      <xdr:colOff>31750</xdr:colOff>
      <xdr:row>83</xdr:row>
      <xdr:rowOff>32755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53496"/>
          <a:ext cx="889000" cy="20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134457</xdr:rowOff>
    </xdr:from>
    <xdr:to>
      <xdr:col>23</xdr:col>
      <xdr:colOff>184150</xdr:colOff>
      <xdr:row>84</xdr:row>
      <xdr:rowOff>64607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36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150984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209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17560</xdr:rowOff>
    </xdr:from>
    <xdr:to>
      <xdr:col>19</xdr:col>
      <xdr:colOff>184150</xdr:colOff>
      <xdr:row>83</xdr:row>
      <xdr:rowOff>119160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129337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16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7707</xdr:rowOff>
    </xdr:from>
    <xdr:to>
      <xdr:col>15</xdr:col>
      <xdr:colOff>133350</xdr:colOff>
      <xdr:row>83</xdr:row>
      <xdr:rowOff>109307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23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119484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00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153405</xdr:rowOff>
    </xdr:from>
    <xdr:to>
      <xdr:col>11</xdr:col>
      <xdr:colOff>82550</xdr:colOff>
      <xdr:row>83</xdr:row>
      <xdr:rowOff>83555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21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93732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98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115246</xdr:rowOff>
    </xdr:from>
    <xdr:to>
      <xdr:col>7</xdr:col>
      <xdr:colOff>31750</xdr:colOff>
      <xdr:row>82</xdr:row>
      <xdr:rowOff>45396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0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55573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71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カーブのフラット化が不十分であり、高位号給の水準が高いため、上下の職務の級間での水準の重なりも大きいものとなっている。また、高齢層の昇給抑制措置が一部実施にとどまっていること等により、高齢層のラスパイレス指数が高いことから、類似団体平均を上回っている。今後は、</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歳昇給停止や独自給料表の見直し等検討を行い、給与水準の適正化に努める。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88</xdr:row>
      <xdr:rowOff>86179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08743"/>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58256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145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86179</xdr:rowOff>
    </xdr:from>
    <xdr:to>
      <xdr:col>81</xdr:col>
      <xdr:colOff>133350</xdr:colOff>
      <xdr:row>88</xdr:row>
      <xdr:rowOff>86179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173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103414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5087600"/>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117220</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4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0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103414</xdr:rowOff>
    </xdr:from>
    <xdr:to>
      <xdr:col>77</xdr:col>
      <xdr:colOff>44450</xdr:colOff>
      <xdr:row>88</xdr:row>
      <xdr:rowOff>137886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1910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100693</xdr:rowOff>
    </xdr:from>
    <xdr:to>
      <xdr:col>77</xdr:col>
      <xdr:colOff>95250</xdr:colOff>
      <xdr:row>85</xdr:row>
      <xdr:rowOff>30843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0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41020</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27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137886</xdr:rowOff>
    </xdr:from>
    <xdr:to>
      <xdr:col>72</xdr:col>
      <xdr:colOff>203200</xdr:colOff>
      <xdr:row>89</xdr:row>
      <xdr:rowOff>52614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22548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135164</xdr:rowOff>
    </xdr:from>
    <xdr:to>
      <xdr:col>73</xdr:col>
      <xdr:colOff>44450</xdr:colOff>
      <xdr:row>85</xdr:row>
      <xdr:rowOff>65314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75491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52614</xdr:rowOff>
    </xdr:from>
    <xdr:to>
      <xdr:col>68</xdr:col>
      <xdr:colOff>152400</xdr:colOff>
      <xdr:row>89</xdr:row>
      <xdr:rowOff>69850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3116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24691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16527</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93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52614</xdr:rowOff>
    </xdr:from>
    <xdr:to>
      <xdr:col>77</xdr:col>
      <xdr:colOff>95250</xdr:colOff>
      <xdr:row>88</xdr:row>
      <xdr:rowOff>154214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138991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226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87086</xdr:rowOff>
    </xdr:from>
    <xdr:to>
      <xdr:col>73</xdr:col>
      <xdr:colOff>44450</xdr:colOff>
      <xdr:row>89</xdr:row>
      <xdr:rowOff>17236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2013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1814</xdr:rowOff>
    </xdr:from>
    <xdr:to>
      <xdr:col>68</xdr:col>
      <xdr:colOff>203200</xdr:colOff>
      <xdr:row>89</xdr:row>
      <xdr:rowOff>103414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2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88191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3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消防業務を広域化したことが主な要因となり、類似団体を下回っている。</a:t>
          </a:r>
        </a:p>
        <a:p>
          <a:r>
            <a:rPr kumimoji="1" lang="ja-JP" altLang="en-US" sz="1300">
              <a:latin typeface="ＭＳ Ｐゴシック" panose="020B0600070205080204" pitchFamily="50" charset="-128"/>
              <a:ea typeface="ＭＳ Ｐゴシック" panose="020B0600070205080204" pitchFamily="50" charset="-128"/>
            </a:rPr>
            <a:t>　今後も、事業の見直しや民間委託等、行政改革の推進を図りながら、業務量に応じた職員数となるよう適切な定員管理に努める。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161079</xdr:rowOff>
    </xdr:from>
    <xdr:to>
      <xdr:col>81</xdr:col>
      <xdr:colOff>44450</xdr:colOff>
      <xdr:row>63</xdr:row>
      <xdr:rowOff>21802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90979"/>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161079</xdr:rowOff>
    </xdr:from>
    <xdr:to>
      <xdr:col>77</xdr:col>
      <xdr:colOff>44450</xdr:colOff>
      <xdr:row>62</xdr:row>
      <xdr:rowOff>161079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90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155046</xdr:rowOff>
    </xdr:from>
    <xdr:to>
      <xdr:col>72</xdr:col>
      <xdr:colOff>203200</xdr:colOff>
      <xdr:row>62</xdr:row>
      <xdr:rowOff>161079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84946"/>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147003</xdr:rowOff>
    </xdr:from>
    <xdr:to>
      <xdr:col>68</xdr:col>
      <xdr:colOff>152400</xdr:colOff>
      <xdr:row>62</xdr:row>
      <xdr:rowOff>155046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7690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142452</xdr:rowOff>
    </xdr:from>
    <xdr:to>
      <xdr:col>81</xdr:col>
      <xdr:colOff>95250</xdr:colOff>
      <xdr:row>63</xdr:row>
      <xdr:rowOff>72602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158979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1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110279</xdr:rowOff>
    </xdr:from>
    <xdr:to>
      <xdr:col>77</xdr:col>
      <xdr:colOff>95250</xdr:colOff>
      <xdr:row>63</xdr:row>
      <xdr:rowOff>40429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50606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509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110279</xdr:rowOff>
    </xdr:from>
    <xdr:to>
      <xdr:col>73</xdr:col>
      <xdr:colOff>44450</xdr:colOff>
      <xdr:row>63</xdr:row>
      <xdr:rowOff>40429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50606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50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104246</xdr:rowOff>
    </xdr:from>
    <xdr:to>
      <xdr:col>68</xdr:col>
      <xdr:colOff>203200</xdr:colOff>
      <xdr:row>63</xdr:row>
      <xdr:rowOff>34396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3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44573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50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96203</xdr:rowOff>
    </xdr:from>
    <xdr:to>
      <xdr:col>64</xdr:col>
      <xdr:colOff>152400</xdr:colOff>
      <xdr:row>63</xdr:row>
      <xdr:rowOff>26353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2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36530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494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実質公債費比率（３か年平均）は</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）と前年度比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これは令和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年度に一部事務組合で借り入れた消防指令センター更新事業に伴う地方債の元金償還が始まったことが主な要因である。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今後も大型事業が予想されていることから、投資的事業については取捨選択を行い、市債の新規発行額を計画的に管理していく。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2419</xdr:rowOff>
    </xdr:from>
    <xdr:to>
      <xdr:col>81</xdr:col>
      <xdr:colOff>44450</xdr:colOff>
      <xdr:row>42</xdr:row>
      <xdr:rowOff>13909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203319"/>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150888</xdr:rowOff>
    </xdr:from>
    <xdr:to>
      <xdr:col>77</xdr:col>
      <xdr:colOff>44450</xdr:colOff>
      <xdr:row>42</xdr:row>
      <xdr:rowOff>2419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8033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104926</xdr:rowOff>
    </xdr:from>
    <xdr:to>
      <xdr:col>72</xdr:col>
      <xdr:colOff>203200</xdr:colOff>
      <xdr:row>41</xdr:row>
      <xdr:rowOff>150888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134376"/>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47474</xdr:rowOff>
    </xdr:from>
    <xdr:to>
      <xdr:col>68</xdr:col>
      <xdr:colOff>152400</xdr:colOff>
      <xdr:row>41</xdr:row>
      <xdr:rowOff>104926</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76924"/>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134559</xdr:rowOff>
    </xdr:from>
    <xdr:to>
      <xdr:col>81</xdr:col>
      <xdr:colOff>95250</xdr:colOff>
      <xdr:row>42</xdr:row>
      <xdr:rowOff>64709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106636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36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123069</xdr:rowOff>
    </xdr:from>
    <xdr:to>
      <xdr:col>77</xdr:col>
      <xdr:colOff>95250</xdr:colOff>
      <xdr:row>42</xdr:row>
      <xdr:rowOff>53219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37996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38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100088</xdr:rowOff>
    </xdr:from>
    <xdr:to>
      <xdr:col>73</xdr:col>
      <xdr:colOff>44450</xdr:colOff>
      <xdr:row>42</xdr:row>
      <xdr:rowOff>30238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15015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54126</xdr:rowOff>
    </xdr:from>
    <xdr:to>
      <xdr:col>68</xdr:col>
      <xdr:colOff>203200</xdr:colOff>
      <xdr:row>41</xdr:row>
      <xdr:rowOff>155726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140503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168124</xdr:rowOff>
    </xdr:from>
    <xdr:to>
      <xdr:col>64</xdr:col>
      <xdr:colOff>152400</xdr:colOff>
      <xdr:row>41</xdr:row>
      <xdr:rowOff>98274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83051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将来負担比率については、前年度比</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主な要因は、市民体育館の大規模改修に伴う地方債現在高の増加によるもので、地方債の現在高が前年度比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今後は公共施設の長寿命化改修工事や新庁舎整備などが予定されており、地方債残高が増加することが予想されるため、事業実施の適正化を図り、市債発行の抑制に努める。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21590</xdr:rowOff>
    </xdr:from>
    <xdr:to>
      <xdr:col>81</xdr:col>
      <xdr:colOff>44450</xdr:colOff>
      <xdr:row>16</xdr:row>
      <xdr:rowOff>54338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764790"/>
          <a:ext cx="8382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21590</xdr:rowOff>
    </xdr:from>
    <xdr:to>
      <xdr:col>77</xdr:col>
      <xdr:colOff>44450</xdr:colOff>
      <xdr:row>16</xdr:row>
      <xdr:rowOff>33655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76479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33655</xdr:rowOff>
    </xdr:from>
    <xdr:to>
      <xdr:col>72</xdr:col>
      <xdr:colOff>203200</xdr:colOff>
      <xdr:row>16</xdr:row>
      <xdr:rowOff>99151</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776855"/>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73297</xdr:rowOff>
    </xdr:from>
    <xdr:to>
      <xdr:col>68</xdr:col>
      <xdr:colOff>152400</xdr:colOff>
      <xdr:row>16</xdr:row>
      <xdr:rowOff>99151</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816497"/>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3538</xdr:rowOff>
    </xdr:from>
    <xdr:to>
      <xdr:col>81</xdr:col>
      <xdr:colOff>95250</xdr:colOff>
      <xdr:row>16</xdr:row>
      <xdr:rowOff>105138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7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147065</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71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142240</xdr:rowOff>
    </xdr:from>
    <xdr:to>
      <xdr:col>77</xdr:col>
      <xdr:colOff>95250</xdr:colOff>
      <xdr:row>16</xdr:row>
      <xdr:rowOff>72390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57167</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800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154305</xdr:rowOff>
    </xdr:from>
    <xdr:to>
      <xdr:col>73</xdr:col>
      <xdr:colOff>44450</xdr:colOff>
      <xdr:row>16</xdr:row>
      <xdr:rowOff>84455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69232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81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48351</xdr:rowOff>
    </xdr:from>
    <xdr:to>
      <xdr:col>68</xdr:col>
      <xdr:colOff>203200</xdr:colOff>
      <xdr:row>16</xdr:row>
      <xdr:rowOff>149951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9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134728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77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22497</xdr:rowOff>
    </xdr:from>
    <xdr:to>
      <xdr:col>64</xdr:col>
      <xdr:colOff>152400</xdr:colOff>
      <xdr:row>16</xdr:row>
      <xdr:rowOff>124097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76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108874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85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静岡県三島市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104,961
103,359
62.02
47,287,605
46,084,472
1,072,430
23,322,392
37,605,466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これは、人事院勧告に基づく給与改定等による人件費の伸びが経常一般財源の伸びを上回ったことが主な要因である。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今後も人事院勧告に基づく給与改定が見込まれるが、引き続き業務の見直しによる効率化に取り組み、人件費の抑制に努めたい。</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37</xdr:row>
      <xdr:rowOff>16510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5348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53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06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06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153687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5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83820</xdr:rowOff>
    </xdr:from>
    <xdr:to>
      <xdr:col>15</xdr:col>
      <xdr:colOff>149225</xdr:colOff>
      <xdr:row>37</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これは、市内の消費喚起のため実施したキャッシュレス決済ポイントバック事業や公共施設の包括管理等による物件費の伸びが、経常一般財源の伸びを上回ったことが主な要因である。</a:t>
          </a:r>
        </a:p>
        <a:p>
          <a:r>
            <a:rPr kumimoji="1" lang="ja-JP" altLang="en-US" sz="1300">
              <a:latin typeface="ＭＳ Ｐゴシック" panose="020B0600070205080204" pitchFamily="50" charset="-128"/>
              <a:ea typeface="ＭＳ Ｐゴシック" panose="020B0600070205080204" pitchFamily="50" charset="-128"/>
            </a:rPr>
            <a:t>　今後も、物価高騰等により物件費の増加が見込まれるが、ＤＸ化等の推進により業務改善を進め、物件費の歳出抑制に努める。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16</xdr:row>
      <xdr:rowOff>122428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4734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156718</xdr:rowOff>
    </xdr:from>
    <xdr:to>
      <xdr:col>78</xdr:col>
      <xdr:colOff>69850</xdr:colOff>
      <xdr:row>16</xdr:row>
      <xdr:rowOff>104140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2846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163576</xdr:rowOff>
    </xdr:from>
    <xdr:to>
      <xdr:col>73</xdr:col>
      <xdr:colOff>180975</xdr:colOff>
      <xdr:row>15</xdr:row>
      <xdr:rowOff>156718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6387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154432</xdr:rowOff>
    </xdr:from>
    <xdr:to>
      <xdr:col>69</xdr:col>
      <xdr:colOff>92075</xdr:colOff>
      <xdr:row>14</xdr:row>
      <xdr:rowOff>163576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54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71628</xdr:rowOff>
    </xdr:from>
    <xdr:to>
      <xdr:col>82</xdr:col>
      <xdr:colOff>158750</xdr:colOff>
      <xdr:row>17</xdr:row>
      <xdr:rowOff>1778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88155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5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165117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65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105918</xdr:rowOff>
    </xdr:from>
    <xdr:to>
      <xdr:col>74</xdr:col>
      <xdr:colOff>31750</xdr:colOff>
      <xdr:row>16</xdr:row>
      <xdr:rowOff>36068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46245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4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112776</xdr:rowOff>
    </xdr:from>
    <xdr:to>
      <xdr:col>69</xdr:col>
      <xdr:colOff>142875</xdr:colOff>
      <xdr:row>15</xdr:row>
      <xdr:rowOff>42926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1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53103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8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103632</xdr:rowOff>
    </xdr:from>
    <xdr:to>
      <xdr:col>65</xdr:col>
      <xdr:colOff>53975</xdr:colOff>
      <xdr:row>15</xdr:row>
      <xdr:rowOff>33782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43959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7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扶助費に係る経常収支比率は類似団体と比較して低い水準を維持している。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これは、自立支援給付費等が増加しているものの、地方税や地方交付税の増加による経常一般財源の増が主な要因である。</a:t>
          </a:r>
        </a:p>
        <a:p>
          <a:r>
            <a:rPr kumimoji="1" lang="ja-JP" altLang="en-US" sz="1300">
              <a:latin typeface="ＭＳ Ｐゴシック" panose="020B0600070205080204" pitchFamily="50" charset="-128"/>
              <a:ea typeface="ＭＳ Ｐゴシック" panose="020B0600070205080204" pitchFamily="50" charset="-128"/>
            </a:rPr>
            <a:t>　少子高齢化が進む中で扶助費は今後も増加傾向が見込まれるが、扶助対象の適正化を行うなど、今後も住民への福祉サービスを維持できるよう努める。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115570</xdr:rowOff>
    </xdr:from>
    <xdr:to>
      <xdr:col>24</xdr:col>
      <xdr:colOff>25400</xdr:colOff>
      <xdr:row>55</xdr:row>
      <xdr:rowOff>161290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453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115570</xdr:rowOff>
    </xdr:from>
    <xdr:to>
      <xdr:col>19</xdr:col>
      <xdr:colOff>187325</xdr:colOff>
      <xdr:row>55</xdr:row>
      <xdr:rowOff>115570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4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77470</xdr:rowOff>
    </xdr:from>
    <xdr:to>
      <xdr:col>15</xdr:col>
      <xdr:colOff>98425</xdr:colOff>
      <xdr:row>55</xdr:row>
      <xdr:rowOff>115570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07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77470</xdr:rowOff>
    </xdr:from>
    <xdr:to>
      <xdr:col>11</xdr:col>
      <xdr:colOff>9525</xdr:colOff>
      <xdr:row>55</xdr:row>
      <xdr:rowOff>115570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07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110490</xdr:rowOff>
    </xdr:from>
    <xdr:to>
      <xdr:col>24</xdr:col>
      <xdr:colOff>76200</xdr:colOff>
      <xdr:row>56</xdr:row>
      <xdr:rowOff>40640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127017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64770</xdr:rowOff>
    </xdr:from>
    <xdr:to>
      <xdr:col>20</xdr:col>
      <xdr:colOff>38100</xdr:colOff>
      <xdr:row>55</xdr:row>
      <xdr:rowOff>166370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5097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6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64770</xdr:rowOff>
    </xdr:from>
    <xdr:to>
      <xdr:col>15</xdr:col>
      <xdr:colOff>149225</xdr:colOff>
      <xdr:row>55</xdr:row>
      <xdr:rowOff>166370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5097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26670</xdr:rowOff>
    </xdr:from>
    <xdr:to>
      <xdr:col>11</xdr:col>
      <xdr:colOff>60325</xdr:colOff>
      <xdr:row>55</xdr:row>
      <xdr:rowOff>128270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5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138447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64770</xdr:rowOff>
    </xdr:from>
    <xdr:to>
      <xdr:col>6</xdr:col>
      <xdr:colOff>171450</xdr:colOff>
      <xdr:row>55</xdr:row>
      <xdr:rowOff>166370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5097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これは、介護保険特別会計において、高齢化の進展に伴い介護・支援の必要となる被保険者数の増加により法定事業費分が増加し、一般会計からの繰出金が増加したことが主な要因である。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特別会計への繰出金に関しては、法定のものを除き本来の独立採算制の観点から段階的な料金見直しや保険料の適正化を図るなどにより、普通会計の負担額を減らしていくよう努める。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110672</xdr:rowOff>
    </xdr:from>
    <xdr:to>
      <xdr:col>82</xdr:col>
      <xdr:colOff>107950</xdr:colOff>
      <xdr:row>56</xdr:row>
      <xdr:rowOff>132443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118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78015</xdr:rowOff>
    </xdr:from>
    <xdr:to>
      <xdr:col>78</xdr:col>
      <xdr:colOff>69850</xdr:colOff>
      <xdr:row>56</xdr:row>
      <xdr:rowOff>110672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792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162378</xdr:rowOff>
    </xdr:from>
    <xdr:to>
      <xdr:col>73</xdr:col>
      <xdr:colOff>180975</xdr:colOff>
      <xdr:row>56</xdr:row>
      <xdr:rowOff>78015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92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162378</xdr:rowOff>
    </xdr:from>
    <xdr:to>
      <xdr:col>69</xdr:col>
      <xdr:colOff>92075</xdr:colOff>
      <xdr:row>56</xdr:row>
      <xdr:rowOff>34472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921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98170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59872</xdr:rowOff>
    </xdr:from>
    <xdr:to>
      <xdr:col>78</xdr:col>
      <xdr:colOff>120650</xdr:colOff>
      <xdr:row>56</xdr:row>
      <xdr:rowOff>161472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27215</xdr:rowOff>
    </xdr:from>
    <xdr:to>
      <xdr:col>74</xdr:col>
      <xdr:colOff>31750</xdr:colOff>
      <xdr:row>56</xdr:row>
      <xdr:rowOff>128815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138992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111578</xdr:rowOff>
    </xdr:from>
    <xdr:to>
      <xdr:col>69</xdr:col>
      <xdr:colOff>142875</xdr:colOff>
      <xdr:row>56</xdr:row>
      <xdr:rowOff>41728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51905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155122</xdr:rowOff>
    </xdr:from>
    <xdr:to>
      <xdr:col>65</xdr:col>
      <xdr:colOff>53975</xdr:colOff>
      <xdr:row>56</xdr:row>
      <xdr:rowOff>85272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95449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これは、一部事務組合への負担金等が増となったが、経常一般財源の伸びが補助費等の伸びを上回ったことが主な要因である。</a:t>
          </a:r>
        </a:p>
        <a:p>
          <a:r>
            <a:rPr kumimoji="1" lang="ja-JP" altLang="en-US" sz="1300">
              <a:latin typeface="ＭＳ Ｐゴシック" panose="020B0600070205080204" pitchFamily="50" charset="-128"/>
              <a:ea typeface="ＭＳ Ｐゴシック" panose="020B0600070205080204" pitchFamily="50" charset="-128"/>
            </a:rPr>
            <a:t>　市が単独支出する補助金に関しては事業ごとに見直しを進め、歳出の抑制に努める。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131572</xdr:rowOff>
    </xdr:from>
    <xdr:to>
      <xdr:col>82</xdr:col>
      <xdr:colOff>107950</xdr:colOff>
      <xdr:row>36</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30377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140716</xdr:rowOff>
    </xdr:from>
    <xdr:to>
      <xdr:col>78</xdr:col>
      <xdr:colOff>69850</xdr:colOff>
      <xdr:row>36</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3129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85852</xdr:rowOff>
    </xdr:from>
    <xdr:to>
      <xdr:col>73</xdr:col>
      <xdr:colOff>180975</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25805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85852</xdr:rowOff>
    </xdr:from>
    <xdr:to>
      <xdr:col>69</xdr:col>
      <xdr:colOff>92075</xdr:colOff>
      <xdr:row>37</xdr:row>
      <xdr:rowOff>5842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580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52849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22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4843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348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35052</xdr:rowOff>
    </xdr:from>
    <xdr:to>
      <xdr:col>69</xdr:col>
      <xdr:colOff>142875</xdr:colOff>
      <xdr:row>36</xdr:row>
      <xdr:rowOff>136652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121429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29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公債費に係る経常収支比率は、類似団体平均と比較して</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ポイント上回っており、前年度からは</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これは、養護老人ホームの閉所に伴う整備事業債繰上償還による償還元金が増えたものの、平成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借り入れた臨時財政対策債の償還終了により元利償還額が減ったことにより、前年度より経常収支比率が減少した。今後も選択と集中により、重点的に投資を行う事業を選別し、公債費の抑制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90424</xdr:rowOff>
    </xdr:from>
    <xdr:to>
      <xdr:col>24</xdr:col>
      <xdr:colOff>25400</xdr:colOff>
      <xdr:row>79</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635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1270</xdr:rowOff>
    </xdr:from>
    <xdr:to>
      <xdr:col>19</xdr:col>
      <xdr:colOff>187325</xdr:colOff>
      <xdr:row>79</xdr:row>
      <xdr:rowOff>19558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5458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108713</xdr:rowOff>
    </xdr:from>
    <xdr:to>
      <xdr:col>15</xdr:col>
      <xdr:colOff>98425</xdr:colOff>
      <xdr:row>79</xdr:row>
      <xdr:rowOff>19558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481813"/>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108713</xdr:rowOff>
    </xdr:from>
    <xdr:to>
      <xdr:col>11</xdr:col>
      <xdr:colOff>9525</xdr:colOff>
      <xdr:row>79</xdr:row>
      <xdr:rowOff>1270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481813"/>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39624</xdr:rowOff>
    </xdr:from>
    <xdr:to>
      <xdr:col>24</xdr:col>
      <xdr:colOff>76200</xdr:colOff>
      <xdr:row>78</xdr:row>
      <xdr:rowOff>141224</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11701</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121920</xdr:rowOff>
    </xdr:from>
    <xdr:to>
      <xdr:col>20</xdr:col>
      <xdr:colOff>38100</xdr:colOff>
      <xdr:row>79</xdr:row>
      <xdr:rowOff>52070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36847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81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140208</xdr:rowOff>
    </xdr:from>
    <xdr:to>
      <xdr:col>15</xdr:col>
      <xdr:colOff>149225</xdr:colOff>
      <xdr:row>79</xdr:row>
      <xdr:rowOff>70358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55135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57913</xdr:rowOff>
    </xdr:from>
    <xdr:to>
      <xdr:col>11</xdr:col>
      <xdr:colOff>60325</xdr:colOff>
      <xdr:row>78</xdr:row>
      <xdr:rowOff>159513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3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144290</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121920</xdr:rowOff>
    </xdr:from>
    <xdr:to>
      <xdr:col>6</xdr:col>
      <xdr:colOff>171450</xdr:colOff>
      <xdr:row>79</xdr:row>
      <xdr:rowOff>52070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36847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公債費以外の経常収支比率は、類似団体平均と比較して低い水準を維持しているが、対前年度比では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主な要因は、分母となる経常一般財源の伸び以上に物件費や繰出金などの経常経費が増加していることである。今後も高齢化や教育・保育の充実に伴い扶助費や繰出金において事業費の減少が見込めない中で、これまで以上に事業の適正化に努めることで歳出の抑制を図り、財政構造の弾力性の維持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86995</xdr:rowOff>
    </xdr:from>
    <xdr:to>
      <xdr:col>82</xdr:col>
      <xdr:colOff>107950</xdr:colOff>
      <xdr:row>80</xdr:row>
      <xdr:rowOff>46989</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74295"/>
          <a:ext cx="0" cy="988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1922</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51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86995</xdr:rowOff>
    </xdr:from>
    <xdr:to>
      <xdr:col>82</xdr:col>
      <xdr:colOff>196850</xdr:colOff>
      <xdr:row>74</xdr:row>
      <xdr:rowOff>86995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7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52705</xdr:rowOff>
    </xdr:from>
    <xdr:to>
      <xdr:col>82</xdr:col>
      <xdr:colOff>107950</xdr:colOff>
      <xdr:row>76</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911455"/>
          <a:ext cx="8382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88282</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89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6985</xdr:rowOff>
    </xdr:from>
    <xdr:to>
      <xdr:col>78</xdr:col>
      <xdr:colOff>69850</xdr:colOff>
      <xdr:row>75</xdr:row>
      <xdr:rowOff>52705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8657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30480</xdr:rowOff>
    </xdr:from>
    <xdr:to>
      <xdr:col>78</xdr:col>
      <xdr:colOff>120650</xdr:colOff>
      <xdr:row>77</xdr:row>
      <xdr:rowOff>132080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116857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1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75565</xdr:rowOff>
    </xdr:from>
    <xdr:to>
      <xdr:col>73</xdr:col>
      <xdr:colOff>180975</xdr:colOff>
      <xdr:row>75</xdr:row>
      <xdr:rowOff>6985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591415"/>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110489</xdr:rowOff>
    </xdr:from>
    <xdr:to>
      <xdr:col>74</xdr:col>
      <xdr:colOff>31750</xdr:colOff>
      <xdr:row>77</xdr:row>
      <xdr:rowOff>40639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25416</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75565</xdr:rowOff>
    </xdr:from>
    <xdr:to>
      <xdr:col>69</xdr:col>
      <xdr:colOff>92075</xdr:colOff>
      <xdr:row>74</xdr:row>
      <xdr:rowOff>121285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59141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121920</xdr:rowOff>
    </xdr:from>
    <xdr:to>
      <xdr:col>69</xdr:col>
      <xdr:colOff>142875</xdr:colOff>
      <xdr:row>76</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98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36847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067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167639</xdr:rowOff>
    </xdr:from>
    <xdr:to>
      <xdr:col>65</xdr:col>
      <xdr:colOff>53975</xdr:colOff>
      <xdr:row>77</xdr:row>
      <xdr:rowOff>97789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82566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133350</xdr:rowOff>
    </xdr:from>
    <xdr:to>
      <xdr:col>82</xdr:col>
      <xdr:colOff>158750</xdr:colOff>
      <xdr:row>76</xdr:row>
      <xdr:rowOff>63500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149877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1905</xdr:rowOff>
    </xdr:from>
    <xdr:to>
      <xdr:col>78</xdr:col>
      <xdr:colOff>120650</xdr:colOff>
      <xdr:row>75</xdr:row>
      <xdr:rowOff>103505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113682</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629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127635</xdr:rowOff>
    </xdr:from>
    <xdr:to>
      <xdr:col>74</xdr:col>
      <xdr:colOff>31750</xdr:colOff>
      <xdr:row>75</xdr:row>
      <xdr:rowOff>57785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8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67962</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583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24765</xdr:rowOff>
    </xdr:from>
    <xdr:to>
      <xdr:col>69</xdr:col>
      <xdr:colOff>142875</xdr:colOff>
      <xdr:row>73</xdr:row>
      <xdr:rowOff>126365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54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136542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09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70485</xdr:rowOff>
    </xdr:from>
    <xdr:to>
      <xdr:col>65</xdr:col>
      <xdr:colOff>53975</xdr:colOff>
      <xdr:row>75</xdr:row>
      <xdr:rowOff>635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75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10812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52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静岡県三島市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74974</xdr:rowOff>
    </xdr:from>
    <xdr:to>
      <xdr:col>29</xdr:col>
      <xdr:colOff>127000</xdr:colOff>
      <xdr:row>16</xdr:row>
      <xdr:rowOff>22587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94349"/>
          <a:ext cx="647700" cy="1190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22587</xdr:rowOff>
    </xdr:from>
    <xdr:to>
      <xdr:col>26</xdr:col>
      <xdr:colOff>50800</xdr:colOff>
      <xdr:row>16</xdr:row>
      <xdr:rowOff>61487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13412"/>
          <a:ext cx="698500" cy="389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61487</xdr:rowOff>
    </xdr:from>
    <xdr:to>
      <xdr:col>22</xdr:col>
      <xdr:colOff>114300</xdr:colOff>
      <xdr:row>16</xdr:row>
      <xdr:rowOff>117170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52312"/>
          <a:ext cx="698500" cy="55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117170</xdr:rowOff>
    </xdr:from>
    <xdr:to>
      <xdr:col>18</xdr:col>
      <xdr:colOff>177800</xdr:colOff>
      <xdr:row>16</xdr:row>
      <xdr:rowOff>135801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07995"/>
          <a:ext cx="698500" cy="18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24174</xdr:rowOff>
    </xdr:from>
    <xdr:to>
      <xdr:col>29</xdr:col>
      <xdr:colOff>177800</xdr:colOff>
      <xdr:row>15</xdr:row>
      <xdr:rowOff>125774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43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40701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8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143237</xdr:rowOff>
    </xdr:from>
    <xdr:to>
      <xdr:col>26</xdr:col>
      <xdr:colOff>101600</xdr:colOff>
      <xdr:row>16</xdr:row>
      <xdr:rowOff>73387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62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83564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31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10687</xdr:rowOff>
    </xdr:from>
    <xdr:to>
      <xdr:col>22</xdr:col>
      <xdr:colOff>165100</xdr:colOff>
      <xdr:row>16</xdr:row>
      <xdr:rowOff>112287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015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122464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66370</xdr:rowOff>
    </xdr:from>
    <xdr:to>
      <xdr:col>19</xdr:col>
      <xdr:colOff>38100</xdr:colOff>
      <xdr:row>16</xdr:row>
      <xdr:rowOff>167970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57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6697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2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85001</xdr:rowOff>
    </xdr:from>
    <xdr:to>
      <xdr:col>15</xdr:col>
      <xdr:colOff>101600</xdr:colOff>
      <xdr:row>17</xdr:row>
      <xdr:rowOff>15151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75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25328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4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82766</xdr:rowOff>
    </xdr:from>
    <xdr:to>
      <xdr:col>29</xdr:col>
      <xdr:colOff>127000</xdr:colOff>
      <xdr:row>35</xdr:row>
      <xdr:rowOff>93587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693116"/>
          <a:ext cx="647700" cy="10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74575</xdr:rowOff>
    </xdr:from>
    <xdr:to>
      <xdr:col>26</xdr:col>
      <xdr:colOff>50800</xdr:colOff>
      <xdr:row>35</xdr:row>
      <xdr:rowOff>93587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84925"/>
          <a:ext cx="698500" cy="19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74575</xdr:rowOff>
    </xdr:from>
    <xdr:to>
      <xdr:col>22</xdr:col>
      <xdr:colOff>114300</xdr:colOff>
      <xdr:row>35</xdr:row>
      <xdr:rowOff>111913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84925"/>
          <a:ext cx="698500" cy="37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111913</xdr:rowOff>
    </xdr:from>
    <xdr:to>
      <xdr:col>18</xdr:col>
      <xdr:colOff>177800</xdr:colOff>
      <xdr:row>35</xdr:row>
      <xdr:rowOff>176492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22263"/>
          <a:ext cx="698500" cy="64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31966</xdr:rowOff>
    </xdr:from>
    <xdr:to>
      <xdr:col>29</xdr:col>
      <xdr:colOff>177800</xdr:colOff>
      <xdr:row>35</xdr:row>
      <xdr:rowOff>133566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42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219943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87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42787</xdr:rowOff>
    </xdr:from>
    <xdr:to>
      <xdr:col>26</xdr:col>
      <xdr:colOff>101600</xdr:colOff>
      <xdr:row>35</xdr:row>
      <xdr:rowOff>144387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53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154563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22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23775</xdr:rowOff>
    </xdr:from>
    <xdr:to>
      <xdr:col>22</xdr:col>
      <xdr:colOff>165100</xdr:colOff>
      <xdr:row>35</xdr:row>
      <xdr:rowOff>125375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34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135552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61113</xdr:rowOff>
    </xdr:from>
    <xdr:to>
      <xdr:col>19</xdr:col>
      <xdr:colOff>38100</xdr:colOff>
      <xdr:row>35</xdr:row>
      <xdr:rowOff>162713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71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172890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40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125692</xdr:rowOff>
    </xdr:from>
    <xdr:to>
      <xdr:col>15</xdr:col>
      <xdr:colOff>101600</xdr:colOff>
      <xdr:row>35</xdr:row>
      <xdr:rowOff>227292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36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237469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0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静岡県三島市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104,961
103,359
62.02
47,287,605
46,084,472
1,072,430
23,322,392
37,605,466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36304</xdr:rowOff>
    </xdr:from>
    <xdr:to>
      <xdr:col>24</xdr:col>
      <xdr:colOff>63500</xdr:colOff>
      <xdr:row>36</xdr:row>
      <xdr:rowOff>32235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037054"/>
          <a:ext cx="838200" cy="16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168824</xdr:rowOff>
    </xdr:from>
    <xdr:to>
      <xdr:col>19</xdr:col>
      <xdr:colOff>177800</xdr:colOff>
      <xdr:row>36</xdr:row>
      <xdr:rowOff>32235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169574"/>
          <a:ext cx="889000" cy="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168824</xdr:rowOff>
    </xdr:from>
    <xdr:to>
      <xdr:col>15</xdr:col>
      <xdr:colOff>50800</xdr:colOff>
      <xdr:row>36</xdr:row>
      <xdr:rowOff>20234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1695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20234</xdr:rowOff>
    </xdr:from>
    <xdr:to>
      <xdr:col>10</xdr:col>
      <xdr:colOff>114300</xdr:colOff>
      <xdr:row>36</xdr:row>
      <xdr:rowOff>45882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92434"/>
          <a:ext cx="889000" cy="2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156954</xdr:rowOff>
    </xdr:from>
    <xdr:to>
      <xdr:col>24</xdr:col>
      <xdr:colOff>114300</xdr:colOff>
      <xdr:row>35</xdr:row>
      <xdr:rowOff>87104</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98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135381</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96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152885</xdr:rowOff>
    </xdr:from>
    <xdr:to>
      <xdr:col>20</xdr:col>
      <xdr:colOff>38100</xdr:colOff>
      <xdr:row>36</xdr:row>
      <xdr:rowOff>83035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5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74162</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24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118024</xdr:rowOff>
    </xdr:from>
    <xdr:to>
      <xdr:col>15</xdr:col>
      <xdr:colOff>101600</xdr:colOff>
      <xdr:row>36</xdr:row>
      <xdr:rowOff>48174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1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39301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1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140884</xdr:rowOff>
    </xdr:from>
    <xdr:to>
      <xdr:col>10</xdr:col>
      <xdr:colOff>165100</xdr:colOff>
      <xdr:row>36</xdr:row>
      <xdr:rowOff>71034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4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62161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3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166532</xdr:rowOff>
    </xdr:from>
    <xdr:to>
      <xdr:col>6</xdr:col>
      <xdr:colOff>38100</xdr:colOff>
      <xdr:row>36</xdr:row>
      <xdr:rowOff>96682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6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87809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26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4271</xdr:rowOff>
    </xdr:from>
    <xdr:to>
      <xdr:col>24</xdr:col>
      <xdr:colOff>63500</xdr:colOff>
      <xdr:row>57</xdr:row>
      <xdr:rowOff>44194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76921"/>
          <a:ext cx="838200" cy="3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41173</xdr:rowOff>
    </xdr:from>
    <xdr:to>
      <xdr:col>19</xdr:col>
      <xdr:colOff>177800</xdr:colOff>
      <xdr:row>57</xdr:row>
      <xdr:rowOff>44194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13823"/>
          <a:ext cx="889000" cy="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41173</xdr:rowOff>
    </xdr:from>
    <xdr:to>
      <xdr:col>15</xdr:col>
      <xdr:colOff>50800</xdr:colOff>
      <xdr:row>57</xdr:row>
      <xdr:rowOff>67364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13823"/>
          <a:ext cx="889000" cy="2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67364</xdr:rowOff>
    </xdr:from>
    <xdr:to>
      <xdr:col>10</xdr:col>
      <xdr:colOff>114300</xdr:colOff>
      <xdr:row>58</xdr:row>
      <xdr:rowOff>133756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40014"/>
          <a:ext cx="889000" cy="23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124921</xdr:rowOff>
    </xdr:from>
    <xdr:to>
      <xdr:col>24</xdr:col>
      <xdr:colOff>114300</xdr:colOff>
      <xdr:row>57</xdr:row>
      <xdr:rowOff>55071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2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103348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0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164844</xdr:rowOff>
    </xdr:from>
    <xdr:to>
      <xdr:col>20</xdr:col>
      <xdr:colOff>38100</xdr:colOff>
      <xdr:row>57</xdr:row>
      <xdr:rowOff>94994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6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86121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58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161823</xdr:rowOff>
    </xdr:from>
    <xdr:to>
      <xdr:col>15</xdr:col>
      <xdr:colOff>101600</xdr:colOff>
      <xdr:row>57</xdr:row>
      <xdr:rowOff>91973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6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83100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5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16564</xdr:rowOff>
    </xdr:from>
    <xdr:to>
      <xdr:col>10</xdr:col>
      <xdr:colOff>165100</xdr:colOff>
      <xdr:row>57</xdr:row>
      <xdr:rowOff>118164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8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109291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88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82956</xdr:rowOff>
    </xdr:from>
    <xdr:to>
      <xdr:col>6</xdr:col>
      <xdr:colOff>38100</xdr:colOff>
      <xdr:row>59</xdr:row>
      <xdr:rowOff>13106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2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4233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1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71062</xdr:rowOff>
    </xdr:from>
    <xdr:to>
      <xdr:col>24</xdr:col>
      <xdr:colOff>63500</xdr:colOff>
      <xdr:row>77</xdr:row>
      <xdr:rowOff>78321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72712"/>
          <a:ext cx="838200" cy="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67920</xdr:rowOff>
    </xdr:from>
    <xdr:to>
      <xdr:col>19</xdr:col>
      <xdr:colOff>177800</xdr:colOff>
      <xdr:row>77</xdr:row>
      <xdr:rowOff>78321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69570"/>
          <a:ext cx="889000" cy="1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67920</xdr:rowOff>
    </xdr:from>
    <xdr:to>
      <xdr:col>15</xdr:col>
      <xdr:colOff>50800</xdr:colOff>
      <xdr:row>77</xdr:row>
      <xdr:rowOff>73977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69570"/>
          <a:ext cx="8890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73977</xdr:rowOff>
    </xdr:from>
    <xdr:to>
      <xdr:col>10</xdr:col>
      <xdr:colOff>114300</xdr:colOff>
      <xdr:row>77</xdr:row>
      <xdr:rowOff>86150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75627"/>
          <a:ext cx="889000" cy="1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20262</xdr:rowOff>
    </xdr:from>
    <xdr:to>
      <xdr:col>24</xdr:col>
      <xdr:colOff>114300</xdr:colOff>
      <xdr:row>77</xdr:row>
      <xdr:rowOff>121862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2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106639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3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27521</xdr:rowOff>
    </xdr:from>
    <xdr:to>
      <xdr:col>20</xdr:col>
      <xdr:colOff>38100</xdr:colOff>
      <xdr:row>77</xdr:row>
      <xdr:rowOff>129121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2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120248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2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17120</xdr:rowOff>
    </xdr:from>
    <xdr:to>
      <xdr:col>15</xdr:col>
      <xdr:colOff>101600</xdr:colOff>
      <xdr:row>77</xdr:row>
      <xdr:rowOff>118720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109847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1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23177</xdr:rowOff>
    </xdr:from>
    <xdr:to>
      <xdr:col>10</xdr:col>
      <xdr:colOff>165100</xdr:colOff>
      <xdr:row>77</xdr:row>
      <xdr:rowOff>124777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2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115904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1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35350</xdr:rowOff>
    </xdr:from>
    <xdr:to>
      <xdr:col>6</xdr:col>
      <xdr:colOff>38100</xdr:colOff>
      <xdr:row>77</xdr:row>
      <xdr:rowOff>136950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128077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16393</xdr:rowOff>
    </xdr:from>
    <xdr:to>
      <xdr:col>24</xdr:col>
      <xdr:colOff>62865</xdr:colOff>
      <xdr:row>97</xdr:row>
      <xdr:rowOff>39536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46893"/>
          <a:ext cx="1270" cy="122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43363</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39536</xdr:rowOff>
    </xdr:from>
    <xdr:to>
      <xdr:col>24</xdr:col>
      <xdr:colOff>152400</xdr:colOff>
      <xdr:row>97</xdr:row>
      <xdr:rowOff>39536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134520</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2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16393</xdr:rowOff>
    </xdr:from>
    <xdr:to>
      <xdr:col>24</xdr:col>
      <xdr:colOff>152400</xdr:colOff>
      <xdr:row>90</xdr:row>
      <xdr:rowOff>16393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46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86764</xdr:rowOff>
    </xdr:from>
    <xdr:to>
      <xdr:col>24</xdr:col>
      <xdr:colOff>63500</xdr:colOff>
      <xdr:row>96</xdr:row>
      <xdr:rowOff>145827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545964"/>
          <a:ext cx="838200" cy="59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146204</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91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123327</xdr:rowOff>
    </xdr:from>
    <xdr:to>
      <xdr:col>24</xdr:col>
      <xdr:colOff>114300</xdr:colOff>
      <xdr:row>95</xdr:row>
      <xdr:rowOff>53477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3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145827</xdr:rowOff>
    </xdr:from>
    <xdr:to>
      <xdr:col>19</xdr:col>
      <xdr:colOff>177800</xdr:colOff>
      <xdr:row>97</xdr:row>
      <xdr:rowOff>19738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605027"/>
          <a:ext cx="889000" cy="4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12951</xdr:rowOff>
    </xdr:from>
    <xdr:to>
      <xdr:col>20</xdr:col>
      <xdr:colOff>38100</xdr:colOff>
      <xdr:row>95</xdr:row>
      <xdr:rowOff>114551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131078</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07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115095</xdr:rowOff>
    </xdr:from>
    <xdr:to>
      <xdr:col>15</xdr:col>
      <xdr:colOff>50800</xdr:colOff>
      <xdr:row>97</xdr:row>
      <xdr:rowOff>19738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574295"/>
          <a:ext cx="889000" cy="7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83207</xdr:rowOff>
    </xdr:from>
    <xdr:to>
      <xdr:col>15</xdr:col>
      <xdr:colOff>101600</xdr:colOff>
      <xdr:row>96</xdr:row>
      <xdr:rowOff>13357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29884</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115095</xdr:rowOff>
    </xdr:from>
    <xdr:to>
      <xdr:col>10</xdr:col>
      <xdr:colOff>114300</xdr:colOff>
      <xdr:row>97</xdr:row>
      <xdr:rowOff>126837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574295"/>
          <a:ext cx="889000" cy="18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3130</xdr:rowOff>
    </xdr:from>
    <xdr:to>
      <xdr:col>10</xdr:col>
      <xdr:colOff>165100</xdr:colOff>
      <xdr:row>95</xdr:row>
      <xdr:rowOff>104730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121257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57521</xdr:rowOff>
    </xdr:from>
    <xdr:to>
      <xdr:col>6</xdr:col>
      <xdr:colOff>38100</xdr:colOff>
      <xdr:row>96</xdr:row>
      <xdr:rowOff>159121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4198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35964</xdr:rowOff>
    </xdr:from>
    <xdr:to>
      <xdr:col>24</xdr:col>
      <xdr:colOff>114300</xdr:colOff>
      <xdr:row>96</xdr:row>
      <xdr:rowOff>137564</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49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122341</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1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95027</xdr:rowOff>
    </xdr:from>
    <xdr:to>
      <xdr:col>20</xdr:col>
      <xdr:colOff>38100</xdr:colOff>
      <xdr:row>97</xdr:row>
      <xdr:rowOff>25177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55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16304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6646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140388</xdr:rowOff>
    </xdr:from>
    <xdr:to>
      <xdr:col>15</xdr:col>
      <xdr:colOff>101600</xdr:colOff>
      <xdr:row>97</xdr:row>
      <xdr:rowOff>70538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59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61665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69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64295</xdr:rowOff>
    </xdr:from>
    <xdr:to>
      <xdr:col>10</xdr:col>
      <xdr:colOff>165100</xdr:colOff>
      <xdr:row>96</xdr:row>
      <xdr:rowOff>165895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52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157022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19795" y="16616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76037</xdr:rowOff>
    </xdr:from>
    <xdr:to>
      <xdr:col>6</xdr:col>
      <xdr:colOff>38100</xdr:colOff>
      <xdr:row>98</xdr:row>
      <xdr:rowOff>6187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0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168764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79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160764</xdr:rowOff>
    </xdr:from>
    <xdr:to>
      <xdr:col>55</xdr:col>
      <xdr:colOff>0</xdr:colOff>
      <xdr:row>37</xdr:row>
      <xdr:rowOff>16550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32964"/>
          <a:ext cx="838200" cy="2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160764</xdr:rowOff>
    </xdr:from>
    <xdr:to>
      <xdr:col>50</xdr:col>
      <xdr:colOff>114300</xdr:colOff>
      <xdr:row>36</xdr:row>
      <xdr:rowOff>169875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32964"/>
          <a:ext cx="8890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169875</xdr:rowOff>
    </xdr:from>
    <xdr:to>
      <xdr:col>45</xdr:col>
      <xdr:colOff>177800</xdr:colOff>
      <xdr:row>37</xdr:row>
      <xdr:rowOff>52212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42075"/>
          <a:ext cx="889000" cy="5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84226</xdr:rowOff>
    </xdr:from>
    <xdr:to>
      <xdr:col>41</xdr:col>
      <xdr:colOff>50800</xdr:colOff>
      <xdr:row>37</xdr:row>
      <xdr:rowOff>52212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27726"/>
          <a:ext cx="889000" cy="116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137200</xdr:rowOff>
    </xdr:from>
    <xdr:to>
      <xdr:col>55</xdr:col>
      <xdr:colOff>50800</xdr:colOff>
      <xdr:row>37</xdr:row>
      <xdr:rowOff>67350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0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115627</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8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109964</xdr:rowOff>
    </xdr:from>
    <xdr:to>
      <xdr:col>50</xdr:col>
      <xdr:colOff>165100</xdr:colOff>
      <xdr:row>37</xdr:row>
      <xdr:rowOff>40114</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8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31241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37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119075</xdr:rowOff>
    </xdr:from>
    <xdr:to>
      <xdr:col>46</xdr:col>
      <xdr:colOff>38100</xdr:colOff>
      <xdr:row>37</xdr:row>
      <xdr:rowOff>49225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40352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38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1412</xdr:rowOff>
    </xdr:from>
    <xdr:to>
      <xdr:col>41</xdr:col>
      <xdr:colOff>101600</xdr:colOff>
      <xdr:row>37</xdr:row>
      <xdr:rowOff>103012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4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94139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33426</xdr:rowOff>
    </xdr:from>
    <xdr:to>
      <xdr:col>36</xdr:col>
      <xdr:colOff>165100</xdr:colOff>
      <xdr:row>30</xdr:row>
      <xdr:rowOff>135026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7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126153</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69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100217</xdr:rowOff>
    </xdr:from>
    <xdr:to>
      <xdr:col>55</xdr:col>
      <xdr:colOff>0</xdr:colOff>
      <xdr:row>56</xdr:row>
      <xdr:rowOff>130883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529967"/>
          <a:ext cx="838200" cy="20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130883</xdr:rowOff>
    </xdr:from>
    <xdr:to>
      <xdr:col>50</xdr:col>
      <xdr:colOff>114300</xdr:colOff>
      <xdr:row>57</xdr:row>
      <xdr:rowOff>102297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732083"/>
          <a:ext cx="889000" cy="14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87514</xdr:rowOff>
    </xdr:from>
    <xdr:to>
      <xdr:col>45</xdr:col>
      <xdr:colOff>177800</xdr:colOff>
      <xdr:row>57</xdr:row>
      <xdr:rowOff>102297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60164"/>
          <a:ext cx="8890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148920</xdr:rowOff>
    </xdr:from>
    <xdr:to>
      <xdr:col>41</xdr:col>
      <xdr:colOff>50800</xdr:colOff>
      <xdr:row>57</xdr:row>
      <xdr:rowOff>87514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750120"/>
          <a:ext cx="889000" cy="11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49417</xdr:rowOff>
    </xdr:from>
    <xdr:to>
      <xdr:col>55</xdr:col>
      <xdr:colOff>50800</xdr:colOff>
      <xdr:row>55</xdr:row>
      <xdr:rowOff>151017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47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72294</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33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80083</xdr:rowOff>
    </xdr:from>
    <xdr:to>
      <xdr:col>50</xdr:col>
      <xdr:colOff>165100</xdr:colOff>
      <xdr:row>57</xdr:row>
      <xdr:rowOff>10233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81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1360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77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51497</xdr:rowOff>
    </xdr:from>
    <xdr:to>
      <xdr:col>46</xdr:col>
      <xdr:colOff>38100</xdr:colOff>
      <xdr:row>57</xdr:row>
      <xdr:rowOff>153097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2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144224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1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36714</xdr:rowOff>
    </xdr:from>
    <xdr:to>
      <xdr:col>41</xdr:col>
      <xdr:colOff>101600</xdr:colOff>
      <xdr:row>57</xdr:row>
      <xdr:rowOff>138314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0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129441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90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98120</xdr:rowOff>
    </xdr:from>
    <xdr:to>
      <xdr:col>36</xdr:col>
      <xdr:colOff>165100</xdr:colOff>
      <xdr:row>57</xdr:row>
      <xdr:rowOff>28270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19397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79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152707</xdr:rowOff>
    </xdr:from>
    <xdr:to>
      <xdr:col>55</xdr:col>
      <xdr:colOff>0</xdr:colOff>
      <xdr:row>78</xdr:row>
      <xdr:rowOff>81338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54357"/>
          <a:ext cx="838200" cy="10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81338</xdr:rowOff>
    </xdr:from>
    <xdr:to>
      <xdr:col>50</xdr:col>
      <xdr:colOff>114300</xdr:colOff>
      <xdr:row>78</xdr:row>
      <xdr:rowOff>86345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54438"/>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81499</xdr:rowOff>
    </xdr:from>
    <xdr:to>
      <xdr:col>45</xdr:col>
      <xdr:colOff>177800</xdr:colOff>
      <xdr:row>78</xdr:row>
      <xdr:rowOff>86345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54599"/>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49197</xdr:rowOff>
    </xdr:from>
    <xdr:to>
      <xdr:col>41</xdr:col>
      <xdr:colOff>50800</xdr:colOff>
      <xdr:row>78</xdr:row>
      <xdr:rowOff>81499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22297"/>
          <a:ext cx="889000" cy="3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101907</xdr:rowOff>
    </xdr:from>
    <xdr:to>
      <xdr:col>55</xdr:col>
      <xdr:colOff>50800</xdr:colOff>
      <xdr:row>78</xdr:row>
      <xdr:rowOff>32057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0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80334</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8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30538</xdr:rowOff>
    </xdr:from>
    <xdr:to>
      <xdr:col>50</xdr:col>
      <xdr:colOff>165100</xdr:colOff>
      <xdr:row>78</xdr:row>
      <xdr:rowOff>132138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123265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49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35545</xdr:rowOff>
    </xdr:from>
    <xdr:to>
      <xdr:col>46</xdr:col>
      <xdr:colOff>38100</xdr:colOff>
      <xdr:row>78</xdr:row>
      <xdr:rowOff>137145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0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128272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0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30699</xdr:rowOff>
    </xdr:from>
    <xdr:to>
      <xdr:col>41</xdr:col>
      <xdr:colOff>101600</xdr:colOff>
      <xdr:row>78</xdr:row>
      <xdr:rowOff>132299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0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123426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4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169847</xdr:rowOff>
    </xdr:from>
    <xdr:to>
      <xdr:col>36</xdr:col>
      <xdr:colOff>165100</xdr:colOff>
      <xdr:row>78</xdr:row>
      <xdr:rowOff>99997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7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91124</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46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132888</xdr:rowOff>
    </xdr:from>
    <xdr:to>
      <xdr:col>55</xdr:col>
      <xdr:colOff>0</xdr:colOff>
      <xdr:row>95</xdr:row>
      <xdr:rowOff>111559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077738"/>
          <a:ext cx="838200" cy="32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111559</xdr:rowOff>
    </xdr:from>
    <xdr:to>
      <xdr:col>50</xdr:col>
      <xdr:colOff>114300</xdr:colOff>
      <xdr:row>96</xdr:row>
      <xdr:rowOff>49861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399309"/>
          <a:ext cx="889000" cy="10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49861</xdr:rowOff>
    </xdr:from>
    <xdr:to>
      <xdr:col>45</xdr:col>
      <xdr:colOff>177800</xdr:colOff>
      <xdr:row>97</xdr:row>
      <xdr:rowOff>65429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6509061"/>
          <a:ext cx="889000" cy="18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150809</xdr:rowOff>
    </xdr:from>
    <xdr:to>
      <xdr:col>41</xdr:col>
      <xdr:colOff>50800</xdr:colOff>
      <xdr:row>97</xdr:row>
      <xdr:rowOff>65429</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267109"/>
          <a:ext cx="889000" cy="42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82088</xdr:rowOff>
    </xdr:from>
    <xdr:to>
      <xdr:col>55</xdr:col>
      <xdr:colOff>50800</xdr:colOff>
      <xdr:row>94</xdr:row>
      <xdr:rowOff>12238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02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104965</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587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60759</xdr:rowOff>
    </xdr:from>
    <xdr:to>
      <xdr:col>50</xdr:col>
      <xdr:colOff>165100</xdr:colOff>
      <xdr:row>95</xdr:row>
      <xdr:rowOff>162359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34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153486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44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170511</xdr:rowOff>
    </xdr:from>
    <xdr:to>
      <xdr:col>46</xdr:col>
      <xdr:colOff>38100</xdr:colOff>
      <xdr:row>96</xdr:row>
      <xdr:rowOff>100661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45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91788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55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14629</xdr:rowOff>
    </xdr:from>
    <xdr:to>
      <xdr:col>41</xdr:col>
      <xdr:colOff>101600</xdr:colOff>
      <xdr:row>97</xdr:row>
      <xdr:rowOff>116229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64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107356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73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100009</xdr:rowOff>
    </xdr:from>
    <xdr:to>
      <xdr:col>36</xdr:col>
      <xdr:colOff>165100</xdr:colOff>
      <xdr:row>95</xdr:row>
      <xdr:rowOff>30159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21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46686</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599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166618</xdr:rowOff>
    </xdr:from>
    <xdr:to>
      <xdr:col>85</xdr:col>
      <xdr:colOff>127000</xdr:colOff>
      <xdr:row>38</xdr:row>
      <xdr:rowOff>7512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5481300" y="6510268"/>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7512</xdr:rowOff>
    </xdr:from>
    <xdr:to>
      <xdr:col>81</xdr:col>
      <xdr:colOff>50800</xdr:colOff>
      <xdr:row>38</xdr:row>
      <xdr:rowOff>17056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4592300" y="6522612"/>
          <a:ext cx="889000" cy="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17056</xdr:rowOff>
    </xdr:from>
    <xdr:to>
      <xdr:col>76</xdr:col>
      <xdr:colOff>114300</xdr:colOff>
      <xdr:row>38</xdr:row>
      <xdr:rowOff>19342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3703300" y="65321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93066</xdr:rowOff>
    </xdr:from>
    <xdr:to>
      <xdr:col>71</xdr:col>
      <xdr:colOff>177800</xdr:colOff>
      <xdr:row>38</xdr:row>
      <xdr:rowOff>19342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436716"/>
          <a:ext cx="889000" cy="9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115818</xdr:rowOff>
    </xdr:from>
    <xdr:to>
      <xdr:col>85</xdr:col>
      <xdr:colOff>177800</xdr:colOff>
      <xdr:row>38</xdr:row>
      <xdr:rowOff>45968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5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73900</xdr:rowOff>
    </xdr:from>
    <xdr:ext cx="378565"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128162</xdr:rowOff>
    </xdr:from>
    <xdr:to>
      <xdr:col>81</xdr:col>
      <xdr:colOff>101600</xdr:colOff>
      <xdr:row>38</xdr:row>
      <xdr:rowOff>58312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7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49439</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5645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137706</xdr:rowOff>
    </xdr:from>
    <xdr:to>
      <xdr:col>76</xdr:col>
      <xdr:colOff>165100</xdr:colOff>
      <xdr:row>38</xdr:row>
      <xdr:rowOff>67856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58983</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3017" y="6574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139992</xdr:rowOff>
    </xdr:from>
    <xdr:to>
      <xdr:col>72</xdr:col>
      <xdr:colOff>38100</xdr:colOff>
      <xdr:row>38</xdr:row>
      <xdr:rowOff>70142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61269</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4017" y="65763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42266</xdr:rowOff>
    </xdr:from>
    <xdr:to>
      <xdr:col>67</xdr:col>
      <xdr:colOff>101600</xdr:colOff>
      <xdr:row>37</xdr:row>
      <xdr:rowOff>143866</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3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160393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161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59861</xdr:rowOff>
    </xdr:from>
    <xdr:to>
      <xdr:col>85</xdr:col>
      <xdr:colOff>127000</xdr:colOff>
      <xdr:row>75</xdr:row>
      <xdr:rowOff>65062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2918611"/>
          <a:ext cx="838200" cy="5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59861</xdr:rowOff>
    </xdr:from>
    <xdr:to>
      <xdr:col>81</xdr:col>
      <xdr:colOff>50800</xdr:colOff>
      <xdr:row>75</xdr:row>
      <xdr:rowOff>68187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2918611"/>
          <a:ext cx="889000" cy="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68187</xdr:rowOff>
    </xdr:from>
    <xdr:to>
      <xdr:col>76</xdr:col>
      <xdr:colOff>114300</xdr:colOff>
      <xdr:row>75</xdr:row>
      <xdr:rowOff>92151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2926937"/>
          <a:ext cx="889000" cy="2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92151</xdr:rowOff>
    </xdr:from>
    <xdr:to>
      <xdr:col>71</xdr:col>
      <xdr:colOff>177800</xdr:colOff>
      <xdr:row>75</xdr:row>
      <xdr:rowOff>119317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2950901"/>
          <a:ext cx="889000" cy="2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14262</xdr:rowOff>
    </xdr:from>
    <xdr:to>
      <xdr:col>85</xdr:col>
      <xdr:colOff>177800</xdr:colOff>
      <xdr:row>75</xdr:row>
      <xdr:rowOff>115862</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8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37139</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72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9061</xdr:rowOff>
    </xdr:from>
    <xdr:to>
      <xdr:col>81</xdr:col>
      <xdr:colOff>101600</xdr:colOff>
      <xdr:row>75</xdr:row>
      <xdr:rowOff>110661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86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127188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64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17387</xdr:rowOff>
    </xdr:from>
    <xdr:to>
      <xdr:col>76</xdr:col>
      <xdr:colOff>165100</xdr:colOff>
      <xdr:row>75</xdr:row>
      <xdr:rowOff>118987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8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135514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65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41351</xdr:rowOff>
    </xdr:from>
    <xdr:to>
      <xdr:col>72</xdr:col>
      <xdr:colOff>38100</xdr:colOff>
      <xdr:row>75</xdr:row>
      <xdr:rowOff>142951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90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134078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68517</xdr:rowOff>
    </xdr:from>
    <xdr:to>
      <xdr:col>67</xdr:col>
      <xdr:colOff>101600</xdr:colOff>
      <xdr:row>75</xdr:row>
      <xdr:rowOff>170117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92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161244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1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72084</xdr:rowOff>
    </xdr:from>
    <xdr:to>
      <xdr:col>85</xdr:col>
      <xdr:colOff>127000</xdr:colOff>
      <xdr:row>98</xdr:row>
      <xdr:rowOff>72372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874184"/>
          <a:ext cx="83820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72372</xdr:rowOff>
    </xdr:from>
    <xdr:to>
      <xdr:col>81</xdr:col>
      <xdr:colOff>50800</xdr:colOff>
      <xdr:row>98</xdr:row>
      <xdr:rowOff>98320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874472"/>
          <a:ext cx="889000" cy="2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95585</xdr:rowOff>
    </xdr:from>
    <xdr:to>
      <xdr:col>76</xdr:col>
      <xdr:colOff>114300</xdr:colOff>
      <xdr:row>98</xdr:row>
      <xdr:rowOff>98320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97685"/>
          <a:ext cx="889000" cy="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95585</xdr:rowOff>
    </xdr:from>
    <xdr:to>
      <xdr:col>71</xdr:col>
      <xdr:colOff>177800</xdr:colOff>
      <xdr:row>98</xdr:row>
      <xdr:rowOff>116743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97685"/>
          <a:ext cx="889000" cy="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21284</xdr:rowOff>
    </xdr:from>
    <xdr:to>
      <xdr:col>85</xdr:col>
      <xdr:colOff>177800</xdr:colOff>
      <xdr:row>98</xdr:row>
      <xdr:rowOff>122884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2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142700</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7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21572</xdr:rowOff>
    </xdr:from>
    <xdr:to>
      <xdr:col>81</xdr:col>
      <xdr:colOff>101600</xdr:colOff>
      <xdr:row>98</xdr:row>
      <xdr:rowOff>123172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2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114299</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1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47520</xdr:rowOff>
    </xdr:from>
    <xdr:to>
      <xdr:col>76</xdr:col>
      <xdr:colOff>165100</xdr:colOff>
      <xdr:row>98</xdr:row>
      <xdr:rowOff>149120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140247</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69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44785</xdr:rowOff>
    </xdr:from>
    <xdr:to>
      <xdr:col>72</xdr:col>
      <xdr:colOff>38100</xdr:colOff>
      <xdr:row>98</xdr:row>
      <xdr:rowOff>146385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4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137512</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68428" y="1693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65943</xdr:rowOff>
    </xdr:from>
    <xdr:to>
      <xdr:col>67</xdr:col>
      <xdr:colOff>101600</xdr:colOff>
      <xdr:row>98</xdr:row>
      <xdr:rowOff>167543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6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158670</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96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165036</xdr:rowOff>
    </xdr:from>
    <xdr:to>
      <xdr:col>116</xdr:col>
      <xdr:colOff>63500</xdr:colOff>
      <xdr:row>36</xdr:row>
      <xdr:rowOff>167894</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337236"/>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142939</xdr:rowOff>
    </xdr:from>
    <xdr:to>
      <xdr:col>111</xdr:col>
      <xdr:colOff>177800</xdr:colOff>
      <xdr:row>36</xdr:row>
      <xdr:rowOff>165036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315139"/>
          <a:ext cx="889000" cy="2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126365</xdr:rowOff>
    </xdr:from>
    <xdr:to>
      <xdr:col>107</xdr:col>
      <xdr:colOff>50800</xdr:colOff>
      <xdr:row>36</xdr:row>
      <xdr:rowOff>142939</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298565"/>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126365</xdr:rowOff>
    </xdr:from>
    <xdr:to>
      <xdr:col>102</xdr:col>
      <xdr:colOff>114300</xdr:colOff>
      <xdr:row>37</xdr:row>
      <xdr:rowOff>62738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298565"/>
          <a:ext cx="889000" cy="10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117094</xdr:rowOff>
    </xdr:from>
    <xdr:to>
      <xdr:col>116</xdr:col>
      <xdr:colOff>114300</xdr:colOff>
      <xdr:row>37</xdr:row>
      <xdr:rowOff>47244</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28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139971</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140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114236</xdr:rowOff>
    </xdr:from>
    <xdr:to>
      <xdr:col>112</xdr:col>
      <xdr:colOff>38100</xdr:colOff>
      <xdr:row>37</xdr:row>
      <xdr:rowOff>44386</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2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60913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06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92139</xdr:rowOff>
    </xdr:from>
    <xdr:to>
      <xdr:col>107</xdr:col>
      <xdr:colOff>101600</xdr:colOff>
      <xdr:row>37</xdr:row>
      <xdr:rowOff>22289</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26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38816</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03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75565</xdr:rowOff>
    </xdr:from>
    <xdr:to>
      <xdr:col>102</xdr:col>
      <xdr:colOff>165100</xdr:colOff>
      <xdr:row>37</xdr:row>
      <xdr:rowOff>5715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24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22242</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02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11938</xdr:rowOff>
    </xdr:from>
    <xdr:to>
      <xdr:col>98</xdr:col>
      <xdr:colOff>38100</xdr:colOff>
      <xdr:row>37</xdr:row>
      <xdr:rowOff>113538</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35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130065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3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41573</xdr:rowOff>
    </xdr:from>
    <xdr:to>
      <xdr:col>116</xdr:col>
      <xdr:colOff>63500</xdr:colOff>
      <xdr:row>59</xdr:row>
      <xdr:rowOff>42240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157123"/>
          <a:ext cx="838200" cy="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41211</xdr:rowOff>
    </xdr:from>
    <xdr:to>
      <xdr:col>111</xdr:col>
      <xdr:colOff>177800</xdr:colOff>
      <xdr:row>59</xdr:row>
      <xdr:rowOff>41573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156761"/>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40430</xdr:rowOff>
    </xdr:from>
    <xdr:to>
      <xdr:col>107</xdr:col>
      <xdr:colOff>50800</xdr:colOff>
      <xdr:row>59</xdr:row>
      <xdr:rowOff>41211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155980"/>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39630</xdr:rowOff>
    </xdr:from>
    <xdr:to>
      <xdr:col>102</xdr:col>
      <xdr:colOff>114300</xdr:colOff>
      <xdr:row>59</xdr:row>
      <xdr:rowOff>40430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55180"/>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162890</xdr:rowOff>
    </xdr:from>
    <xdr:to>
      <xdr:col>116</xdr:col>
      <xdr:colOff>114300</xdr:colOff>
      <xdr:row>59</xdr:row>
      <xdr:rowOff>93040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1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77817</xdr:rowOff>
    </xdr:from>
    <xdr:ext cx="378565"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21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162223</xdr:rowOff>
    </xdr:from>
    <xdr:to>
      <xdr:col>112</xdr:col>
      <xdr:colOff>38100</xdr:colOff>
      <xdr:row>59</xdr:row>
      <xdr:rowOff>92373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10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83500</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4017" y="10199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161861</xdr:rowOff>
    </xdr:from>
    <xdr:to>
      <xdr:col>107</xdr:col>
      <xdr:colOff>101600</xdr:colOff>
      <xdr:row>59</xdr:row>
      <xdr:rowOff>92011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10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83138</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5017" y="10198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161080</xdr:rowOff>
    </xdr:from>
    <xdr:to>
      <xdr:col>102</xdr:col>
      <xdr:colOff>165100</xdr:colOff>
      <xdr:row>59</xdr:row>
      <xdr:rowOff>91230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1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82357</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6017" y="10197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160280</xdr:rowOff>
    </xdr:from>
    <xdr:to>
      <xdr:col>98</xdr:col>
      <xdr:colOff>38100</xdr:colOff>
      <xdr:row>59</xdr:row>
      <xdr:rowOff>90430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10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81557</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7017" y="10197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66156</xdr:rowOff>
    </xdr:from>
    <xdr:to>
      <xdr:col>116</xdr:col>
      <xdr:colOff>63500</xdr:colOff>
      <xdr:row>76</xdr:row>
      <xdr:rowOff>135161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096356"/>
          <a:ext cx="838200" cy="6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135161</xdr:rowOff>
    </xdr:from>
    <xdr:to>
      <xdr:col>111</xdr:col>
      <xdr:colOff>177800</xdr:colOff>
      <xdr:row>77</xdr:row>
      <xdr:rowOff>5511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165361"/>
          <a:ext cx="889000" cy="4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5511</xdr:rowOff>
    </xdr:from>
    <xdr:to>
      <xdr:col>107</xdr:col>
      <xdr:colOff>50800</xdr:colOff>
      <xdr:row>77</xdr:row>
      <xdr:rowOff>49696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207161"/>
          <a:ext cx="889000" cy="4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138067</xdr:rowOff>
    </xdr:from>
    <xdr:to>
      <xdr:col>102</xdr:col>
      <xdr:colOff>114300</xdr:colOff>
      <xdr:row>77</xdr:row>
      <xdr:rowOff>49696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2996817"/>
          <a:ext cx="889000" cy="25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15356</xdr:rowOff>
    </xdr:from>
    <xdr:to>
      <xdr:col>116</xdr:col>
      <xdr:colOff>114300</xdr:colOff>
      <xdr:row>76</xdr:row>
      <xdr:rowOff>116956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04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165233</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02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84361</xdr:rowOff>
    </xdr:from>
    <xdr:to>
      <xdr:col>112</xdr:col>
      <xdr:colOff>38100</xdr:colOff>
      <xdr:row>77</xdr:row>
      <xdr:rowOff>14511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11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5638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20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126161</xdr:rowOff>
    </xdr:from>
    <xdr:to>
      <xdr:col>107</xdr:col>
      <xdr:colOff>101600</xdr:colOff>
      <xdr:row>77</xdr:row>
      <xdr:rowOff>56311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15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47438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24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170346</xdr:rowOff>
    </xdr:from>
    <xdr:to>
      <xdr:col>102</xdr:col>
      <xdr:colOff>165100</xdr:colOff>
      <xdr:row>77</xdr:row>
      <xdr:rowOff>100496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20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91623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29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87267</xdr:rowOff>
    </xdr:from>
    <xdr:to>
      <xdr:col>98</xdr:col>
      <xdr:colOff>38100</xdr:colOff>
      <xdr:row>76</xdr:row>
      <xdr:rowOff>17416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9460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33944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72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人件費は住民一人当たり</a:t>
          </a:r>
          <a:r>
            <a:rPr kumimoji="1" lang="en-US" altLang="ja-JP" sz="1300">
              <a:latin typeface="ＭＳ Ｐゴシック" panose="020B0600070205080204" pitchFamily="50" charset="-128"/>
              <a:ea typeface="ＭＳ Ｐゴシック" panose="020B0600070205080204" pitchFamily="50" charset="-128"/>
            </a:rPr>
            <a:t>67,023</a:t>
          </a:r>
          <a:r>
            <a:rPr kumimoji="1" lang="ja-JP" altLang="en-US" sz="1300">
              <a:latin typeface="ＭＳ Ｐゴシック" panose="020B0600070205080204" pitchFamily="50" charset="-128"/>
              <a:ea typeface="ＭＳ Ｐゴシック" panose="020B0600070205080204" pitchFamily="50" charset="-128"/>
            </a:rPr>
            <a:t>円となった。人事院勧告に基づく給与改定等により、前年度から</a:t>
          </a:r>
          <a:r>
            <a:rPr kumimoji="1" lang="en-US" altLang="ja-JP" sz="1300">
              <a:latin typeface="ＭＳ Ｐゴシック" panose="020B0600070205080204" pitchFamily="50" charset="-128"/>
              <a:ea typeface="ＭＳ Ｐゴシック" panose="020B0600070205080204" pitchFamily="50" charset="-128"/>
            </a:rPr>
            <a:t>7,322</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物件費は住民一人当たり</a:t>
          </a:r>
          <a:r>
            <a:rPr kumimoji="1" lang="en-US" altLang="ja-JP" sz="1300">
              <a:latin typeface="ＭＳ Ｐゴシック" panose="020B0600070205080204" pitchFamily="50" charset="-128"/>
              <a:ea typeface="ＭＳ Ｐゴシック" panose="020B0600070205080204" pitchFamily="50" charset="-128"/>
            </a:rPr>
            <a:t>66,794</a:t>
          </a:r>
          <a:r>
            <a:rPr kumimoji="1" lang="ja-JP" altLang="en-US" sz="1300">
              <a:latin typeface="ＭＳ Ｐゴシック" panose="020B0600070205080204" pitchFamily="50" charset="-128"/>
              <a:ea typeface="ＭＳ Ｐゴシック" panose="020B0600070205080204" pitchFamily="50" charset="-128"/>
            </a:rPr>
            <a:t>円となった。市内の消費喚起のため実施したキャッシュレス決済ポイントバック事業の増により、前年度から</a:t>
          </a:r>
          <a:r>
            <a:rPr kumimoji="1" lang="en-US" altLang="ja-JP" sz="1300">
              <a:latin typeface="ＭＳ Ｐゴシック" panose="020B0600070205080204" pitchFamily="50" charset="-128"/>
              <a:ea typeface="ＭＳ Ｐゴシック" panose="020B0600070205080204" pitchFamily="50" charset="-128"/>
            </a:rPr>
            <a:t>2,445</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111,947</a:t>
          </a:r>
          <a:r>
            <a:rPr kumimoji="1" lang="ja-JP" altLang="en-US" sz="1300">
              <a:latin typeface="ＭＳ Ｐゴシック" panose="020B0600070205080204" pitchFamily="50" charset="-128"/>
              <a:ea typeface="ＭＳ Ｐゴシック" panose="020B0600070205080204" pitchFamily="50" charset="-128"/>
            </a:rPr>
            <a:t>円となった。制度改正に伴う児童手当の増により、前年度から</a:t>
          </a:r>
          <a:r>
            <a:rPr kumimoji="1" lang="en-US" altLang="ja-JP" sz="1300">
              <a:latin typeface="ＭＳ Ｐゴシック" panose="020B0600070205080204" pitchFamily="50" charset="-128"/>
              <a:ea typeface="ＭＳ Ｐゴシック" panose="020B0600070205080204" pitchFamily="50" charset="-128"/>
            </a:rPr>
            <a:t>7,751</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補助費等は住民一人当たり</a:t>
          </a:r>
          <a:r>
            <a:rPr kumimoji="1" lang="en-US" altLang="ja-JP" sz="1300">
              <a:latin typeface="ＭＳ Ｐゴシック" panose="020B0600070205080204" pitchFamily="50" charset="-128"/>
              <a:ea typeface="ＭＳ Ｐゴシック" panose="020B0600070205080204" pitchFamily="50" charset="-128"/>
            </a:rPr>
            <a:t>39,063</a:t>
          </a:r>
          <a:r>
            <a:rPr kumimoji="1" lang="ja-JP" altLang="en-US" sz="1300">
              <a:latin typeface="ＭＳ Ｐゴシック" panose="020B0600070205080204" pitchFamily="50" charset="-128"/>
              <a:ea typeface="ＭＳ Ｐゴシック" panose="020B0600070205080204" pitchFamily="50" charset="-128"/>
            </a:rPr>
            <a:t>円となった。下水道使用料金改定による下水道事業補助金の減により、前年度から</a:t>
          </a:r>
          <a:r>
            <a:rPr kumimoji="1" lang="en-US" altLang="ja-JP" sz="1300">
              <a:latin typeface="ＭＳ Ｐゴシック" panose="020B0600070205080204" pitchFamily="50" charset="-128"/>
              <a:ea typeface="ＭＳ Ｐゴシック" panose="020B0600070205080204" pitchFamily="50" charset="-128"/>
            </a:rPr>
            <a:t>2,502</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62,877</a:t>
          </a:r>
          <a:r>
            <a:rPr kumimoji="1" lang="ja-JP" altLang="en-US" sz="1300">
              <a:latin typeface="ＭＳ Ｐゴシック" panose="020B0600070205080204" pitchFamily="50" charset="-128"/>
              <a:ea typeface="ＭＳ Ｐゴシック" panose="020B0600070205080204" pitchFamily="50" charset="-128"/>
            </a:rPr>
            <a:t>円となった。市民体育館大規模改修工事や小中学校の長寿命化改修工事等の増により、前年度から</a:t>
          </a:r>
          <a:r>
            <a:rPr kumimoji="1" lang="en-US" altLang="ja-JP" sz="1300">
              <a:latin typeface="ＭＳ Ｐゴシック" panose="020B0600070205080204" pitchFamily="50" charset="-128"/>
              <a:ea typeface="ＭＳ Ｐゴシック" panose="020B0600070205080204" pitchFamily="50" charset="-128"/>
            </a:rPr>
            <a:t>18,567</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繰出金は住民一人当たり</a:t>
          </a:r>
          <a:r>
            <a:rPr kumimoji="1" lang="en-US" altLang="ja-JP" sz="1300">
              <a:latin typeface="ＭＳ Ｐゴシック" panose="020B0600070205080204" pitchFamily="50" charset="-128"/>
              <a:ea typeface="ＭＳ Ｐゴシック" panose="020B0600070205080204" pitchFamily="50" charset="-128"/>
            </a:rPr>
            <a:t>36,752</a:t>
          </a:r>
          <a:r>
            <a:rPr kumimoji="1" lang="ja-JP" altLang="en-US" sz="1300">
              <a:latin typeface="ＭＳ Ｐゴシック" panose="020B0600070205080204" pitchFamily="50" charset="-128"/>
              <a:ea typeface="ＭＳ Ｐゴシック" panose="020B0600070205080204" pitchFamily="50" charset="-128"/>
            </a:rPr>
            <a:t>円となった。介護保険者の増加による介護保険会計への繰出金が増加しているため、前年度から</a:t>
          </a:r>
          <a:r>
            <a:rPr kumimoji="1" lang="en-US" altLang="ja-JP" sz="1300">
              <a:latin typeface="ＭＳ Ｐゴシック" panose="020B0600070205080204" pitchFamily="50" charset="-128"/>
              <a:ea typeface="ＭＳ Ｐゴシック" panose="020B0600070205080204" pitchFamily="50" charset="-128"/>
            </a:rPr>
            <a:t>2,113</a:t>
          </a:r>
          <a:r>
            <a:rPr kumimoji="1" lang="ja-JP" altLang="en-US" sz="13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静岡県三島市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104,961
103,359
62.02
47,287,605
46,084,472
1,072,430
23,322,392
37,605,466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129984</xdr:rowOff>
    </xdr:from>
    <xdr:to>
      <xdr:col>24</xdr:col>
      <xdr:colOff>63500</xdr:colOff>
      <xdr:row>37</xdr:row>
      <xdr:rowOff>15113</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302184"/>
          <a:ext cx="838200" cy="5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11684</xdr:rowOff>
    </xdr:from>
    <xdr:to>
      <xdr:col>19</xdr:col>
      <xdr:colOff>177800</xdr:colOff>
      <xdr:row>37</xdr:row>
      <xdr:rowOff>15113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355334"/>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11684</xdr:rowOff>
    </xdr:from>
    <xdr:to>
      <xdr:col>15</xdr:col>
      <xdr:colOff>50800</xdr:colOff>
      <xdr:row>37</xdr:row>
      <xdr:rowOff>37402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355334"/>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7112</xdr:rowOff>
    </xdr:from>
    <xdr:to>
      <xdr:col>10</xdr:col>
      <xdr:colOff>114300</xdr:colOff>
      <xdr:row>37</xdr:row>
      <xdr:rowOff>37402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350762"/>
          <a:ext cx="8890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79184</xdr:rowOff>
    </xdr:from>
    <xdr:to>
      <xdr:col>24</xdr:col>
      <xdr:colOff>114300</xdr:colOff>
      <xdr:row>37</xdr:row>
      <xdr:rowOff>9334</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25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57611</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22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135763</xdr:rowOff>
    </xdr:from>
    <xdr:to>
      <xdr:col>20</xdr:col>
      <xdr:colOff>38100</xdr:colOff>
      <xdr:row>37</xdr:row>
      <xdr:rowOff>65913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30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57040</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40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132334</xdr:rowOff>
    </xdr:from>
    <xdr:to>
      <xdr:col>15</xdr:col>
      <xdr:colOff>101600</xdr:colOff>
      <xdr:row>37</xdr:row>
      <xdr:rowOff>62484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53611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9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158052</xdr:rowOff>
    </xdr:from>
    <xdr:to>
      <xdr:col>10</xdr:col>
      <xdr:colOff>165100</xdr:colOff>
      <xdr:row>37</xdr:row>
      <xdr:rowOff>88202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33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79329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422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127762</xdr:rowOff>
    </xdr:from>
    <xdr:to>
      <xdr:col>6</xdr:col>
      <xdr:colOff>38100</xdr:colOff>
      <xdr:row>37</xdr:row>
      <xdr:rowOff>57912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2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49039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23446</xdr:rowOff>
    </xdr:from>
    <xdr:to>
      <xdr:col>24</xdr:col>
      <xdr:colOff>63500</xdr:colOff>
      <xdr:row>58</xdr:row>
      <xdr:rowOff>31256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67546"/>
          <a:ext cx="8382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31256</xdr:rowOff>
    </xdr:from>
    <xdr:to>
      <xdr:col>19</xdr:col>
      <xdr:colOff>177800</xdr:colOff>
      <xdr:row>58</xdr:row>
      <xdr:rowOff>54375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75356"/>
          <a:ext cx="889000" cy="2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54375</xdr:rowOff>
    </xdr:from>
    <xdr:to>
      <xdr:col>15</xdr:col>
      <xdr:colOff>50800</xdr:colOff>
      <xdr:row>58</xdr:row>
      <xdr:rowOff>64391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98475"/>
          <a:ext cx="889000" cy="1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54584</xdr:rowOff>
    </xdr:from>
    <xdr:to>
      <xdr:col>10</xdr:col>
      <xdr:colOff>114300</xdr:colOff>
      <xdr:row>58</xdr:row>
      <xdr:rowOff>64391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55784"/>
          <a:ext cx="889000" cy="35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144096</xdr:rowOff>
    </xdr:from>
    <xdr:to>
      <xdr:col>24</xdr:col>
      <xdr:colOff>114300</xdr:colOff>
      <xdr:row>58</xdr:row>
      <xdr:rowOff>74246</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1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151906</xdr:rowOff>
    </xdr:from>
    <xdr:to>
      <xdr:col>20</xdr:col>
      <xdr:colOff>38100</xdr:colOff>
      <xdr:row>58</xdr:row>
      <xdr:rowOff>82056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73183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1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3575</xdr:rowOff>
    </xdr:from>
    <xdr:to>
      <xdr:col>15</xdr:col>
      <xdr:colOff>101600</xdr:colOff>
      <xdr:row>58</xdr:row>
      <xdr:rowOff>105175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96302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4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13591</xdr:rowOff>
    </xdr:from>
    <xdr:to>
      <xdr:col>10</xdr:col>
      <xdr:colOff>165100</xdr:colOff>
      <xdr:row>58</xdr:row>
      <xdr:rowOff>115191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5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106318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5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3784</xdr:rowOff>
    </xdr:from>
    <xdr:to>
      <xdr:col>6</xdr:col>
      <xdr:colOff>38100</xdr:colOff>
      <xdr:row>56</xdr:row>
      <xdr:rowOff>105384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60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96511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97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60129</xdr:rowOff>
    </xdr:from>
    <xdr:to>
      <xdr:col>24</xdr:col>
      <xdr:colOff>62865</xdr:colOff>
      <xdr:row>77</xdr:row>
      <xdr:rowOff>88740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404529"/>
          <a:ext cx="1270" cy="88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92567</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9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88740</xdr:rowOff>
    </xdr:from>
    <xdr:to>
      <xdr:col>24</xdr:col>
      <xdr:colOff>152400</xdr:colOff>
      <xdr:row>77</xdr:row>
      <xdr:rowOff>88740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9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6806</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217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60129</xdr:rowOff>
    </xdr:from>
    <xdr:to>
      <xdr:col>24</xdr:col>
      <xdr:colOff>152400</xdr:colOff>
      <xdr:row>72</xdr:row>
      <xdr:rowOff>60129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40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126271</xdr:rowOff>
    </xdr:from>
    <xdr:to>
      <xdr:col>24</xdr:col>
      <xdr:colOff>63500</xdr:colOff>
      <xdr:row>77</xdr:row>
      <xdr:rowOff>9627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156471"/>
          <a:ext cx="838200" cy="5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98720</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78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75843</xdr:rowOff>
    </xdr:from>
    <xdr:to>
      <xdr:col>24</xdr:col>
      <xdr:colOff>114300</xdr:colOff>
      <xdr:row>76</xdr:row>
      <xdr:rowOff>5993</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93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9627</xdr:rowOff>
    </xdr:from>
    <xdr:to>
      <xdr:col>19</xdr:col>
      <xdr:colOff>177800</xdr:colOff>
      <xdr:row>77</xdr:row>
      <xdr:rowOff>43331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3211277"/>
          <a:ext cx="889000" cy="3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120479</xdr:rowOff>
    </xdr:from>
    <xdr:to>
      <xdr:col>20</xdr:col>
      <xdr:colOff>38100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67156</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17678</xdr:rowOff>
    </xdr:from>
    <xdr:to>
      <xdr:col>15</xdr:col>
      <xdr:colOff>50800</xdr:colOff>
      <xdr:row>77</xdr:row>
      <xdr:rowOff>43331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019300" y="13219328"/>
          <a:ext cx="889000" cy="2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881</xdr:rowOff>
    </xdr:from>
    <xdr:to>
      <xdr:col>15</xdr:col>
      <xdr:colOff>101600</xdr:colOff>
      <xdr:row>76</xdr:row>
      <xdr:rowOff>102481</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119007</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17678</xdr:rowOff>
    </xdr:from>
    <xdr:to>
      <xdr:col>10</xdr:col>
      <xdr:colOff>114300</xdr:colOff>
      <xdr:row>77</xdr:row>
      <xdr:rowOff>150265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219328"/>
          <a:ext cx="8890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143188</xdr:rowOff>
    </xdr:from>
    <xdr:to>
      <xdr:col>10</xdr:col>
      <xdr:colOff>165100</xdr:colOff>
      <xdr:row>76</xdr:row>
      <xdr:rowOff>73338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89865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119971</xdr:rowOff>
    </xdr:from>
    <xdr:to>
      <xdr:col>6</xdr:col>
      <xdr:colOff>38100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75471</xdr:rowOff>
    </xdr:from>
    <xdr:to>
      <xdr:col>24</xdr:col>
      <xdr:colOff>114300</xdr:colOff>
      <xdr:row>77</xdr:row>
      <xdr:rowOff>5621</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10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53898</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84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130277</xdr:rowOff>
    </xdr:from>
    <xdr:to>
      <xdr:col>20</xdr:col>
      <xdr:colOff>38100</xdr:colOff>
      <xdr:row>77</xdr:row>
      <xdr:rowOff>60427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16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51554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253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163981</xdr:rowOff>
    </xdr:from>
    <xdr:to>
      <xdr:col>15</xdr:col>
      <xdr:colOff>101600</xdr:colOff>
      <xdr:row>77</xdr:row>
      <xdr:rowOff>94131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19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85258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286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138328</xdr:rowOff>
    </xdr:from>
    <xdr:to>
      <xdr:col>10</xdr:col>
      <xdr:colOff>165100</xdr:colOff>
      <xdr:row>77</xdr:row>
      <xdr:rowOff>68478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16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59605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261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99465</xdr:rowOff>
    </xdr:from>
    <xdr:to>
      <xdr:col>6</xdr:col>
      <xdr:colOff>38100</xdr:colOff>
      <xdr:row>78</xdr:row>
      <xdr:rowOff>29615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30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20742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39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19038</xdr:rowOff>
    </xdr:from>
    <xdr:to>
      <xdr:col>24</xdr:col>
      <xdr:colOff>63500</xdr:colOff>
      <xdr:row>98</xdr:row>
      <xdr:rowOff>60413</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3797300" y="16821138"/>
          <a:ext cx="838200" cy="4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140385</xdr:rowOff>
    </xdr:from>
    <xdr:to>
      <xdr:col>19</xdr:col>
      <xdr:colOff>177800</xdr:colOff>
      <xdr:row>98</xdr:row>
      <xdr:rowOff>19038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6771035"/>
          <a:ext cx="889000" cy="5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138081</xdr:rowOff>
    </xdr:from>
    <xdr:to>
      <xdr:col>15</xdr:col>
      <xdr:colOff>50800</xdr:colOff>
      <xdr:row>97</xdr:row>
      <xdr:rowOff>140385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019300" y="16768731"/>
          <a:ext cx="889000" cy="2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138081</xdr:rowOff>
    </xdr:from>
    <xdr:to>
      <xdr:col>10</xdr:col>
      <xdr:colOff>114300</xdr:colOff>
      <xdr:row>98</xdr:row>
      <xdr:rowOff>59613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768731"/>
          <a:ext cx="889000" cy="9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9613</xdr:rowOff>
    </xdr:from>
    <xdr:to>
      <xdr:col>24</xdr:col>
      <xdr:colOff>114300</xdr:colOff>
      <xdr:row>98</xdr:row>
      <xdr:rowOff>111213</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81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95990</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72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139688</xdr:rowOff>
    </xdr:from>
    <xdr:to>
      <xdr:col>20</xdr:col>
      <xdr:colOff>38100</xdr:colOff>
      <xdr:row>98</xdr:row>
      <xdr:rowOff>69838</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77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60965</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686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89585</xdr:rowOff>
    </xdr:from>
    <xdr:to>
      <xdr:col>15</xdr:col>
      <xdr:colOff>101600</xdr:colOff>
      <xdr:row>98</xdr:row>
      <xdr:rowOff>19735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72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10862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68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87281</xdr:rowOff>
    </xdr:from>
    <xdr:to>
      <xdr:col>10</xdr:col>
      <xdr:colOff>165100</xdr:colOff>
      <xdr:row>98</xdr:row>
      <xdr:rowOff>17431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71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8558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681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8813</xdr:rowOff>
    </xdr:from>
    <xdr:to>
      <xdr:col>6</xdr:col>
      <xdr:colOff>38100</xdr:colOff>
      <xdr:row>98</xdr:row>
      <xdr:rowOff>110413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81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101540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90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49022</xdr:rowOff>
    </xdr:from>
    <xdr:to>
      <xdr:col>55</xdr:col>
      <xdr:colOff>0</xdr:colOff>
      <xdr:row>38</xdr:row>
      <xdr:rowOff>50546</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639300" y="6564122"/>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50546</xdr:rowOff>
    </xdr:from>
    <xdr:to>
      <xdr:col>50</xdr:col>
      <xdr:colOff>114300</xdr:colOff>
      <xdr:row>38</xdr:row>
      <xdr:rowOff>55499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750300" y="6565646"/>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55499</xdr:rowOff>
    </xdr:from>
    <xdr:to>
      <xdr:col>45</xdr:col>
      <xdr:colOff>177800</xdr:colOff>
      <xdr:row>38</xdr:row>
      <xdr:rowOff>63881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7861300" y="6570599"/>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61595</xdr:rowOff>
    </xdr:from>
    <xdr:to>
      <xdr:col>41</xdr:col>
      <xdr:colOff>50800</xdr:colOff>
      <xdr:row>38</xdr:row>
      <xdr:rowOff>63881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6972300" y="657669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169672</xdr:rowOff>
    </xdr:from>
    <xdr:to>
      <xdr:col>55</xdr:col>
      <xdr:colOff>50800</xdr:colOff>
      <xdr:row>38</xdr:row>
      <xdr:rowOff>99822</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51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148099</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4917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171196</xdr:rowOff>
    </xdr:from>
    <xdr:to>
      <xdr:col>50</xdr:col>
      <xdr:colOff>165100</xdr:colOff>
      <xdr:row>38</xdr:row>
      <xdr:rowOff>101346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51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92473</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50017" y="6607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4699</xdr:rowOff>
    </xdr:from>
    <xdr:to>
      <xdr:col>46</xdr:col>
      <xdr:colOff>38100</xdr:colOff>
      <xdr:row>38</xdr:row>
      <xdr:rowOff>106299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51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97426</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61017" y="6612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13081</xdr:rowOff>
    </xdr:from>
    <xdr:to>
      <xdr:col>41</xdr:col>
      <xdr:colOff>101600</xdr:colOff>
      <xdr:row>38</xdr:row>
      <xdr:rowOff>114681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52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105808</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2017" y="6620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10795</xdr:rowOff>
    </xdr:from>
    <xdr:to>
      <xdr:col>36</xdr:col>
      <xdr:colOff>165100</xdr:colOff>
      <xdr:row>38</xdr:row>
      <xdr:rowOff>112395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103522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3017" y="6618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135311</xdr:rowOff>
    </xdr:from>
    <xdr:to>
      <xdr:col>55</xdr:col>
      <xdr:colOff>0</xdr:colOff>
      <xdr:row>58</xdr:row>
      <xdr:rowOff>6334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9639300" y="9907961"/>
          <a:ext cx="838200" cy="4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135311</xdr:rowOff>
    </xdr:from>
    <xdr:to>
      <xdr:col>50</xdr:col>
      <xdr:colOff>114300</xdr:colOff>
      <xdr:row>57</xdr:row>
      <xdr:rowOff>169007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8750300" y="9907961"/>
          <a:ext cx="889000" cy="3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169007</xdr:rowOff>
    </xdr:from>
    <xdr:to>
      <xdr:col>45</xdr:col>
      <xdr:colOff>177800</xdr:colOff>
      <xdr:row>58</xdr:row>
      <xdr:rowOff>7158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7861300" y="9941657"/>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162377</xdr:rowOff>
    </xdr:from>
    <xdr:to>
      <xdr:col>41</xdr:col>
      <xdr:colOff>50800</xdr:colOff>
      <xdr:row>58</xdr:row>
      <xdr:rowOff>7158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6972300" y="9935027"/>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126984</xdr:rowOff>
    </xdr:from>
    <xdr:to>
      <xdr:col>55</xdr:col>
      <xdr:colOff>50800</xdr:colOff>
      <xdr:row>58</xdr:row>
      <xdr:rowOff>57134</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89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105411</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87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84511</xdr:rowOff>
    </xdr:from>
    <xdr:to>
      <xdr:col>50</xdr:col>
      <xdr:colOff>165100</xdr:colOff>
      <xdr:row>58</xdr:row>
      <xdr:rowOff>14661</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8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5788</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994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118207</xdr:rowOff>
    </xdr:from>
    <xdr:to>
      <xdr:col>46</xdr:col>
      <xdr:colOff>38100</xdr:colOff>
      <xdr:row>58</xdr:row>
      <xdr:rowOff>48357</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89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39484</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998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127808</xdr:rowOff>
    </xdr:from>
    <xdr:to>
      <xdr:col>41</xdr:col>
      <xdr:colOff>101600</xdr:colOff>
      <xdr:row>58</xdr:row>
      <xdr:rowOff>57958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90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49085</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999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111577</xdr:rowOff>
    </xdr:from>
    <xdr:to>
      <xdr:col>36</xdr:col>
      <xdr:colOff>165100</xdr:colOff>
      <xdr:row>58</xdr:row>
      <xdr:rowOff>41727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88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32854</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997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119678</xdr:rowOff>
    </xdr:from>
    <xdr:to>
      <xdr:col>55</xdr:col>
      <xdr:colOff>0</xdr:colOff>
      <xdr:row>78</xdr:row>
      <xdr:rowOff>141948</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639300" y="13492778"/>
          <a:ext cx="838200" cy="2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123470</xdr:rowOff>
    </xdr:from>
    <xdr:to>
      <xdr:col>50</xdr:col>
      <xdr:colOff>114300</xdr:colOff>
      <xdr:row>78</xdr:row>
      <xdr:rowOff>141948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750300" y="13496570"/>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147529</xdr:rowOff>
    </xdr:from>
    <xdr:to>
      <xdr:col>45</xdr:col>
      <xdr:colOff>177800</xdr:colOff>
      <xdr:row>78</xdr:row>
      <xdr:rowOff>123470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7861300" y="13349179"/>
          <a:ext cx="889000" cy="14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42887</xdr:rowOff>
    </xdr:from>
    <xdr:to>
      <xdr:col>41</xdr:col>
      <xdr:colOff>50800</xdr:colOff>
      <xdr:row>77</xdr:row>
      <xdr:rowOff>147529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972300" y="13244537"/>
          <a:ext cx="889000" cy="10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68878</xdr:rowOff>
    </xdr:from>
    <xdr:to>
      <xdr:col>55</xdr:col>
      <xdr:colOff>50800</xdr:colOff>
      <xdr:row>78</xdr:row>
      <xdr:rowOff>170478</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426700" y="1344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155255</xdr:rowOff>
    </xdr:from>
    <xdr:ext cx="469744" cy="2590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528300" y="1335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91148</xdr:rowOff>
    </xdr:from>
    <xdr:to>
      <xdr:col>50</xdr:col>
      <xdr:colOff>165100</xdr:colOff>
      <xdr:row>79</xdr:row>
      <xdr:rowOff>21298</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588500" y="1346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12425</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04428" y="1355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72670</xdr:rowOff>
    </xdr:from>
    <xdr:to>
      <xdr:col>46</xdr:col>
      <xdr:colOff>38100</xdr:colOff>
      <xdr:row>79</xdr:row>
      <xdr:rowOff>2820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99500" y="134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165397</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15428" y="1353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96729</xdr:rowOff>
    </xdr:from>
    <xdr:to>
      <xdr:col>41</xdr:col>
      <xdr:colOff>101600</xdr:colOff>
      <xdr:row>78</xdr:row>
      <xdr:rowOff>26879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10500" y="1329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18006</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594111" y="1339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163537</xdr:rowOff>
    </xdr:from>
    <xdr:to>
      <xdr:col>36</xdr:col>
      <xdr:colOff>165100</xdr:colOff>
      <xdr:row>77</xdr:row>
      <xdr:rowOff>93687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921500" y="13193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110215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296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164122</xdr:rowOff>
    </xdr:from>
    <xdr:to>
      <xdr:col>55</xdr:col>
      <xdr:colOff>0</xdr:colOff>
      <xdr:row>95</xdr:row>
      <xdr:rowOff>125240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280422"/>
          <a:ext cx="838200" cy="132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125240</xdr:rowOff>
    </xdr:from>
    <xdr:to>
      <xdr:col>50</xdr:col>
      <xdr:colOff>114300</xdr:colOff>
      <xdr:row>97</xdr:row>
      <xdr:rowOff>45689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412990"/>
          <a:ext cx="889000" cy="26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8941</xdr:rowOff>
    </xdr:from>
    <xdr:to>
      <xdr:col>45</xdr:col>
      <xdr:colOff>177800</xdr:colOff>
      <xdr:row>97</xdr:row>
      <xdr:rowOff>45689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639591"/>
          <a:ext cx="889000" cy="3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170732</xdr:rowOff>
    </xdr:from>
    <xdr:to>
      <xdr:col>41</xdr:col>
      <xdr:colOff>50800</xdr:colOff>
      <xdr:row>97</xdr:row>
      <xdr:rowOff>8941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629932"/>
          <a:ext cx="8890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113322</xdr:rowOff>
    </xdr:from>
    <xdr:to>
      <xdr:col>55</xdr:col>
      <xdr:colOff>50800</xdr:colOff>
      <xdr:row>95</xdr:row>
      <xdr:rowOff>43472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22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136199</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08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74440</xdr:rowOff>
    </xdr:from>
    <xdr:to>
      <xdr:col>50</xdr:col>
      <xdr:colOff>165100</xdr:colOff>
      <xdr:row>96</xdr:row>
      <xdr:rowOff>4590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3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21117</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13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166339</xdr:rowOff>
    </xdr:from>
    <xdr:to>
      <xdr:col>46</xdr:col>
      <xdr:colOff>38100</xdr:colOff>
      <xdr:row>97</xdr:row>
      <xdr:rowOff>96489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2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87616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1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129591</xdr:rowOff>
    </xdr:from>
    <xdr:to>
      <xdr:col>41</xdr:col>
      <xdr:colOff>101600</xdr:colOff>
      <xdr:row>97</xdr:row>
      <xdr:rowOff>59741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8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50868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8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119932</xdr:rowOff>
    </xdr:from>
    <xdr:to>
      <xdr:col>36</xdr:col>
      <xdr:colOff>165100</xdr:colOff>
      <xdr:row>97</xdr:row>
      <xdr:rowOff>50082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7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66609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354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125893</xdr:rowOff>
    </xdr:from>
    <xdr:to>
      <xdr:col>85</xdr:col>
      <xdr:colOff>127000</xdr:colOff>
      <xdr:row>36</xdr:row>
      <xdr:rowOff>33538</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5783743"/>
          <a:ext cx="838200" cy="42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33538</xdr:rowOff>
    </xdr:from>
    <xdr:to>
      <xdr:col>81</xdr:col>
      <xdr:colOff>50800</xdr:colOff>
      <xdr:row>36</xdr:row>
      <xdr:rowOff>49906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4592300" y="6205738"/>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49906</xdr:rowOff>
    </xdr:from>
    <xdr:to>
      <xdr:col>76</xdr:col>
      <xdr:colOff>114300</xdr:colOff>
      <xdr:row>36</xdr:row>
      <xdr:rowOff>105776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222106"/>
          <a:ext cx="889000" cy="5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156891</xdr:rowOff>
    </xdr:from>
    <xdr:to>
      <xdr:col>71</xdr:col>
      <xdr:colOff>177800</xdr:colOff>
      <xdr:row>36</xdr:row>
      <xdr:rowOff>105776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814300" y="6157641"/>
          <a:ext cx="889000" cy="12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75093</xdr:rowOff>
    </xdr:from>
    <xdr:to>
      <xdr:col>85</xdr:col>
      <xdr:colOff>177800</xdr:colOff>
      <xdr:row>34</xdr:row>
      <xdr:rowOff>5243</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573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97970</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5584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154188</xdr:rowOff>
    </xdr:from>
    <xdr:to>
      <xdr:col>81</xdr:col>
      <xdr:colOff>101600</xdr:colOff>
      <xdr:row>36</xdr:row>
      <xdr:rowOff>84338</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15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100865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593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170556</xdr:rowOff>
    </xdr:from>
    <xdr:to>
      <xdr:col>76</xdr:col>
      <xdr:colOff>165100</xdr:colOff>
      <xdr:row>36</xdr:row>
      <xdr:rowOff>100706</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17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117233</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594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54976</xdr:rowOff>
    </xdr:from>
    <xdr:to>
      <xdr:col>72</xdr:col>
      <xdr:colOff>38100</xdr:colOff>
      <xdr:row>36</xdr:row>
      <xdr:rowOff>156576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22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00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106091</xdr:rowOff>
    </xdr:from>
    <xdr:to>
      <xdr:col>67</xdr:col>
      <xdr:colOff>101600</xdr:colOff>
      <xdr:row>36</xdr:row>
      <xdr:rowOff>36241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10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52768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88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72560</xdr:rowOff>
    </xdr:from>
    <xdr:to>
      <xdr:col>85</xdr:col>
      <xdr:colOff>127000</xdr:colOff>
      <xdr:row>58</xdr:row>
      <xdr:rowOff>5238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673760"/>
          <a:ext cx="838200" cy="27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5238</xdr:rowOff>
    </xdr:from>
    <xdr:to>
      <xdr:col>81</xdr:col>
      <xdr:colOff>50800</xdr:colOff>
      <xdr:row>58</xdr:row>
      <xdr:rowOff>11135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949338"/>
          <a:ext cx="889000" cy="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168439</xdr:rowOff>
    </xdr:from>
    <xdr:ext cx="534377"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214111" y="959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11135</xdr:rowOff>
    </xdr:from>
    <xdr:to>
      <xdr:col>76</xdr:col>
      <xdr:colOff>114300</xdr:colOff>
      <xdr:row>59</xdr:row>
      <xdr:rowOff>41173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703300" y="9955235"/>
          <a:ext cx="889000" cy="20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70914</xdr:rowOff>
    </xdr:from>
    <xdr:to>
      <xdr:col>71</xdr:col>
      <xdr:colOff>177800</xdr:colOff>
      <xdr:row>59</xdr:row>
      <xdr:rowOff>41173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843564"/>
          <a:ext cx="889000" cy="313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21760</xdr:rowOff>
    </xdr:from>
    <xdr:to>
      <xdr:col>85</xdr:col>
      <xdr:colOff>177800</xdr:colOff>
      <xdr:row>56</xdr:row>
      <xdr:rowOff>123360</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62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44637</xdr:rowOff>
    </xdr:from>
    <xdr:ext cx="534377"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47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125888</xdr:rowOff>
    </xdr:from>
    <xdr:to>
      <xdr:col>81</xdr:col>
      <xdr:colOff>101600</xdr:colOff>
      <xdr:row>58</xdr:row>
      <xdr:rowOff>56038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89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47165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99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131785</xdr:rowOff>
    </xdr:from>
    <xdr:to>
      <xdr:col>76</xdr:col>
      <xdr:colOff>165100</xdr:colOff>
      <xdr:row>58</xdr:row>
      <xdr:rowOff>61935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90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53062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99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161823</xdr:rowOff>
    </xdr:from>
    <xdr:to>
      <xdr:col>72</xdr:col>
      <xdr:colOff>38100</xdr:colOff>
      <xdr:row>59</xdr:row>
      <xdr:rowOff>91973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1010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83100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19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20114</xdr:rowOff>
    </xdr:from>
    <xdr:to>
      <xdr:col>67</xdr:col>
      <xdr:colOff>101600</xdr:colOff>
      <xdr:row>57</xdr:row>
      <xdr:rowOff>121714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79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112841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88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災害復旧費グラフ枠">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6" name="災害復旧費最小値テキスト">
          <a:extLst>
            <a:ext uri="{FF2B5EF4-FFF2-40B4-BE49-F238E27FC236}">
              <a16:creationId xmlns:a16="http://schemas.microsoft.com/office/drawing/2014/main" id="{00000000-0008-0000-0700-000068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18" name="災害復旧費最大値テキスト">
          <a:extLst>
            <a:ext uri="{FF2B5EF4-FFF2-40B4-BE49-F238E27FC236}">
              <a16:creationId xmlns:a16="http://schemas.microsoft.com/office/drawing/2014/main" id="{00000000-0008-0000-0700-00006A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166618</xdr:rowOff>
    </xdr:from>
    <xdr:to>
      <xdr:col>85</xdr:col>
      <xdr:colOff>127000</xdr:colOff>
      <xdr:row>78</xdr:row>
      <xdr:rowOff>7513</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5481300" y="13368268"/>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1" name="災害復旧費平均値テキスト">
          <a:extLst>
            <a:ext uri="{FF2B5EF4-FFF2-40B4-BE49-F238E27FC236}">
              <a16:creationId xmlns:a16="http://schemas.microsoft.com/office/drawing/2014/main" id="{00000000-0008-0000-0700-00006D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2" name="フローチャート: 判断 621">
          <a:extLst>
            <a:ext uri="{FF2B5EF4-FFF2-40B4-BE49-F238E27FC236}">
              <a16:creationId xmlns:a16="http://schemas.microsoft.com/office/drawing/2014/main" id="{00000000-0008-0000-0700-00006E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7513</xdr:rowOff>
    </xdr:from>
    <xdr:to>
      <xdr:col>81</xdr:col>
      <xdr:colOff>50800</xdr:colOff>
      <xdr:row>78</xdr:row>
      <xdr:rowOff>17056</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4592300" y="13380613"/>
          <a:ext cx="889000" cy="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17056</xdr:rowOff>
    </xdr:from>
    <xdr:to>
      <xdr:col>76</xdr:col>
      <xdr:colOff>114300</xdr:colOff>
      <xdr:row>78</xdr:row>
      <xdr:rowOff>19341</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3703300" y="13390156"/>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93066</xdr:rowOff>
    </xdr:from>
    <xdr:to>
      <xdr:col>71</xdr:col>
      <xdr:colOff>177800</xdr:colOff>
      <xdr:row>78</xdr:row>
      <xdr:rowOff>19341</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814300" y="13294716"/>
          <a:ext cx="889000" cy="9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115818</xdr:rowOff>
    </xdr:from>
    <xdr:to>
      <xdr:col>85</xdr:col>
      <xdr:colOff>177800</xdr:colOff>
      <xdr:row>78</xdr:row>
      <xdr:rowOff>45968</xdr:rowOff>
    </xdr:to>
    <xdr:sp macro="" textlink="">
      <xdr:nvSpPr>
        <xdr:cNvPr id="639" name="楕円 638">
          <a:extLst>
            <a:ext uri="{FF2B5EF4-FFF2-40B4-BE49-F238E27FC236}">
              <a16:creationId xmlns:a16="http://schemas.microsoft.com/office/drawing/2014/main" id="{00000000-0008-0000-0700-00007F020000}"/>
            </a:ext>
          </a:extLst>
        </xdr:cNvPr>
        <xdr:cNvSpPr/>
      </xdr:nvSpPr>
      <xdr:spPr>
        <a:xfrm>
          <a:off x="16268700" y="1331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73900</xdr:rowOff>
    </xdr:from>
    <xdr:ext cx="378565" cy="259045"/>
    <xdr:sp macro="" textlink="">
      <xdr:nvSpPr>
        <xdr:cNvPr id="640" name="災害復旧費該当値テキスト">
          <a:extLst>
            <a:ext uri="{FF2B5EF4-FFF2-40B4-BE49-F238E27FC236}">
              <a16:creationId xmlns:a16="http://schemas.microsoft.com/office/drawing/2014/main" id="{00000000-0008-0000-0700-000080020000}"/>
            </a:ext>
          </a:extLst>
        </xdr:cNvPr>
        <xdr:cNvSpPr txBox="1"/>
      </xdr:nvSpPr>
      <xdr:spPr>
        <a:xfrm>
          <a:off x="16370300" y="13275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128163</xdr:rowOff>
    </xdr:from>
    <xdr:to>
      <xdr:col>81</xdr:col>
      <xdr:colOff>101600</xdr:colOff>
      <xdr:row>78</xdr:row>
      <xdr:rowOff>58313</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5430500" y="1332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49440</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422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137706</xdr:rowOff>
    </xdr:from>
    <xdr:to>
      <xdr:col>76</xdr:col>
      <xdr:colOff>165100</xdr:colOff>
      <xdr:row>78</xdr:row>
      <xdr:rowOff>67856</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4541500" y="1333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58983</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3017" y="13432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139991</xdr:rowOff>
    </xdr:from>
    <xdr:to>
      <xdr:col>72</xdr:col>
      <xdr:colOff>38100</xdr:colOff>
      <xdr:row>78</xdr:row>
      <xdr:rowOff>70141</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3652500" y="1334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61268</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4017" y="13434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42266</xdr:rowOff>
    </xdr:from>
    <xdr:to>
      <xdr:col>67</xdr:col>
      <xdr:colOff>101600</xdr:colOff>
      <xdr:row>77</xdr:row>
      <xdr:rowOff>143866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2763500" y="1324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160393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1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7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7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7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3" name="公債費最小値テキスト">
          <a:extLst>
            <a:ext uri="{FF2B5EF4-FFF2-40B4-BE49-F238E27FC236}">
              <a16:creationId xmlns:a16="http://schemas.microsoft.com/office/drawing/2014/main" id="{00000000-0008-0000-0700-0000A1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5" name="公債費最大値テキスト">
          <a:extLst>
            <a:ext uri="{FF2B5EF4-FFF2-40B4-BE49-F238E27FC236}">
              <a16:creationId xmlns:a16="http://schemas.microsoft.com/office/drawing/2014/main" id="{00000000-0008-0000-0700-0000A3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59861</xdr:rowOff>
    </xdr:from>
    <xdr:to>
      <xdr:col>85</xdr:col>
      <xdr:colOff>127000</xdr:colOff>
      <xdr:row>95</xdr:row>
      <xdr:rowOff>65063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5481300" y="16347611"/>
          <a:ext cx="838200" cy="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78" name="公債費平均値テキスト">
          <a:extLst>
            <a:ext uri="{FF2B5EF4-FFF2-40B4-BE49-F238E27FC236}">
              <a16:creationId xmlns:a16="http://schemas.microsoft.com/office/drawing/2014/main" id="{00000000-0008-0000-0700-0000A6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79" name="フローチャート: 判断 678">
          <a:extLst>
            <a:ext uri="{FF2B5EF4-FFF2-40B4-BE49-F238E27FC236}">
              <a16:creationId xmlns:a16="http://schemas.microsoft.com/office/drawing/2014/main" id="{00000000-0008-0000-0700-0000A7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59861</xdr:rowOff>
    </xdr:from>
    <xdr:to>
      <xdr:col>81</xdr:col>
      <xdr:colOff>50800</xdr:colOff>
      <xdr:row>95</xdr:row>
      <xdr:rowOff>68187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4592300" y="16347611"/>
          <a:ext cx="889000" cy="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68187</xdr:rowOff>
    </xdr:from>
    <xdr:to>
      <xdr:col>76</xdr:col>
      <xdr:colOff>114300</xdr:colOff>
      <xdr:row>95</xdr:row>
      <xdr:rowOff>92132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3703300" y="16355937"/>
          <a:ext cx="889000" cy="2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92132</xdr:rowOff>
    </xdr:from>
    <xdr:to>
      <xdr:col>71</xdr:col>
      <xdr:colOff>177800</xdr:colOff>
      <xdr:row>95</xdr:row>
      <xdr:rowOff>119317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2814300" y="16379882"/>
          <a:ext cx="889000" cy="2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14263</xdr:rowOff>
    </xdr:from>
    <xdr:to>
      <xdr:col>85</xdr:col>
      <xdr:colOff>177800</xdr:colOff>
      <xdr:row>95</xdr:row>
      <xdr:rowOff>115863</xdr:rowOff>
    </xdr:to>
    <xdr:sp macro="" textlink="">
      <xdr:nvSpPr>
        <xdr:cNvPr id="696" name="楕円 695">
          <a:extLst>
            <a:ext uri="{FF2B5EF4-FFF2-40B4-BE49-F238E27FC236}">
              <a16:creationId xmlns:a16="http://schemas.microsoft.com/office/drawing/2014/main" id="{00000000-0008-0000-0700-0000B8020000}"/>
            </a:ext>
          </a:extLst>
        </xdr:cNvPr>
        <xdr:cNvSpPr/>
      </xdr:nvSpPr>
      <xdr:spPr>
        <a:xfrm>
          <a:off x="16268700" y="1630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37140</xdr:rowOff>
    </xdr:from>
    <xdr:ext cx="534377" cy="259045"/>
    <xdr:sp macro="" textlink="">
      <xdr:nvSpPr>
        <xdr:cNvPr id="697" name="公債費該当値テキスト">
          <a:extLst>
            <a:ext uri="{FF2B5EF4-FFF2-40B4-BE49-F238E27FC236}">
              <a16:creationId xmlns:a16="http://schemas.microsoft.com/office/drawing/2014/main" id="{00000000-0008-0000-0700-0000B9020000}"/>
            </a:ext>
          </a:extLst>
        </xdr:cNvPr>
        <xdr:cNvSpPr txBox="1"/>
      </xdr:nvSpPr>
      <xdr:spPr>
        <a:xfrm>
          <a:off x="16370300" y="161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9061</xdr:rowOff>
    </xdr:from>
    <xdr:to>
      <xdr:col>81</xdr:col>
      <xdr:colOff>101600</xdr:colOff>
      <xdr:row>95</xdr:row>
      <xdr:rowOff>110661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5430500" y="1629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127188</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7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17387</xdr:rowOff>
    </xdr:from>
    <xdr:to>
      <xdr:col>76</xdr:col>
      <xdr:colOff>165100</xdr:colOff>
      <xdr:row>95</xdr:row>
      <xdr:rowOff>118987</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4541500" y="1630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135514</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08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41332</xdr:rowOff>
    </xdr:from>
    <xdr:to>
      <xdr:col>72</xdr:col>
      <xdr:colOff>38100</xdr:colOff>
      <xdr:row>95</xdr:row>
      <xdr:rowOff>142932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3652500" y="1632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134059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42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68517</xdr:rowOff>
    </xdr:from>
    <xdr:to>
      <xdr:col>67</xdr:col>
      <xdr:colOff>101600</xdr:colOff>
      <xdr:row>95</xdr:row>
      <xdr:rowOff>170117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2763500" y="1635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161244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44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諸支出金グラフ枠">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28" name="諸支出金最小値テキスト">
          <a:extLst>
            <a:ext uri="{FF2B5EF4-FFF2-40B4-BE49-F238E27FC236}">
              <a16:creationId xmlns:a16="http://schemas.microsoft.com/office/drawing/2014/main" id="{00000000-0008-0000-0700-0000D8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0" name="諸支出金最大値テキスト">
          <a:extLst>
            <a:ext uri="{FF2B5EF4-FFF2-40B4-BE49-F238E27FC236}">
              <a16:creationId xmlns:a16="http://schemas.microsoft.com/office/drawing/2014/main" id="{00000000-0008-0000-0700-0000DA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3" name="諸支出金平均値テキスト">
          <a:extLst>
            <a:ext uri="{FF2B5EF4-FFF2-40B4-BE49-F238E27FC236}">
              <a16:creationId xmlns:a16="http://schemas.microsoft.com/office/drawing/2014/main" id="{00000000-0008-0000-0700-0000DD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4" name="フローチャート: 判断 733">
          <a:extLst>
            <a:ext uri="{FF2B5EF4-FFF2-40B4-BE49-F238E27FC236}">
              <a16:creationId xmlns:a16="http://schemas.microsoft.com/office/drawing/2014/main" id="{00000000-0008-0000-0700-0000DE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7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2" name="諸支出金該当値テキスト">
          <a:extLst>
            <a:ext uri="{FF2B5EF4-FFF2-40B4-BE49-F238E27FC236}">
              <a16:creationId xmlns:a16="http://schemas.microsoft.com/office/drawing/2014/main" id="{00000000-0008-0000-0700-0000F0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5" name="前年度繰上充用金グラフ枠">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7" name="前年度繰上充用金最小値テキスト">
          <a:extLst>
            <a:ext uri="{FF2B5EF4-FFF2-40B4-BE49-F238E27FC236}">
              <a16:creationId xmlns:a16="http://schemas.microsoft.com/office/drawing/2014/main" id="{00000000-0008-0000-0700-00000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9" name="前年度繰上充用金最大値テキスト">
          <a:extLst>
            <a:ext uri="{FF2B5EF4-FFF2-40B4-BE49-F238E27FC236}">
              <a16:creationId xmlns:a16="http://schemas.microsoft.com/office/drawing/2014/main" id="{00000000-0008-0000-0700-00000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2" name="前年度繰上充用金平均値テキスト">
          <a:extLst>
            <a:ext uri="{FF2B5EF4-FFF2-40B4-BE49-F238E27FC236}">
              <a16:creationId xmlns:a16="http://schemas.microsoft.com/office/drawing/2014/main" id="{00000000-0008-0000-0700-00000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3" name="フローチャート: 判断 782">
          <a:extLst>
            <a:ext uri="{FF2B5EF4-FFF2-40B4-BE49-F238E27FC236}">
              <a16:creationId xmlns:a16="http://schemas.microsoft.com/office/drawing/2014/main" id="{00000000-0008-0000-0700-00000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楕円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1" name="前年度繰上充用金該当値テキスト">
          <a:extLst>
            <a:ext uri="{FF2B5EF4-FFF2-40B4-BE49-F238E27FC236}">
              <a16:creationId xmlns:a16="http://schemas.microsoft.com/office/drawing/2014/main" id="{00000000-0008-0000-0700-00002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1" name="正方形/長方形 810">
          <a:extLst>
            <a:ext uri="{FF2B5EF4-FFF2-40B4-BE49-F238E27FC236}">
              <a16:creationId xmlns:a16="http://schemas.microsoft.com/office/drawing/2014/main" id="{00000000-0008-0000-0700-00002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50,513</a:t>
          </a:r>
          <a:r>
            <a:rPr kumimoji="1" lang="ja-JP" altLang="en-US" sz="1300">
              <a:latin typeface="ＭＳ Ｐゴシック" panose="020B0600070205080204" pitchFamily="50" charset="-128"/>
              <a:ea typeface="ＭＳ Ｐゴシック" panose="020B0600070205080204" pitchFamily="50" charset="-128"/>
            </a:rPr>
            <a:t>円となった。退職手当積立金や財政調整基金積立金の増により、前年度から</a:t>
          </a:r>
          <a:r>
            <a:rPr kumimoji="1" lang="en-US" altLang="ja-JP" sz="1300">
              <a:latin typeface="ＭＳ Ｐゴシック" panose="020B0600070205080204" pitchFamily="50" charset="-128"/>
              <a:ea typeface="ＭＳ Ｐゴシック" panose="020B0600070205080204" pitchFamily="50" charset="-128"/>
            </a:rPr>
            <a:t>2,050</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177,937</a:t>
          </a:r>
          <a:r>
            <a:rPr kumimoji="1" lang="ja-JP" altLang="en-US" sz="1300">
              <a:latin typeface="ＭＳ Ｐゴシック" panose="020B0600070205080204" pitchFamily="50" charset="-128"/>
              <a:ea typeface="ＭＳ Ｐゴシック" panose="020B0600070205080204" pitchFamily="50" charset="-128"/>
            </a:rPr>
            <a:t>円となった。障がい者の増加に伴う自立支援給付事業の増により、前年度から</a:t>
          </a:r>
          <a:r>
            <a:rPr kumimoji="1" lang="en-US" altLang="ja-JP" sz="1300">
              <a:latin typeface="ＭＳ Ｐゴシック" panose="020B0600070205080204" pitchFamily="50" charset="-128"/>
              <a:ea typeface="ＭＳ Ｐゴシック" panose="020B0600070205080204" pitchFamily="50" charset="-128"/>
            </a:rPr>
            <a:t>11,987</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28,162</a:t>
          </a:r>
          <a:r>
            <a:rPr kumimoji="1" lang="ja-JP" altLang="en-US" sz="1300">
              <a:latin typeface="ＭＳ Ｐゴシック" panose="020B0600070205080204" pitchFamily="50" charset="-128"/>
              <a:ea typeface="ＭＳ Ｐゴシック" panose="020B0600070205080204" pitchFamily="50" charset="-128"/>
            </a:rPr>
            <a:t>円となった。新型コロナウイルス感染症の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類移行に伴う新型コロナウイルスワクチン接種体制確保事業の減により、前年度から</a:t>
          </a:r>
          <a:r>
            <a:rPr kumimoji="1" lang="en-US" altLang="ja-JP" sz="1300">
              <a:latin typeface="ＭＳ Ｐゴシック" panose="020B0600070205080204" pitchFamily="50" charset="-128"/>
              <a:ea typeface="ＭＳ Ｐゴシック" panose="020B0600070205080204" pitchFamily="50" charset="-128"/>
            </a:rPr>
            <a:t>2,172</a:t>
          </a:r>
          <a:r>
            <a:rPr kumimoji="1" lang="ja-JP" altLang="en-US" sz="1300">
              <a:latin typeface="ＭＳ Ｐゴシック" panose="020B0600070205080204" pitchFamily="50" charset="-128"/>
              <a:ea typeface="ＭＳ Ｐゴシック" panose="020B0600070205080204" pitchFamily="50" charset="-128"/>
            </a:rPr>
            <a:t>円の減となった。</a:t>
          </a:r>
        </a:p>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58,718</a:t>
          </a:r>
          <a:r>
            <a:rPr kumimoji="1" lang="ja-JP" altLang="en-US" sz="1300">
              <a:latin typeface="ＭＳ Ｐゴシック" panose="020B0600070205080204" pitchFamily="50" charset="-128"/>
              <a:ea typeface="ＭＳ Ｐゴシック" panose="020B0600070205080204" pitchFamily="50" charset="-128"/>
            </a:rPr>
            <a:t>円となった。藤代住宅</a:t>
          </a:r>
          <a:r>
            <a:rPr kumimoji="1" lang="en-US" altLang="ja-JP" sz="1300">
              <a:latin typeface="ＭＳ Ｐゴシック" panose="020B0600070205080204" pitchFamily="50" charset="-128"/>
              <a:ea typeface="ＭＳ Ｐゴシック" panose="020B0600070205080204" pitchFamily="50" charset="-128"/>
            </a:rPr>
            <a:t>B</a:t>
          </a:r>
          <a:r>
            <a:rPr kumimoji="1" lang="ja-JP" altLang="en-US" sz="1300">
              <a:latin typeface="ＭＳ Ｐゴシック" panose="020B0600070205080204" pitchFamily="50" charset="-128"/>
              <a:ea typeface="ＭＳ Ｐゴシック" panose="020B0600070205080204" pitchFamily="50" charset="-128"/>
            </a:rPr>
            <a:t>棟建設工事の実施に伴う公営住宅整備事業の増により、前年度から</a:t>
          </a:r>
          <a:r>
            <a:rPr kumimoji="1" lang="en-US" altLang="ja-JP" sz="1300">
              <a:latin typeface="ＭＳ Ｐゴシック" panose="020B0600070205080204" pitchFamily="50" charset="-128"/>
              <a:ea typeface="ＭＳ Ｐゴシック" panose="020B0600070205080204" pitchFamily="50" charset="-128"/>
            </a:rPr>
            <a:t>6,959</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消防費は、住民一人当たり</a:t>
          </a:r>
          <a:r>
            <a:rPr kumimoji="1" lang="en-US" altLang="ja-JP" sz="1300">
              <a:latin typeface="ＭＳ Ｐゴシック" panose="020B0600070205080204" pitchFamily="50" charset="-128"/>
              <a:ea typeface="ＭＳ Ｐゴシック" panose="020B0600070205080204" pitchFamily="50" charset="-128"/>
            </a:rPr>
            <a:t>19,526</a:t>
          </a:r>
          <a:r>
            <a:rPr kumimoji="1" lang="ja-JP" altLang="en-US" sz="1300">
              <a:latin typeface="ＭＳ Ｐゴシック" panose="020B0600070205080204" pitchFamily="50" charset="-128"/>
              <a:ea typeface="ＭＳ Ｐゴシック" panose="020B0600070205080204" pitchFamily="50" charset="-128"/>
            </a:rPr>
            <a:t>円となった。防災行政無線のデジタル化工事による無線通信広報事業の増により、前年度から</a:t>
          </a:r>
          <a:r>
            <a:rPr kumimoji="1" lang="en-US" altLang="ja-JP" sz="1300">
              <a:latin typeface="ＭＳ Ｐゴシック" panose="020B0600070205080204" pitchFamily="50" charset="-128"/>
              <a:ea typeface="ＭＳ Ｐゴシック" panose="020B0600070205080204" pitchFamily="50" charset="-128"/>
            </a:rPr>
            <a:t>4,615</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57,937</a:t>
          </a:r>
          <a:r>
            <a:rPr kumimoji="1" lang="ja-JP" altLang="en-US" sz="1300">
              <a:latin typeface="ＭＳ Ｐゴシック" panose="020B0600070205080204" pitchFamily="50" charset="-128"/>
              <a:ea typeface="ＭＳ Ｐゴシック" panose="020B0600070205080204" pitchFamily="50" charset="-128"/>
            </a:rPr>
            <a:t>円となった。市民体育館大規模改修や小中学校の長寿命化改修工事の増により、前年度から</a:t>
          </a:r>
          <a:r>
            <a:rPr kumimoji="1" lang="en-US" altLang="ja-JP" sz="1300">
              <a:latin typeface="ＭＳ Ｐゴシック" panose="020B0600070205080204" pitchFamily="50" charset="-128"/>
              <a:ea typeface="ＭＳ Ｐゴシック" panose="020B0600070205080204" pitchFamily="50" charset="-128"/>
            </a:rPr>
            <a:t>12,055</a:t>
          </a:r>
          <a:r>
            <a:rPr kumimoji="1" lang="ja-JP" altLang="en-US" sz="1300">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静岡県三島市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財政調整基金の残高は、普通交付税の追加交付分のうち臨時財政対策債償還基金費分を財源に積み立てを行い</a:t>
          </a:r>
          <a:r>
            <a:rPr kumimoji="1" lang="en-US" altLang="ja-JP" sz="1200">
              <a:latin typeface="ＭＳ ゴシック" pitchFamily="49" charset="-128"/>
              <a:ea typeface="ＭＳ ゴシック" pitchFamily="49" charset="-128"/>
            </a:rPr>
            <a:t>140,400</a:t>
          </a:r>
          <a:r>
            <a:rPr kumimoji="1" lang="ja-JP" altLang="en-US" sz="1200">
              <a:latin typeface="ＭＳ ゴシック" pitchFamily="49" charset="-128"/>
              <a:ea typeface="ＭＳ ゴシック" pitchFamily="49" charset="-128"/>
            </a:rPr>
            <a:t>千円の増となり、標準財政規模比も</a:t>
          </a:r>
          <a:r>
            <a:rPr kumimoji="1" lang="en-US" altLang="ja-JP" sz="1200">
              <a:latin typeface="ＭＳ ゴシック" pitchFamily="49" charset="-128"/>
              <a:ea typeface="ＭＳ ゴシック" pitchFamily="49" charset="-128"/>
            </a:rPr>
            <a:t>0.39</a:t>
          </a:r>
          <a:r>
            <a:rPr kumimoji="1" lang="ja-JP" altLang="en-US" sz="1200">
              <a:latin typeface="ＭＳ ゴシック" pitchFamily="49" charset="-128"/>
              <a:ea typeface="ＭＳ ゴシック" pitchFamily="49" charset="-128"/>
            </a:rPr>
            <a:t>ポイントの増となった。</a:t>
          </a:r>
        </a:p>
        <a:p>
          <a:r>
            <a:rPr kumimoji="1" lang="ja-JP" altLang="en-US" sz="1200">
              <a:latin typeface="ＭＳ ゴシック" pitchFamily="49" charset="-128"/>
              <a:ea typeface="ＭＳ ゴシック" pitchFamily="49" charset="-128"/>
            </a:rPr>
            <a:t>　実質収支額については、歳入では地方特例交付金や地方交付税が増加したものの、歳出では少子高齢化等による扶助費の増や公共施設の長寿命化改修工事に伴う普通建設事業が増加したため前年度比</a:t>
          </a:r>
          <a:r>
            <a:rPr kumimoji="1" lang="en-US" altLang="ja-JP" sz="1200">
              <a:latin typeface="ＭＳ ゴシック" pitchFamily="49" charset="-128"/>
              <a:ea typeface="ＭＳ ゴシック" pitchFamily="49" charset="-128"/>
            </a:rPr>
            <a:t>667,473</a:t>
          </a:r>
          <a:r>
            <a:rPr kumimoji="1" lang="ja-JP" altLang="en-US" sz="1200">
              <a:latin typeface="ＭＳ ゴシック" pitchFamily="49" charset="-128"/>
              <a:ea typeface="ＭＳ ゴシック" pitchFamily="49" charset="-128"/>
            </a:rPr>
            <a:t>千円の減、標準財政規模に対する比率も</a:t>
          </a:r>
          <a:r>
            <a:rPr kumimoji="1" lang="en-US" altLang="ja-JP" sz="1200">
              <a:latin typeface="ＭＳ ゴシック" pitchFamily="49" charset="-128"/>
              <a:ea typeface="ＭＳ ゴシック" pitchFamily="49" charset="-128"/>
            </a:rPr>
            <a:t>3.03</a:t>
          </a:r>
          <a:r>
            <a:rPr kumimoji="1" lang="ja-JP" altLang="en-US" sz="1200">
              <a:latin typeface="ＭＳ ゴシック" pitchFamily="49" charset="-128"/>
              <a:ea typeface="ＭＳ ゴシック" pitchFamily="49" charset="-128"/>
            </a:rPr>
            <a:t>ポイント減少した。また、実質単年度収支についても財政調整基金繰入金の増などにより、前年度比</a:t>
          </a:r>
          <a:r>
            <a:rPr kumimoji="1" lang="en-US" altLang="ja-JP" sz="1200">
              <a:latin typeface="ＭＳ ゴシック" pitchFamily="49" charset="-128"/>
              <a:ea typeface="ＭＳ ゴシック" pitchFamily="49" charset="-128"/>
            </a:rPr>
            <a:t>57,603</a:t>
          </a:r>
          <a:r>
            <a:rPr kumimoji="1" lang="ja-JP" altLang="en-US" sz="1200">
              <a:latin typeface="ＭＳ ゴシック" pitchFamily="49" charset="-128"/>
              <a:ea typeface="ＭＳ ゴシック" pitchFamily="49" charset="-128"/>
            </a:rPr>
            <a:t>千円の減となった。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静岡県三島市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すべての会計において黒字を維持している。</a:t>
          </a:r>
        </a:p>
        <a:p>
          <a:r>
            <a:rPr kumimoji="1" lang="ja-JP" altLang="en-US" sz="1400">
              <a:latin typeface="ＭＳ ゴシック" pitchFamily="49" charset="-128"/>
              <a:ea typeface="ＭＳ ゴシック" pitchFamily="49" charset="-128"/>
            </a:rPr>
            <a:t>　一般会計では、少子高齢化等による扶助費の増や公共施設の長寿命化改修工事に伴う普通建設事業の増などにより、標準財政規模比は前年度から</a:t>
          </a:r>
          <a:r>
            <a:rPr kumimoji="1" lang="en-US" altLang="ja-JP" sz="1400">
              <a:latin typeface="ＭＳ ゴシック" pitchFamily="49" charset="-128"/>
              <a:ea typeface="ＭＳ ゴシック" pitchFamily="49" charset="-128"/>
            </a:rPr>
            <a:t>3.01</a:t>
          </a:r>
          <a:r>
            <a:rPr kumimoji="1" lang="ja-JP" altLang="en-US" sz="1400">
              <a:latin typeface="ＭＳ ゴシック" pitchFamily="49" charset="-128"/>
              <a:ea typeface="ＭＳ ゴシック" pitchFamily="49" charset="-128"/>
            </a:rPr>
            <a:t>ポイントの減となった。</a:t>
          </a:r>
        </a:p>
        <a:p>
          <a:r>
            <a:rPr kumimoji="1" lang="ja-JP" altLang="en-US" sz="1400">
              <a:latin typeface="ＭＳ ゴシック" pitchFamily="49" charset="-128"/>
              <a:ea typeface="ＭＳ ゴシック" pitchFamily="49" charset="-128"/>
            </a:rPr>
            <a:t>　介護保険特別会計では、高齢化の進展に伴い介護・支援の必要となる被保険者数が増加したことで介護保険サービスの給付費が増加したが、介護保険料や前年度繰越金の増により歳出の増加額を上回る歳入があったことから黒字額が増加した。</a:t>
          </a:r>
        </a:p>
        <a:p>
          <a:r>
            <a:rPr kumimoji="1" lang="ja-JP" altLang="en-US" sz="1400">
              <a:latin typeface="ＭＳ ゴシック" pitchFamily="49" charset="-128"/>
              <a:ea typeface="ＭＳ ゴシック" pitchFamily="49" charset="-128"/>
            </a:rPr>
            <a:t>　今後も少子高齢化の進行などにより社会保障関連経費が増加していくことに加え、老朽化が進む公共施設の改修にも多額の経費が見込まれるため、歳入の確保や経費の削減を図り、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静岡県三島市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実質公債費比率の分子については、前年度から</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百万円の増となった。増額となった要因として、平成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年度臨時財政対策債の償還終了などによる償還元金が減少したが、事業費補正により基準財政需要額に算入された公債費が減少したことなどにより、算入公債費等が減額となったためである。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当市では減債基金への積み立てを行っていない。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静岡県三島市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将来負担比率の分子については、前年度から</a:t>
          </a:r>
          <a:r>
            <a:rPr kumimoji="1" lang="en-US" altLang="ja-JP" sz="1400">
              <a:latin typeface="ＭＳ ゴシック" pitchFamily="49" charset="-128"/>
              <a:ea typeface="ＭＳ ゴシック" pitchFamily="49" charset="-128"/>
            </a:rPr>
            <a:t>587</a:t>
          </a:r>
          <a:r>
            <a:rPr kumimoji="1" lang="ja-JP" altLang="en-US" sz="1400">
              <a:latin typeface="ＭＳ ゴシック" pitchFamily="49" charset="-128"/>
              <a:ea typeface="ＭＳ ゴシック" pitchFamily="49" charset="-128"/>
            </a:rPr>
            <a:t>百万円の増となっている。</a:t>
          </a:r>
        </a:p>
        <a:p>
          <a:r>
            <a:rPr kumimoji="1" lang="ja-JP" altLang="en-US" sz="1400">
              <a:latin typeface="ＭＳ ゴシック" pitchFamily="49" charset="-128"/>
              <a:ea typeface="ＭＳ ゴシック" pitchFamily="49" charset="-128"/>
            </a:rPr>
            <a:t>　財政調整基金や庁舎建設基金などによる充当可能基金は増加したものの、一般会計において市民体育館大規模改修事業や防災行政無線整備事業による地方債現在高の増により将来負担比率の分子は増加した。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静岡県三島市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三島市福祉基金で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千円、三島市老人ホーム建設基金で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50,793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が、三島市ガーデンシティ推進基金や三島市ふるさとの緑保全基金などで寄附金の積み立てのほか、財政調整基金や三島市庁舎建設基金、三島市職員退職手当基金を積み立てたこと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361,740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三島市庁舎建設基金については、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億円を目標とし財政事情を考慮しながら、令和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必要額の積み立てを行っていく。その他の特定目的基金については特別な事情（寄附等）がある場合に積み立てを行うとともに、事業執行に際し、財源が不足する場合には基金の目的の範囲内で活用する。財政調整基金は、一般会計の収支の状況を踏まえ可能な範囲で積み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・三島市庁舎建設基金：市役所の庁舎建設に要する経費に充てるため。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・三島市職員退職手当基金：職員が退職した場合に支給する退職手当の財源に充てるため。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・三島市ガーデンシティ推進基金：ガーデンシティを推進する事業に要する経費に充てるため。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・佐野郷土振興基金：地域の教育、文化、福祉事業の振興に資するため。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・三島市ふるさとの緑保全基金：貴重なふるさとの緑を保全する事業に要する経費に充てるため。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・三島市庁舎建設基金：庁舎の老朽化が進んでいることから、令和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年度の新庁舎供用開始を見据え、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100,801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・三島市職員退職手当基金：定年の引き上げに伴う年度間の財政負担を平準化するため、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71,865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・三島市ガーデンシティ推進基金：寄附金を積み立てたため。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・三島市庁舎建設基金：令和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年度の新庁舎供用開始に向け、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億円を目標とし財政事情を考慮しながら、令和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年度で必要額の積み立てを行っていく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基金の運用益（預金利子）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千円と普通交付税の追加交付分のうち臨時財政対策債償還基金費分を財源に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138,500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老朽化が進む公共施設の維持管理や新庁舎建設事業等に多額の経費が必要となることに加え、標準財政規模に対する比率が低い水準のため、収支の状況を踏まえ弾力的に運用しつつ、可能な範囲で積み増す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減債基金については、これまで積み立てを行っていない。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現時点で積み立てを行う予定はない。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2C652AD-BBCA-4077-8351-72E2E5FE00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E9752AE-7D84-4640-A9AB-E9220287B2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8B80E32-FA91-4F11-9819-50CB5AC617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8A6AFCE-02B0-458A-A320-3B46B310392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38F850F-48A8-4399-B93B-02F59F112D7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89E4489-25EC-45E1-8E0E-FB3A766DF94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静岡県三島市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0D33443-0A29-4DE6-939A-89A9D562416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8EA745E-C767-4E6C-83A1-59292C3760C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1032C97-7B5D-46DE-ACC5-8A439946917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037726E-C0EF-4F19-ACE2-61BDF8C0CF7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8898901-CAF7-4230-97FE-18020706722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3FD5D43-236B-4FD6-9079-6D45921924B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104,961
103,359
62.02
47,287,605
46,084,472
1,072,430
23,322,392
37,605,466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315EB9F-3937-4F21-839D-5F2CE85758D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B38B251-E68C-4066-BB11-94ED1E457C4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8294DB2-FEE6-4081-80B5-A9C3B155BDA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EB0DA7E-7F3D-4DD2-A9E2-1383FFE91A6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677234C-0449-4451-A5D8-5A18D8F9CE5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A05343F-8F21-4112-B52E-FB69FE726BD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0DDF450-A000-46E3-8710-1CA26DB600B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5304FDA-4D98-499E-BE39-411AF28CFAD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F2AE537-E989-4396-9824-3016FF6AE21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207B74A-A178-47F9-8926-7327EC29D3E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7847894-C26B-42FB-ACED-1B148CC85C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BD12A57-4FE7-49BB-88F3-CBFFEADA1DB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FF30B2-2F38-4A7D-9264-7DBB885CF0A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B8D872F-80C9-41A7-8B34-6A1C84CE773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F79C6CE-3053-4A28-B2F7-61C410191E9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8FDCE83-477B-4B33-8A3B-44CBC5B8192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4C01DAF-F7D9-420F-8520-F2013AD5DB7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2A7878B-CF5B-47F3-94F1-720ACD6C648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B4FBED0-65FE-46B4-BA7A-1525F700B57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EF44406-F77A-4A79-8E79-20DD30A97F5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C7785F2-630D-47ED-8663-6BC06729547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6132008-C311-480C-B8B1-64161F2C768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01453A5-DEA7-462A-B928-0D723E58A7A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C055A37-AB74-4CC3-AF85-323C3732AE2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0F86579-BE2A-45B6-8154-AD6B03BCE87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12A3A83-AA0B-4449-BFA4-13257968310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DC92F89-8073-48BE-91EA-1B5FACE81F0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25A2B05-CC12-4E31-B328-77A8C93CB67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40BC3AC-90C5-42F2-A520-7E3E884D5CF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C513492-000C-4AF2-A680-95DD5AD98BA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BC26379-62E6-4E75-8F12-8668E3896CC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2E0FC46-8B78-4CDC-A8D2-000940CB57A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C93DADF-AD9B-402F-A1D2-36E8E8BDF7C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E57611C-3201-4AC2-BEC7-1997B87313F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D567727-FCFE-4215-98CC-9F518D47CC4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有形固定資産減価償却率については、類似団体平均値を上回る水準となっている。近年一部更新した施設はあるものの、新設した施設がほとんどないため上昇傾向にある。</a:t>
          </a:r>
        </a:p>
        <a:p>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年度に「公共施設等総合管理計画」を策定し、公共建築物の延べ床面積を</a:t>
          </a:r>
          <a:r>
            <a:rPr kumimoji="1" lang="en-US" altLang="ja-JP" sz="1100">
              <a:latin typeface="ＭＳ Ｐゴシック" panose="020B0600070205080204" pitchFamily="50" charset="-128"/>
              <a:ea typeface="ＭＳ Ｐゴシック" panose="020B0600070205080204" pitchFamily="50" charset="-128"/>
            </a:rPr>
            <a:t>17.3</a:t>
          </a:r>
          <a:r>
            <a:rPr kumimoji="1" lang="ja-JP" altLang="en-US" sz="1100">
              <a:latin typeface="ＭＳ Ｐゴシック" panose="020B0600070205080204" pitchFamily="50" charset="-128"/>
              <a:ea typeface="ＭＳ Ｐゴシック" panose="020B0600070205080204" pitchFamily="50" charset="-128"/>
            </a:rPr>
            <a:t>％削減するという目標を掲げ、総量の最適化と複合化、除却を進めるとともに、計画的な維持保全による長寿命化を推進することで公共施設の適正な管理を行っていく。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2589211-7799-4F92-A767-287A9F020DD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5E714E8-609B-413E-9005-46F79A75C8F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6902FF7-5387-40CB-8183-4EE8564F8C4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5537C4F5-5608-4734-BAA4-ACE06D6E581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8CA4EFF-E3E1-4D57-9DE9-35322AF6B445}"/>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FEA078D-A127-4781-AA0E-8736238CEF8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0D9F720-7B02-49E3-966C-5F6B4A5304B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3479570-4B00-4A88-A69A-7686CB4CBE97}"/>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0CC7D54-6FCB-4738-AE38-8C2E48D2601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2252EE4-B274-4DC1-B2C3-CCD6A7A21E1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1C6D831-D560-4A84-AC03-6860C5751B58}"/>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8AEF9CAA-F260-4030-9B52-9A453BE15E1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B4DFDFF-42C0-48EC-BBFA-F1690F48C0B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6C7F5152-566F-44AD-AD72-36222E1CE32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A7CFD5E-F90D-420F-B6F9-75660867353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F31E3BF-1AB5-4018-9451-DBD3C130896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E3418E95-AFED-4CCF-AE52-9F45B042F8B8}"/>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455076A5-7C59-4ADA-894B-B13935662CCF}"/>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7D705A58-0B27-4BB9-81C1-9E4289A83420}"/>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FEE0CBA8-16FA-4DA5-A5B1-8B4AA97A7A8D}"/>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879266AE-DD43-498E-BC21-0DF94E1F391A}"/>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0" name="有形固定資産減価償却率平均値テキスト">
          <a:extLst>
            <a:ext uri="{FF2B5EF4-FFF2-40B4-BE49-F238E27FC236}">
              <a16:creationId xmlns:a16="http://schemas.microsoft.com/office/drawing/2014/main" id="{4B2219BD-EBE3-49F2-98DC-9C18052CE564}"/>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771DD861-CF2B-4C7C-8F17-B1F6BF2C55D1}"/>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C58DFBC6-A13A-4B5C-AE5B-052192190B14}"/>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DD9ED2EB-C1DB-42B8-8FA1-0C1DF85264E1}"/>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BF276D6F-ED47-412A-95D6-E09CEDE715E1}"/>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75" name="フローチャート: 判断 74">
          <a:extLst>
            <a:ext uri="{FF2B5EF4-FFF2-40B4-BE49-F238E27FC236}">
              <a16:creationId xmlns:a16="http://schemas.microsoft.com/office/drawing/2014/main" id="{7ECEF444-684E-4748-9F32-30BD698F5EA5}"/>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696D3FD-803C-4E30-B99A-C486828ADC1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0EBB1C3-8947-486D-96BB-25D1C0B89DE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B705E47D-F695-49E8-9FF2-6BECCC3C025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DE18089-02EE-48D7-8D8F-483D6C9632E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0A46C4F-DFCA-40AD-9FF7-69195F0A06E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9102</xdr:rowOff>
    </xdr:from>
    <xdr:to>
      <xdr:col>23</xdr:col>
      <xdr:colOff>136525</xdr:colOff>
      <xdr:row>30</xdr:row>
      <xdr:rowOff>110702</xdr:rowOff>
    </xdr:to>
    <xdr:sp macro="" textlink="">
      <xdr:nvSpPr>
        <xdr:cNvPr id="81" name="楕円 80">
          <a:extLst>
            <a:ext uri="{FF2B5EF4-FFF2-40B4-BE49-F238E27FC236}">
              <a16:creationId xmlns:a16="http://schemas.microsoft.com/office/drawing/2014/main" id="{8E0644B3-53F0-44D2-A7D8-421F019069CC}"/>
            </a:ext>
          </a:extLst>
        </xdr:cNvPr>
        <xdr:cNvSpPr/>
      </xdr:nvSpPr>
      <xdr:spPr>
        <a:xfrm>
          <a:off x="47117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158979</xdr:rowOff>
    </xdr:from>
    <xdr:ext cx="405111" cy="259045"/>
    <xdr:sp macro="" textlink="">
      <xdr:nvSpPr>
        <xdr:cNvPr id="82" name="有形固定資産減価償却率該当値テキスト">
          <a:extLst>
            <a:ext uri="{FF2B5EF4-FFF2-40B4-BE49-F238E27FC236}">
              <a16:creationId xmlns:a16="http://schemas.microsoft.com/office/drawing/2014/main" id="{C104A28D-E5E6-4559-ACA5-608C57A1A7C8}"/>
            </a:ext>
          </a:extLst>
        </xdr:cNvPr>
        <xdr:cNvSpPr txBox="1"/>
      </xdr:nvSpPr>
      <xdr:spPr>
        <a:xfrm>
          <a:off x="4813300" y="5902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140970</xdr:rowOff>
    </xdr:from>
    <xdr:to>
      <xdr:col>19</xdr:col>
      <xdr:colOff>187325</xdr:colOff>
      <xdr:row>30</xdr:row>
      <xdr:rowOff>71120</xdr:rowOff>
    </xdr:to>
    <xdr:sp macro="" textlink="">
      <xdr:nvSpPr>
        <xdr:cNvPr id="83" name="楕円 82">
          <a:extLst>
            <a:ext uri="{FF2B5EF4-FFF2-40B4-BE49-F238E27FC236}">
              <a16:creationId xmlns:a16="http://schemas.microsoft.com/office/drawing/2014/main" id="{2A822BC4-162F-43C1-B765-11201AA4147B}"/>
            </a:ext>
          </a:extLst>
        </xdr:cNvPr>
        <xdr:cNvSpPr/>
      </xdr:nvSpPr>
      <xdr:spPr>
        <a:xfrm>
          <a:off x="40005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20320</xdr:rowOff>
    </xdr:from>
    <xdr:to>
      <xdr:col>23</xdr:col>
      <xdr:colOff>85725</xdr:colOff>
      <xdr:row>30</xdr:row>
      <xdr:rowOff>59902</xdr:rowOff>
    </xdr:to>
    <xdr:cxnSp macro="">
      <xdr:nvCxnSpPr>
        <xdr:cNvPr id="84" name="直線コネクタ 83">
          <a:extLst>
            <a:ext uri="{FF2B5EF4-FFF2-40B4-BE49-F238E27FC236}">
              <a16:creationId xmlns:a16="http://schemas.microsoft.com/office/drawing/2014/main" id="{47CB4A83-8878-4D93-9F16-A02774F92011}"/>
            </a:ext>
          </a:extLst>
        </xdr:cNvPr>
        <xdr:cNvCxnSpPr/>
      </xdr:nvCxnSpPr>
      <xdr:spPr>
        <a:xfrm>
          <a:off x="4051300" y="5935345"/>
          <a:ext cx="7112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90593</xdr:rowOff>
    </xdr:from>
    <xdr:to>
      <xdr:col>15</xdr:col>
      <xdr:colOff>187325</xdr:colOff>
      <xdr:row>30</xdr:row>
      <xdr:rowOff>20743</xdr:rowOff>
    </xdr:to>
    <xdr:sp macro="" textlink="">
      <xdr:nvSpPr>
        <xdr:cNvPr id="85" name="楕円 84">
          <a:extLst>
            <a:ext uri="{FF2B5EF4-FFF2-40B4-BE49-F238E27FC236}">
              <a16:creationId xmlns:a16="http://schemas.microsoft.com/office/drawing/2014/main" id="{2183BC80-9F2E-4DD0-8891-0E545D83177B}"/>
            </a:ext>
          </a:extLst>
        </xdr:cNvPr>
        <xdr:cNvSpPr/>
      </xdr:nvSpPr>
      <xdr:spPr>
        <a:xfrm>
          <a:off x="3238500" y="583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141393</xdr:rowOff>
    </xdr:from>
    <xdr:to>
      <xdr:col>19</xdr:col>
      <xdr:colOff>136525</xdr:colOff>
      <xdr:row>30</xdr:row>
      <xdr:rowOff>20320</xdr:rowOff>
    </xdr:to>
    <xdr:cxnSp macro="">
      <xdr:nvCxnSpPr>
        <xdr:cNvPr id="86" name="直線コネクタ 85">
          <a:extLst>
            <a:ext uri="{FF2B5EF4-FFF2-40B4-BE49-F238E27FC236}">
              <a16:creationId xmlns:a16="http://schemas.microsoft.com/office/drawing/2014/main" id="{0D1EAC0E-FB3F-4AF9-B374-1555D3A991CE}"/>
            </a:ext>
          </a:extLst>
        </xdr:cNvPr>
        <xdr:cNvCxnSpPr/>
      </xdr:nvCxnSpPr>
      <xdr:spPr>
        <a:xfrm>
          <a:off x="3289300" y="5884968"/>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25823</xdr:rowOff>
    </xdr:from>
    <xdr:to>
      <xdr:col>11</xdr:col>
      <xdr:colOff>187325</xdr:colOff>
      <xdr:row>29</xdr:row>
      <xdr:rowOff>127423</xdr:rowOff>
    </xdr:to>
    <xdr:sp macro="" textlink="">
      <xdr:nvSpPr>
        <xdr:cNvPr id="87" name="楕円 86">
          <a:extLst>
            <a:ext uri="{FF2B5EF4-FFF2-40B4-BE49-F238E27FC236}">
              <a16:creationId xmlns:a16="http://schemas.microsoft.com/office/drawing/2014/main" id="{CD2EC4BF-C6B1-452C-960D-C38126A83081}"/>
            </a:ext>
          </a:extLst>
        </xdr:cNvPr>
        <xdr:cNvSpPr/>
      </xdr:nvSpPr>
      <xdr:spPr>
        <a:xfrm>
          <a:off x="2476500" y="576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76623</xdr:rowOff>
    </xdr:from>
    <xdr:to>
      <xdr:col>15</xdr:col>
      <xdr:colOff>136525</xdr:colOff>
      <xdr:row>29</xdr:row>
      <xdr:rowOff>141393</xdr:rowOff>
    </xdr:to>
    <xdr:cxnSp macro="">
      <xdr:nvCxnSpPr>
        <xdr:cNvPr id="88" name="直線コネクタ 87">
          <a:extLst>
            <a:ext uri="{FF2B5EF4-FFF2-40B4-BE49-F238E27FC236}">
              <a16:creationId xmlns:a16="http://schemas.microsoft.com/office/drawing/2014/main" id="{885285E3-698D-44A3-88F5-7B36B7F7AD9E}"/>
            </a:ext>
          </a:extLst>
        </xdr:cNvPr>
        <xdr:cNvCxnSpPr/>
      </xdr:nvCxnSpPr>
      <xdr:spPr>
        <a:xfrm>
          <a:off x="2527300" y="582019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128905</xdr:rowOff>
    </xdr:from>
    <xdr:to>
      <xdr:col>7</xdr:col>
      <xdr:colOff>187325</xdr:colOff>
      <xdr:row>29</xdr:row>
      <xdr:rowOff>59055</xdr:rowOff>
    </xdr:to>
    <xdr:sp macro="" textlink="">
      <xdr:nvSpPr>
        <xdr:cNvPr id="89" name="楕円 88">
          <a:extLst>
            <a:ext uri="{FF2B5EF4-FFF2-40B4-BE49-F238E27FC236}">
              <a16:creationId xmlns:a16="http://schemas.microsoft.com/office/drawing/2014/main" id="{65AC3238-5F31-4206-8AD3-4A947C5F5B4F}"/>
            </a:ext>
          </a:extLst>
        </xdr:cNvPr>
        <xdr:cNvSpPr/>
      </xdr:nvSpPr>
      <xdr:spPr>
        <a:xfrm>
          <a:off x="17145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8255</xdr:rowOff>
    </xdr:from>
    <xdr:to>
      <xdr:col>11</xdr:col>
      <xdr:colOff>136525</xdr:colOff>
      <xdr:row>29</xdr:row>
      <xdr:rowOff>76623</xdr:rowOff>
    </xdr:to>
    <xdr:cxnSp macro="">
      <xdr:nvCxnSpPr>
        <xdr:cNvPr id="90" name="直線コネクタ 89">
          <a:extLst>
            <a:ext uri="{FF2B5EF4-FFF2-40B4-BE49-F238E27FC236}">
              <a16:creationId xmlns:a16="http://schemas.microsoft.com/office/drawing/2014/main" id="{D6377B07-885B-4AD2-83BA-2D233A86A158}"/>
            </a:ext>
          </a:extLst>
        </xdr:cNvPr>
        <xdr:cNvCxnSpPr/>
      </xdr:nvCxnSpPr>
      <xdr:spPr>
        <a:xfrm>
          <a:off x="1765300" y="5751830"/>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1" name="n_1aveValue有形固定資産減価償却率">
          <a:extLst>
            <a:ext uri="{FF2B5EF4-FFF2-40B4-BE49-F238E27FC236}">
              <a16:creationId xmlns:a16="http://schemas.microsoft.com/office/drawing/2014/main" id="{E4506665-B7FA-470A-8399-6773EE732E20}"/>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2" name="n_2aveValue有形固定資産減価償却率">
          <a:extLst>
            <a:ext uri="{FF2B5EF4-FFF2-40B4-BE49-F238E27FC236}">
              <a16:creationId xmlns:a16="http://schemas.microsoft.com/office/drawing/2014/main" id="{398F7737-2F4F-4886-B362-C81EA31853F9}"/>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93" name="n_3aveValue有形固定資産減価償却率">
          <a:extLst>
            <a:ext uri="{FF2B5EF4-FFF2-40B4-BE49-F238E27FC236}">
              <a16:creationId xmlns:a16="http://schemas.microsoft.com/office/drawing/2014/main" id="{4D3143A1-2719-49BF-83A1-D6414B93C238}"/>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94" name="n_4aveValue有形固定資産減価償却率">
          <a:extLst>
            <a:ext uri="{FF2B5EF4-FFF2-40B4-BE49-F238E27FC236}">
              <a16:creationId xmlns:a16="http://schemas.microsoft.com/office/drawing/2014/main" id="{33E199E0-1581-4734-89B2-51296D15C024}"/>
            </a:ext>
          </a:extLst>
        </xdr:cNvPr>
        <xdr:cNvSpPr txBox="1"/>
      </xdr:nvSpPr>
      <xdr:spPr>
        <a:xfrm>
          <a:off x="1562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62247</xdr:rowOff>
    </xdr:from>
    <xdr:ext cx="405111" cy="259045"/>
    <xdr:sp macro="" textlink="">
      <xdr:nvSpPr>
        <xdr:cNvPr id="95" name="n_1mainValue有形固定資産減価償却率">
          <a:extLst>
            <a:ext uri="{FF2B5EF4-FFF2-40B4-BE49-F238E27FC236}">
              <a16:creationId xmlns:a16="http://schemas.microsoft.com/office/drawing/2014/main" id="{45712682-F8BE-4968-B47D-EB0294747F9A}"/>
            </a:ext>
          </a:extLst>
        </xdr:cNvPr>
        <xdr:cNvSpPr txBox="1"/>
      </xdr:nvSpPr>
      <xdr:spPr>
        <a:xfrm>
          <a:off x="3836044" y="5977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11870</xdr:rowOff>
    </xdr:from>
    <xdr:ext cx="405111" cy="259045"/>
    <xdr:sp macro="" textlink="">
      <xdr:nvSpPr>
        <xdr:cNvPr id="96" name="n_2mainValue有形固定資産減価償却率">
          <a:extLst>
            <a:ext uri="{FF2B5EF4-FFF2-40B4-BE49-F238E27FC236}">
              <a16:creationId xmlns:a16="http://schemas.microsoft.com/office/drawing/2014/main" id="{8C7D120F-F14E-4674-8750-648DF6E89D7E}"/>
            </a:ext>
          </a:extLst>
        </xdr:cNvPr>
        <xdr:cNvSpPr txBox="1"/>
      </xdr:nvSpPr>
      <xdr:spPr>
        <a:xfrm>
          <a:off x="3086744" y="592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118550</xdr:rowOff>
    </xdr:from>
    <xdr:ext cx="405111" cy="259045"/>
    <xdr:sp macro="" textlink="">
      <xdr:nvSpPr>
        <xdr:cNvPr id="97" name="n_3mainValue有形固定資産減価償却率">
          <a:extLst>
            <a:ext uri="{FF2B5EF4-FFF2-40B4-BE49-F238E27FC236}">
              <a16:creationId xmlns:a16="http://schemas.microsoft.com/office/drawing/2014/main" id="{91DF4FCB-BEAF-43E0-8CF3-0047F3452E08}"/>
            </a:ext>
          </a:extLst>
        </xdr:cNvPr>
        <xdr:cNvSpPr txBox="1"/>
      </xdr:nvSpPr>
      <xdr:spPr>
        <a:xfrm>
          <a:off x="2324744" y="5862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8" name="n_4mainValue有形固定資産減価償却率">
          <a:extLst>
            <a:ext uri="{FF2B5EF4-FFF2-40B4-BE49-F238E27FC236}">
              <a16:creationId xmlns:a16="http://schemas.microsoft.com/office/drawing/2014/main" id="{EBC6AC90-2977-47CB-821D-2195B594AF13}"/>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F5BD817-9B33-4FB2-8FD1-E049B0E8BEF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F75C9176-48B2-4073-9E9B-E9C0E5C76EBA}"/>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905B263-8C69-43E9-8A31-832B6FDA765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340E5AB-4EF5-461F-8F7A-621B9FD545D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26113D26-2099-4A1D-837A-9B0DF726542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A4F8343-CBFF-4F53-B3E5-0D1C9994BF9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0E3EF70-60A3-4F85-BF88-07151950416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46509CE-C0B8-472E-9CAD-E92785E07F6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313287E-5474-47CD-9F71-36C4AF0A3E1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D7B4171-5331-4E8B-905D-C6772F854C7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A661BD1-39F1-4BC9-95E1-2E2AF9F4295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E39C37B-2E6E-40C6-BFA3-EA5C3B8C3DE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860761B-FA51-4F57-8E73-D8D0B74DF05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値と比較すると同程度の水準となっている。市民体育館の改修事業や防災行政無線の整備事業による地方債現在高の増や、職員の処遇改善及び定年延長に伴う退職手当負担見込額の増などにより将来負担額が増えたことから、債務償還比率は前年度より増えている。今後も更なる歳出見直しを図り将来負担額の抑制に努めつつ、企業誘致等により税源涵養を図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FC22CCB-0777-44C8-B4C8-E7EBC6E1FAB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60E42C8-4D73-4ECA-83EA-ABBA18A9FB0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0149CC7-254F-4F11-AE9F-D8710B106B3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59A61E5D-F64A-407D-9795-7D466F8E3D9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A35A2775-EF5A-4C19-BF02-A169038D82F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F2FDB1A4-8D94-4A9C-B9CF-8C145A5C5ED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3F981BF7-07F4-4175-9A64-F4AC89152106}"/>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356F3D1-03C9-475B-B030-23F56A755D5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FD01F375-0F0C-449D-9F7C-38AD392CE0E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AD5FA242-C0AA-40AC-98BC-85C3D50CEFC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71177A4A-DADC-459D-9834-C49F4473BA2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D6A65A74-EE13-497C-98D8-40FACA380831}"/>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5AFF28D-F8E4-4CB8-963F-F1B1F058729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E3E81B82-E49E-4481-8D24-BDF940947FB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BB720DBC-396F-4DE5-B01E-45D8D0F7052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2775F194-9990-4E37-B11B-645D994D6A3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1301CD2B-7CF2-4783-BA65-64AB698A20E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29" name="直線コネクタ 128">
          <a:extLst>
            <a:ext uri="{FF2B5EF4-FFF2-40B4-BE49-F238E27FC236}">
              <a16:creationId xmlns:a16="http://schemas.microsoft.com/office/drawing/2014/main" id="{F97D874A-69DD-420D-9915-DD535633E088}"/>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0" name="債務償還比率最小値テキスト">
          <a:extLst>
            <a:ext uri="{FF2B5EF4-FFF2-40B4-BE49-F238E27FC236}">
              <a16:creationId xmlns:a16="http://schemas.microsoft.com/office/drawing/2014/main" id="{39B0A18F-6B68-43FA-82CB-CF009060340B}"/>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1" name="直線コネクタ 130">
          <a:extLst>
            <a:ext uri="{FF2B5EF4-FFF2-40B4-BE49-F238E27FC236}">
              <a16:creationId xmlns:a16="http://schemas.microsoft.com/office/drawing/2014/main" id="{62DFD74E-35A8-48B4-8E93-79147686339F}"/>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C94CD4E1-3FD7-42AF-A371-2A061C8FA76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DD979EDB-4506-4396-9D28-F122AF9D269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34" name="債務償還比率平均値テキスト">
          <a:extLst>
            <a:ext uri="{FF2B5EF4-FFF2-40B4-BE49-F238E27FC236}">
              <a16:creationId xmlns:a16="http://schemas.microsoft.com/office/drawing/2014/main" id="{329D33D5-6B76-473C-BB14-4C82ABF1A5D5}"/>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35" name="フローチャート: 判断 134">
          <a:extLst>
            <a:ext uri="{FF2B5EF4-FFF2-40B4-BE49-F238E27FC236}">
              <a16:creationId xmlns:a16="http://schemas.microsoft.com/office/drawing/2014/main" id="{C6162164-4511-471F-A0DA-DEA7EB21875C}"/>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36" name="フローチャート: 判断 135">
          <a:extLst>
            <a:ext uri="{FF2B5EF4-FFF2-40B4-BE49-F238E27FC236}">
              <a16:creationId xmlns:a16="http://schemas.microsoft.com/office/drawing/2014/main" id="{B1008445-89C9-438C-BA20-7093E04AC036}"/>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37" name="フローチャート: 判断 136">
          <a:extLst>
            <a:ext uri="{FF2B5EF4-FFF2-40B4-BE49-F238E27FC236}">
              <a16:creationId xmlns:a16="http://schemas.microsoft.com/office/drawing/2014/main" id="{D47A8A08-C17F-4009-A55C-4B679A8AF246}"/>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38" name="フローチャート: 判断 137">
          <a:extLst>
            <a:ext uri="{FF2B5EF4-FFF2-40B4-BE49-F238E27FC236}">
              <a16:creationId xmlns:a16="http://schemas.microsoft.com/office/drawing/2014/main" id="{0C80A1CB-709E-4873-B70C-830788E75B38}"/>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39" name="フローチャート: 判断 138">
          <a:extLst>
            <a:ext uri="{FF2B5EF4-FFF2-40B4-BE49-F238E27FC236}">
              <a16:creationId xmlns:a16="http://schemas.microsoft.com/office/drawing/2014/main" id="{20CDC32D-9C60-4BAB-8C11-815C71F7FBAB}"/>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2FB24EC-BC57-49CB-8F31-D058210F01B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B8A87FE-74D8-4069-9FA6-DCC60074AF2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2B423B6-1314-4321-A56D-5F4C3633813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2BFF456-B37F-47F2-AD9B-3606F09D524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900A2C6-B199-4A84-AAB3-4BF8D6C4107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65441</xdr:rowOff>
    </xdr:from>
    <xdr:to>
      <xdr:col>76</xdr:col>
      <xdr:colOff>73025</xdr:colOff>
      <xdr:row>30</xdr:row>
      <xdr:rowOff>167041</xdr:rowOff>
    </xdr:to>
    <xdr:sp macro="" textlink="">
      <xdr:nvSpPr>
        <xdr:cNvPr id="145" name="楕円 144">
          <a:extLst>
            <a:ext uri="{FF2B5EF4-FFF2-40B4-BE49-F238E27FC236}">
              <a16:creationId xmlns:a16="http://schemas.microsoft.com/office/drawing/2014/main" id="{4B66681B-8273-4E17-9444-E0D0C9155077}"/>
            </a:ext>
          </a:extLst>
        </xdr:cNvPr>
        <xdr:cNvSpPr/>
      </xdr:nvSpPr>
      <xdr:spPr>
        <a:xfrm>
          <a:off x="14744700" y="598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43868</xdr:rowOff>
    </xdr:from>
    <xdr:ext cx="469744" cy="259045"/>
    <xdr:sp macro="" textlink="">
      <xdr:nvSpPr>
        <xdr:cNvPr id="146" name="債務償還比率該当値テキスト">
          <a:extLst>
            <a:ext uri="{FF2B5EF4-FFF2-40B4-BE49-F238E27FC236}">
              <a16:creationId xmlns:a16="http://schemas.microsoft.com/office/drawing/2014/main" id="{58C959E3-7F8A-4040-B135-C0F83F6543F6}"/>
            </a:ext>
          </a:extLst>
        </xdr:cNvPr>
        <xdr:cNvSpPr txBox="1"/>
      </xdr:nvSpPr>
      <xdr:spPr>
        <a:xfrm>
          <a:off x="14846300" y="595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29355</xdr:rowOff>
    </xdr:from>
    <xdr:to>
      <xdr:col>72</xdr:col>
      <xdr:colOff>123825</xdr:colOff>
      <xdr:row>30</xdr:row>
      <xdr:rowOff>130955</xdr:rowOff>
    </xdr:to>
    <xdr:sp macro="" textlink="">
      <xdr:nvSpPr>
        <xdr:cNvPr id="147" name="楕円 146">
          <a:extLst>
            <a:ext uri="{FF2B5EF4-FFF2-40B4-BE49-F238E27FC236}">
              <a16:creationId xmlns:a16="http://schemas.microsoft.com/office/drawing/2014/main" id="{8CBAF86A-19A3-4349-8200-2A7D480185B9}"/>
            </a:ext>
          </a:extLst>
        </xdr:cNvPr>
        <xdr:cNvSpPr/>
      </xdr:nvSpPr>
      <xdr:spPr>
        <a:xfrm>
          <a:off x="14033500" y="594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80155</xdr:rowOff>
    </xdr:from>
    <xdr:to>
      <xdr:col>76</xdr:col>
      <xdr:colOff>22225</xdr:colOff>
      <xdr:row>30</xdr:row>
      <xdr:rowOff>116241</xdr:rowOff>
    </xdr:to>
    <xdr:cxnSp macro="">
      <xdr:nvCxnSpPr>
        <xdr:cNvPr id="148" name="直線コネクタ 147">
          <a:extLst>
            <a:ext uri="{FF2B5EF4-FFF2-40B4-BE49-F238E27FC236}">
              <a16:creationId xmlns:a16="http://schemas.microsoft.com/office/drawing/2014/main" id="{B42B1735-460C-4CA4-863B-9C54EB03421D}"/>
            </a:ext>
          </a:extLst>
        </xdr:cNvPr>
        <xdr:cNvCxnSpPr/>
      </xdr:nvCxnSpPr>
      <xdr:spPr>
        <a:xfrm>
          <a:off x="14084300" y="5995180"/>
          <a:ext cx="711200" cy="3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47090</xdr:rowOff>
    </xdr:from>
    <xdr:to>
      <xdr:col>68</xdr:col>
      <xdr:colOff>123825</xdr:colOff>
      <xdr:row>30</xdr:row>
      <xdr:rowOff>148690</xdr:rowOff>
    </xdr:to>
    <xdr:sp macro="" textlink="">
      <xdr:nvSpPr>
        <xdr:cNvPr id="149" name="楕円 148">
          <a:extLst>
            <a:ext uri="{FF2B5EF4-FFF2-40B4-BE49-F238E27FC236}">
              <a16:creationId xmlns:a16="http://schemas.microsoft.com/office/drawing/2014/main" id="{37DD8767-B8D7-45C1-9DF9-5126B9F3484D}"/>
            </a:ext>
          </a:extLst>
        </xdr:cNvPr>
        <xdr:cNvSpPr/>
      </xdr:nvSpPr>
      <xdr:spPr>
        <a:xfrm>
          <a:off x="13271500" y="596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80155</xdr:rowOff>
    </xdr:from>
    <xdr:to>
      <xdr:col>72</xdr:col>
      <xdr:colOff>73025</xdr:colOff>
      <xdr:row>30</xdr:row>
      <xdr:rowOff>97890</xdr:rowOff>
    </xdr:to>
    <xdr:cxnSp macro="">
      <xdr:nvCxnSpPr>
        <xdr:cNvPr id="150" name="直線コネクタ 149">
          <a:extLst>
            <a:ext uri="{FF2B5EF4-FFF2-40B4-BE49-F238E27FC236}">
              <a16:creationId xmlns:a16="http://schemas.microsoft.com/office/drawing/2014/main" id="{7F86ED59-1E77-4072-B9B4-9DAB95973610}"/>
            </a:ext>
          </a:extLst>
        </xdr:cNvPr>
        <xdr:cNvCxnSpPr/>
      </xdr:nvCxnSpPr>
      <xdr:spPr>
        <a:xfrm flipV="1">
          <a:off x="13322300" y="5995180"/>
          <a:ext cx="762000" cy="1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132951</xdr:rowOff>
    </xdr:from>
    <xdr:to>
      <xdr:col>64</xdr:col>
      <xdr:colOff>123825</xdr:colOff>
      <xdr:row>30</xdr:row>
      <xdr:rowOff>63101</xdr:rowOff>
    </xdr:to>
    <xdr:sp macro="" textlink="">
      <xdr:nvSpPr>
        <xdr:cNvPr id="151" name="楕円 150">
          <a:extLst>
            <a:ext uri="{FF2B5EF4-FFF2-40B4-BE49-F238E27FC236}">
              <a16:creationId xmlns:a16="http://schemas.microsoft.com/office/drawing/2014/main" id="{8FA099EC-8AFF-4E2D-BDE2-56CA919E6661}"/>
            </a:ext>
          </a:extLst>
        </xdr:cNvPr>
        <xdr:cNvSpPr/>
      </xdr:nvSpPr>
      <xdr:spPr>
        <a:xfrm>
          <a:off x="12509500" y="587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12301</xdr:rowOff>
    </xdr:from>
    <xdr:to>
      <xdr:col>68</xdr:col>
      <xdr:colOff>73025</xdr:colOff>
      <xdr:row>30</xdr:row>
      <xdr:rowOff>97890</xdr:rowOff>
    </xdr:to>
    <xdr:cxnSp macro="">
      <xdr:nvCxnSpPr>
        <xdr:cNvPr id="152" name="直線コネクタ 151">
          <a:extLst>
            <a:ext uri="{FF2B5EF4-FFF2-40B4-BE49-F238E27FC236}">
              <a16:creationId xmlns:a16="http://schemas.microsoft.com/office/drawing/2014/main" id="{0628334F-0815-45DE-A31F-FEFC454FFEDD}"/>
            </a:ext>
          </a:extLst>
        </xdr:cNvPr>
        <xdr:cNvCxnSpPr/>
      </xdr:nvCxnSpPr>
      <xdr:spPr>
        <a:xfrm>
          <a:off x="12560300" y="5927326"/>
          <a:ext cx="762000" cy="8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99985</xdr:rowOff>
    </xdr:from>
    <xdr:to>
      <xdr:col>60</xdr:col>
      <xdr:colOff>123825</xdr:colOff>
      <xdr:row>31</xdr:row>
      <xdr:rowOff>30135</xdr:rowOff>
    </xdr:to>
    <xdr:sp macro="" textlink="">
      <xdr:nvSpPr>
        <xdr:cNvPr id="153" name="楕円 152">
          <a:extLst>
            <a:ext uri="{FF2B5EF4-FFF2-40B4-BE49-F238E27FC236}">
              <a16:creationId xmlns:a16="http://schemas.microsoft.com/office/drawing/2014/main" id="{EA5742B4-1BEE-4556-9D5F-65DDE9BAA049}"/>
            </a:ext>
          </a:extLst>
        </xdr:cNvPr>
        <xdr:cNvSpPr/>
      </xdr:nvSpPr>
      <xdr:spPr>
        <a:xfrm>
          <a:off x="11747500" y="601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12301</xdr:rowOff>
    </xdr:from>
    <xdr:to>
      <xdr:col>64</xdr:col>
      <xdr:colOff>73025</xdr:colOff>
      <xdr:row>30</xdr:row>
      <xdr:rowOff>150785</xdr:rowOff>
    </xdr:to>
    <xdr:cxnSp macro="">
      <xdr:nvCxnSpPr>
        <xdr:cNvPr id="154" name="直線コネクタ 153">
          <a:extLst>
            <a:ext uri="{FF2B5EF4-FFF2-40B4-BE49-F238E27FC236}">
              <a16:creationId xmlns:a16="http://schemas.microsoft.com/office/drawing/2014/main" id="{581C69C3-B644-4A2F-9317-9AFC50A81F16}"/>
            </a:ext>
          </a:extLst>
        </xdr:cNvPr>
        <xdr:cNvCxnSpPr/>
      </xdr:nvCxnSpPr>
      <xdr:spPr>
        <a:xfrm flipV="1">
          <a:off x="11798300" y="5927326"/>
          <a:ext cx="762000" cy="13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55" name="n_1aveValue債務償還比率">
          <a:extLst>
            <a:ext uri="{FF2B5EF4-FFF2-40B4-BE49-F238E27FC236}">
              <a16:creationId xmlns:a16="http://schemas.microsoft.com/office/drawing/2014/main" id="{3AE7C534-4626-4EE8-AB68-17A9D5068451}"/>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56" name="n_2aveValue債務償還比率">
          <a:extLst>
            <a:ext uri="{FF2B5EF4-FFF2-40B4-BE49-F238E27FC236}">
              <a16:creationId xmlns:a16="http://schemas.microsoft.com/office/drawing/2014/main" id="{F83AF0E1-66DB-4931-9C11-202BF5004903}"/>
            </a:ext>
          </a:extLst>
        </xdr:cNvPr>
        <xdr:cNvSpPr txBox="1"/>
      </xdr:nvSpPr>
      <xdr:spPr>
        <a:xfrm>
          <a:off x="130874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57" name="n_3aveValue債務償還比率">
          <a:extLst>
            <a:ext uri="{FF2B5EF4-FFF2-40B4-BE49-F238E27FC236}">
              <a16:creationId xmlns:a16="http://schemas.microsoft.com/office/drawing/2014/main" id="{87387F6C-12E4-4F13-B3A1-D8C6BC3CD348}"/>
            </a:ext>
          </a:extLst>
        </xdr:cNvPr>
        <xdr:cNvSpPr txBox="1"/>
      </xdr:nvSpPr>
      <xdr:spPr>
        <a:xfrm>
          <a:off x="12325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58" name="n_4aveValue債務償還比率">
          <a:extLst>
            <a:ext uri="{FF2B5EF4-FFF2-40B4-BE49-F238E27FC236}">
              <a16:creationId xmlns:a16="http://schemas.microsoft.com/office/drawing/2014/main" id="{F60E4B19-1EA6-4E7C-A651-9474A2EAC6A3}"/>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122082</xdr:rowOff>
    </xdr:from>
    <xdr:ext cx="469744" cy="259045"/>
    <xdr:sp macro="" textlink="">
      <xdr:nvSpPr>
        <xdr:cNvPr id="159" name="n_1mainValue債務償還比率">
          <a:extLst>
            <a:ext uri="{FF2B5EF4-FFF2-40B4-BE49-F238E27FC236}">
              <a16:creationId xmlns:a16="http://schemas.microsoft.com/office/drawing/2014/main" id="{1FAD1AB0-F9AB-4501-A873-A70F444ED1CC}"/>
            </a:ext>
          </a:extLst>
        </xdr:cNvPr>
        <xdr:cNvSpPr txBox="1"/>
      </xdr:nvSpPr>
      <xdr:spPr>
        <a:xfrm>
          <a:off x="13836727" y="603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139817</xdr:rowOff>
    </xdr:from>
    <xdr:ext cx="469744" cy="259045"/>
    <xdr:sp macro="" textlink="">
      <xdr:nvSpPr>
        <xdr:cNvPr id="160" name="n_2mainValue債務償還比率">
          <a:extLst>
            <a:ext uri="{FF2B5EF4-FFF2-40B4-BE49-F238E27FC236}">
              <a16:creationId xmlns:a16="http://schemas.microsoft.com/office/drawing/2014/main" id="{32FA35CD-E792-4E70-91CD-0F8B5AABAC29}"/>
            </a:ext>
          </a:extLst>
        </xdr:cNvPr>
        <xdr:cNvSpPr txBox="1"/>
      </xdr:nvSpPr>
      <xdr:spPr>
        <a:xfrm>
          <a:off x="13087427" y="60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54228</xdr:rowOff>
    </xdr:from>
    <xdr:ext cx="469744" cy="259045"/>
    <xdr:sp macro="" textlink="">
      <xdr:nvSpPr>
        <xdr:cNvPr id="161" name="n_3mainValue債務償還比率">
          <a:extLst>
            <a:ext uri="{FF2B5EF4-FFF2-40B4-BE49-F238E27FC236}">
              <a16:creationId xmlns:a16="http://schemas.microsoft.com/office/drawing/2014/main" id="{71F084BA-FFAE-4091-B352-560628044014}"/>
            </a:ext>
          </a:extLst>
        </xdr:cNvPr>
        <xdr:cNvSpPr txBox="1"/>
      </xdr:nvSpPr>
      <xdr:spPr>
        <a:xfrm>
          <a:off x="12325427" y="596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46662</xdr:rowOff>
    </xdr:from>
    <xdr:ext cx="469744" cy="259045"/>
    <xdr:sp macro="" textlink="">
      <xdr:nvSpPr>
        <xdr:cNvPr id="162" name="n_4mainValue債務償還比率">
          <a:extLst>
            <a:ext uri="{FF2B5EF4-FFF2-40B4-BE49-F238E27FC236}">
              <a16:creationId xmlns:a16="http://schemas.microsoft.com/office/drawing/2014/main" id="{564DFDDE-AD68-4F3F-A976-1C1BAC1A54B3}"/>
            </a:ext>
          </a:extLst>
        </xdr:cNvPr>
        <xdr:cNvSpPr txBox="1"/>
      </xdr:nvSpPr>
      <xdr:spPr>
        <a:xfrm>
          <a:off x="11563427" y="579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A779F39-D9ED-4E7F-A770-C10F75D0009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E9E57BE9-697F-4C7F-BE77-436919A81A6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DF422EB7-7F6B-42CF-AE9E-9FE388945EB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8C3F7473-9CAF-414B-A433-34A53FA2C7D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B420CC0B-5F8F-4739-B77F-E6A97260B50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4412106-6629-4D75-AFD9-71EE64F8964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6AAE91-DFF7-44DD-9EF9-8C66F8C225B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B1DD192-E8AD-4806-8A74-7F4E1590420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06EFB66-7225-417B-BAF4-62CEDCEEB79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5A6982D-A6B7-4DDD-9AD2-B5AF4B864F1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静岡県三島市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DB12502-DE88-4238-8C76-844C1099D7F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E8C4F08-06B9-4779-8821-C41E485AD36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7BA631-418E-4B53-A6F3-E5C81C69A87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24DDF54-ACAF-462C-A77D-E15686357D8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7C0CD6E-3148-4312-B972-06DAFC60EDD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5CC726C-E786-4EF6-A044-1DB6373A90B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104,961
103,359
62.02
47,287,605
46,084,472
1,072,430
23,322,392
37,605,466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EA6AE1-0723-4127-AB77-198AFD89500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6FDBFA1-C248-4BFA-A3CE-E36B9B11F70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8C65AF-2974-4789-A060-26414615401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D56B14-F5DF-4384-AB3C-CC80AD6BA06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7B76815-862C-47D5-91E3-885FF639E58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1EA8B08-99CD-41A2-BD7F-D9CDF00F98E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CC54C4-9377-43B3-85A9-5F947CC4C23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11EADE-57EC-4097-825B-8DEBE4AF97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66E8C4-BEC8-4DE5-AC9E-4509DDDE9DB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9FB155-CFF4-4F77-8D7D-05BABFE35B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B71C6A5-4522-4463-AB29-CFD05D33616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0E5F28D-FD7E-4BB6-A240-9D7D7BD2CF9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15C99D0-0CDA-4582-8AC7-EB3A333748E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3EFA0E7-A096-459F-B65D-8225152F235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1C5AEB7-725D-4CE6-86FA-9EEE6E03254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2FA4BB-1010-47A0-A1A7-92B075E58A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85CD6B1-E209-4307-9A92-DE996202277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154120-AD3F-4BFF-B4F0-BD1E73E1C36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EDDA76-3502-44D0-8F83-E3FE717F8CF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BB2E42F-A0DE-4C5D-9E02-994F2F74486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15F7C9C-B85D-43C5-934D-03BC1F3D948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3576D4B-DCED-49C5-8F70-742A494F80E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D803F6-708C-476B-B50E-E262667B5FD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062071-2AEA-4FDE-82C9-17E4AF6C9EF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E4A55CA-2CD6-48D2-A44A-D8BD7124067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1057AE-89B2-412B-B535-A334BACE4E9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6519C4-E8C9-4DA5-A987-B28BE491D52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772A87-894C-4F8F-B747-C8839B059E0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F994989-1EE8-4AC2-9C34-9A66F14BDF4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8F1C5F-D133-4BE8-91F2-0B307CCA34E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367559-5C57-4E70-AE07-08C5B0A91B0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876DD4D-B5CF-4941-A77E-B0778FA386A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1DD5E9E-4C3B-4334-863D-1C1019CACA5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45FBE13-646A-4BE6-BFC8-872617BE341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91AAAA2-076D-4988-A2D3-49B61B227DB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E55382E-5B13-4E58-B1E3-51D7D0AF82C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980F0F2-0848-48C2-B2D1-047EE08071D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F216DB3-8195-40F2-BB1E-1D17B2FDF4E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9E8592A-4290-4B15-A43D-0C1163EF515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200AE1F-7753-4597-8A81-96CC3421E23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5E8ED30-0E76-4668-AC9E-49ADE2AD8CD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CE7225D-B345-411A-9EE0-0344AB8AAF2E}"/>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3332021-9997-459B-AFA1-DFE47EED74D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5CFE1EB2-27EC-4CD5-9BE2-E4F2A9AC4D2F}"/>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E461768C-431F-4BF1-9E3A-DCADC5BEC4C8}"/>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8CF2E6D-C5B4-4FAD-9490-84AACD4CDE3D}"/>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DEEA1049-1264-4B2D-B58F-9D9FEB76A800}"/>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12C4DB61-4ED0-4EC7-8623-3B2787262ED1}"/>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5B0BFC6D-C229-46F6-BFD8-C21C317D2E8D}"/>
            </a:ext>
          </a:extLst>
        </xdr:cNvPr>
        <xdr:cNvSpPr txBox="1"/>
      </xdr:nvSpPr>
      <xdr:spPr>
        <a:xfrm>
          <a:off x="4673600" y="6448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6FFFB02D-6289-44E0-AD09-0DF99FC1B664}"/>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0A68614C-ABF0-4D45-8DDA-76FFF4A95096}"/>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51DB30B0-CB71-44A9-99FA-6B8620FF0615}"/>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D5C31085-ADAD-46EE-8BDB-C439EF3BDF1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FBA13CFC-CB5D-49F3-8391-D61EE909A729}"/>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20AFA8B-B8DF-4726-8174-4AB7BB641B7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06079D2-7862-472A-8AF4-74EE4FA5A23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62B036-96BF-4A95-A9E8-DCC25979C1E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6B5D1B1-08B2-4373-B44F-6B1E70CC9D4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441719-6D5A-4830-B627-7D96A8682B1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71" name="楕円 70">
          <a:extLst>
            <a:ext uri="{FF2B5EF4-FFF2-40B4-BE49-F238E27FC236}">
              <a16:creationId xmlns:a16="http://schemas.microsoft.com/office/drawing/2014/main" id="{4474AE1E-5857-416F-8AE6-9DE8F2FEB501}"/>
            </a:ext>
          </a:extLst>
        </xdr:cNvPr>
        <xdr:cNvSpPr/>
      </xdr:nvSpPr>
      <xdr:spPr>
        <a:xfrm>
          <a:off x="45847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71137</xdr:rowOff>
    </xdr:from>
    <xdr:ext cx="405111" cy="259045"/>
    <xdr:sp macro="" textlink="">
      <xdr:nvSpPr>
        <xdr:cNvPr id="72" name="【道路】&#10;有形固定資産減価償却率該当値テキスト">
          <a:extLst>
            <a:ext uri="{FF2B5EF4-FFF2-40B4-BE49-F238E27FC236}">
              <a16:creationId xmlns:a16="http://schemas.microsoft.com/office/drawing/2014/main" id="{8927DF48-C92C-4867-9D7F-D26E28E3E2B7}"/>
            </a:ext>
          </a:extLst>
        </xdr:cNvPr>
        <xdr:cNvSpPr txBox="1"/>
      </xdr:nvSpPr>
      <xdr:spPr>
        <a:xfrm>
          <a:off x="4673600"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4826</xdr:rowOff>
    </xdr:from>
    <xdr:to>
      <xdr:col>20</xdr:col>
      <xdr:colOff>38100</xdr:colOff>
      <xdr:row>37</xdr:row>
      <xdr:rowOff>106426</xdr:rowOff>
    </xdr:to>
    <xdr:sp macro="" textlink="">
      <xdr:nvSpPr>
        <xdr:cNvPr id="73" name="楕円 72">
          <a:extLst>
            <a:ext uri="{FF2B5EF4-FFF2-40B4-BE49-F238E27FC236}">
              <a16:creationId xmlns:a16="http://schemas.microsoft.com/office/drawing/2014/main" id="{8976D1CC-641F-476A-B171-2B363407A7B9}"/>
            </a:ext>
          </a:extLst>
        </xdr:cNvPr>
        <xdr:cNvSpPr/>
      </xdr:nvSpPr>
      <xdr:spPr>
        <a:xfrm>
          <a:off x="3746500" y="634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55626</xdr:rowOff>
    </xdr:from>
    <xdr:to>
      <xdr:col>24</xdr:col>
      <xdr:colOff>63500</xdr:colOff>
      <xdr:row>37</xdr:row>
      <xdr:rowOff>99060</xdr:rowOff>
    </xdr:to>
    <xdr:cxnSp macro="">
      <xdr:nvCxnSpPr>
        <xdr:cNvPr id="74" name="直線コネクタ 73">
          <a:extLst>
            <a:ext uri="{FF2B5EF4-FFF2-40B4-BE49-F238E27FC236}">
              <a16:creationId xmlns:a16="http://schemas.microsoft.com/office/drawing/2014/main" id="{0F355DD8-D1AB-45D9-926B-579D04E0964E}"/>
            </a:ext>
          </a:extLst>
        </xdr:cNvPr>
        <xdr:cNvCxnSpPr/>
      </xdr:nvCxnSpPr>
      <xdr:spPr>
        <a:xfrm>
          <a:off x="3797300" y="639927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135128</xdr:rowOff>
    </xdr:from>
    <xdr:to>
      <xdr:col>15</xdr:col>
      <xdr:colOff>101600</xdr:colOff>
      <xdr:row>37</xdr:row>
      <xdr:rowOff>65278</xdr:rowOff>
    </xdr:to>
    <xdr:sp macro="" textlink="">
      <xdr:nvSpPr>
        <xdr:cNvPr id="75" name="楕円 74">
          <a:extLst>
            <a:ext uri="{FF2B5EF4-FFF2-40B4-BE49-F238E27FC236}">
              <a16:creationId xmlns:a16="http://schemas.microsoft.com/office/drawing/2014/main" id="{B2619807-7DF9-4B18-BFF7-E0E44E2731B7}"/>
            </a:ext>
          </a:extLst>
        </xdr:cNvPr>
        <xdr:cNvSpPr/>
      </xdr:nvSpPr>
      <xdr:spPr>
        <a:xfrm>
          <a:off x="2857500" y="630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xdr:rowOff>
    </xdr:from>
    <xdr:to>
      <xdr:col>19</xdr:col>
      <xdr:colOff>177800</xdr:colOff>
      <xdr:row>37</xdr:row>
      <xdr:rowOff>55626</xdr:rowOff>
    </xdr:to>
    <xdr:cxnSp macro="">
      <xdr:nvCxnSpPr>
        <xdr:cNvPr id="76" name="直線コネクタ 75">
          <a:extLst>
            <a:ext uri="{FF2B5EF4-FFF2-40B4-BE49-F238E27FC236}">
              <a16:creationId xmlns:a16="http://schemas.microsoft.com/office/drawing/2014/main" id="{D44EF1AD-490B-4BF3-A062-716AD8DAEDB7}"/>
            </a:ext>
          </a:extLst>
        </xdr:cNvPr>
        <xdr:cNvCxnSpPr/>
      </xdr:nvCxnSpPr>
      <xdr:spPr>
        <a:xfrm>
          <a:off x="2908300" y="63581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91694</xdr:rowOff>
    </xdr:from>
    <xdr:to>
      <xdr:col>10</xdr:col>
      <xdr:colOff>165100</xdr:colOff>
      <xdr:row>37</xdr:row>
      <xdr:rowOff>21844</xdr:rowOff>
    </xdr:to>
    <xdr:sp macro="" textlink="">
      <xdr:nvSpPr>
        <xdr:cNvPr id="77" name="楕円 76">
          <a:extLst>
            <a:ext uri="{FF2B5EF4-FFF2-40B4-BE49-F238E27FC236}">
              <a16:creationId xmlns:a16="http://schemas.microsoft.com/office/drawing/2014/main" id="{CBDAA6FC-0C93-47C2-BEDE-0EC4B709E420}"/>
            </a:ext>
          </a:extLst>
        </xdr:cNvPr>
        <xdr:cNvSpPr/>
      </xdr:nvSpPr>
      <xdr:spPr>
        <a:xfrm>
          <a:off x="1968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142494</xdr:rowOff>
    </xdr:from>
    <xdr:to>
      <xdr:col>15</xdr:col>
      <xdr:colOff>50800</xdr:colOff>
      <xdr:row>37</xdr:row>
      <xdr:rowOff>14478</xdr:rowOff>
    </xdr:to>
    <xdr:cxnSp macro="">
      <xdr:nvCxnSpPr>
        <xdr:cNvPr id="78" name="直線コネクタ 77">
          <a:extLst>
            <a:ext uri="{FF2B5EF4-FFF2-40B4-BE49-F238E27FC236}">
              <a16:creationId xmlns:a16="http://schemas.microsoft.com/office/drawing/2014/main" id="{E4431449-210E-4EB3-9B64-07E8B8C16AF7}"/>
            </a:ext>
          </a:extLst>
        </xdr:cNvPr>
        <xdr:cNvCxnSpPr/>
      </xdr:nvCxnSpPr>
      <xdr:spPr>
        <a:xfrm>
          <a:off x="2019300" y="631469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79" name="楕円 78">
          <a:extLst>
            <a:ext uri="{FF2B5EF4-FFF2-40B4-BE49-F238E27FC236}">
              <a16:creationId xmlns:a16="http://schemas.microsoft.com/office/drawing/2014/main" id="{CB8D89D8-3669-44E4-A674-4EB4B997E0D2}"/>
            </a:ext>
          </a:extLst>
        </xdr:cNvPr>
        <xdr:cNvSpPr/>
      </xdr:nvSpPr>
      <xdr:spPr>
        <a:xfrm>
          <a:off x="1079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99060</xdr:rowOff>
    </xdr:from>
    <xdr:to>
      <xdr:col>10</xdr:col>
      <xdr:colOff>114300</xdr:colOff>
      <xdr:row>36</xdr:row>
      <xdr:rowOff>142494</xdr:rowOff>
    </xdr:to>
    <xdr:cxnSp macro="">
      <xdr:nvCxnSpPr>
        <xdr:cNvPr id="80" name="直線コネクタ 79">
          <a:extLst>
            <a:ext uri="{FF2B5EF4-FFF2-40B4-BE49-F238E27FC236}">
              <a16:creationId xmlns:a16="http://schemas.microsoft.com/office/drawing/2014/main" id="{E9C94CF5-3101-4443-9576-CA21BA745234}"/>
            </a:ext>
          </a:extLst>
        </xdr:cNvPr>
        <xdr:cNvCxnSpPr/>
      </xdr:nvCxnSpPr>
      <xdr:spPr>
        <a:xfrm>
          <a:off x="1130300" y="62712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9D258B7E-9C4E-47EE-9E1A-CBFED91CBAD4}"/>
            </a:ext>
          </a:extLst>
        </xdr:cNvPr>
        <xdr:cNvSpPr txBox="1"/>
      </xdr:nvSpPr>
      <xdr:spPr>
        <a:xfrm>
          <a:off x="3582044" y="6525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F45EB7C0-E7B7-4508-9E1E-BAA7B155E072}"/>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681AE2DE-7849-4504-A660-27B1C3C7A336}"/>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CEEAE856-3F86-4F50-A2AD-FA45302C811E}"/>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122953</xdr:rowOff>
    </xdr:from>
    <xdr:ext cx="405111" cy="259045"/>
    <xdr:sp macro="" textlink="">
      <xdr:nvSpPr>
        <xdr:cNvPr id="85" name="n_1mainValue【道路】&#10;有形固定資産減価償却率">
          <a:extLst>
            <a:ext uri="{FF2B5EF4-FFF2-40B4-BE49-F238E27FC236}">
              <a16:creationId xmlns:a16="http://schemas.microsoft.com/office/drawing/2014/main" id="{6C6F3C72-88F6-47B7-89F5-59C84D8B1D69}"/>
            </a:ext>
          </a:extLst>
        </xdr:cNvPr>
        <xdr:cNvSpPr txBox="1"/>
      </xdr:nvSpPr>
      <xdr:spPr>
        <a:xfrm>
          <a:off x="3582044" y="612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81805</xdr:rowOff>
    </xdr:from>
    <xdr:ext cx="405111" cy="259045"/>
    <xdr:sp macro="" textlink="">
      <xdr:nvSpPr>
        <xdr:cNvPr id="86" name="n_2mainValue【道路】&#10;有形固定資産減価償却率">
          <a:extLst>
            <a:ext uri="{FF2B5EF4-FFF2-40B4-BE49-F238E27FC236}">
              <a16:creationId xmlns:a16="http://schemas.microsoft.com/office/drawing/2014/main" id="{D844A9DD-9FB6-4027-9BA9-D27BC2160347}"/>
            </a:ext>
          </a:extLst>
        </xdr:cNvPr>
        <xdr:cNvSpPr txBox="1"/>
      </xdr:nvSpPr>
      <xdr:spPr>
        <a:xfrm>
          <a:off x="2705744" y="608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38371</xdr:rowOff>
    </xdr:from>
    <xdr:ext cx="405111" cy="259045"/>
    <xdr:sp macro="" textlink="">
      <xdr:nvSpPr>
        <xdr:cNvPr id="87" name="n_3mainValue【道路】&#10;有形固定資産減価償却率">
          <a:extLst>
            <a:ext uri="{FF2B5EF4-FFF2-40B4-BE49-F238E27FC236}">
              <a16:creationId xmlns:a16="http://schemas.microsoft.com/office/drawing/2014/main" id="{825E476D-5F0B-444A-9D56-A23E465E29DA}"/>
            </a:ext>
          </a:extLst>
        </xdr:cNvPr>
        <xdr:cNvSpPr txBox="1"/>
      </xdr:nvSpPr>
      <xdr:spPr>
        <a:xfrm>
          <a:off x="1816744" y="603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8" name="n_4mainValue【道路】&#10;有形固定資産減価償却率">
          <a:extLst>
            <a:ext uri="{FF2B5EF4-FFF2-40B4-BE49-F238E27FC236}">
              <a16:creationId xmlns:a16="http://schemas.microsoft.com/office/drawing/2014/main" id="{EF29702B-577D-4FBF-BF34-F0EF595C238B}"/>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7EBA4C4-9370-4AA9-8FAA-3B1B112A8CF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09C7587-9F17-4999-950B-42EFFA7D6B3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35F507C-EED2-440D-8D89-28F18FB4367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01CF40E-C777-4409-9C1A-D85B9A930A0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90E7B74-DE70-4ADC-B0EA-6D573D0065B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6C6FDF4-D01F-4D32-92A5-9909772381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F77B8F8-E9B6-4C9C-A2DB-55B97AEE14C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BC11E72-8FD3-4498-BA86-B4892E9550B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AC926B9-46EB-44FE-8647-27852082875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055BCB5-3F1D-41A6-8317-F5403FAA52F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D363299-198B-4A66-A79E-C283CE3B81C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DA717C7-BB2B-43AB-87BB-C6484277C8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B961973-6D82-4CDD-92D6-93586B606F4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5AE6B533-0DAC-4DD8-BBE0-3B451BC70EC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DBAC979-DCEF-4FB3-AB29-23453F99CD8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5C944FB-59A9-46A2-B700-9DB5A2C3408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22D2BAF-798F-4555-B82D-ABDE90588B3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7E64ECE-9F56-4289-AAB4-300AC391A8F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DF2251B-3B68-4987-996A-6580BE4C8B1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49F1DE9-0640-43BE-B3CF-BAB96302E0B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10B7AE9-A235-439D-8AEE-CFF24C41166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256F162-D1F4-409A-AFE4-1E8524792D8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1DB99DD-6A55-4791-AB56-D171717B118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48AE53F2-4D9B-44F2-BFE4-81D8B4AA537E}"/>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67FF8C19-F728-4E0A-B457-10CB2B73B05F}"/>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D9FA229D-DA9D-4C8D-9294-4050286D2CFA}"/>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8283C205-FF2F-4543-A2B6-7DFB6D510B85}"/>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7569814C-0C70-4BC9-92E2-D4437F93E637}"/>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04763ECF-E5F4-42C1-93D4-078161777DA2}"/>
            </a:ext>
          </a:extLst>
        </xdr:cNvPr>
        <xdr:cNvSpPr txBox="1"/>
      </xdr:nvSpPr>
      <xdr:spPr>
        <a:xfrm>
          <a:off x="10515600" y="661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29DE8A7D-49DD-4CC5-9234-AD55C08C7C3D}"/>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AE4617F6-8455-4603-923E-8543EB4A8D2F}"/>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F96462CC-4F83-4C84-8C21-B4A71ED5FBB5}"/>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6C270FB8-56ED-4669-8515-FE5DACCC7A98}"/>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D0094CD1-4D61-4FA0-8245-BCA2CA5E8E68}"/>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82BE1DB-239A-43AD-BF21-51563D1B1DA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218573A-FA91-4568-9868-A23211A5F3D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BA7C29C-DF08-44F2-B5BD-92146C1E5E2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8BBF26F-EA30-4E51-8645-48A03E0322A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533FD55-634A-445E-9C47-380B5EF8EB7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112878</xdr:rowOff>
    </xdr:from>
    <xdr:to>
      <xdr:col>55</xdr:col>
      <xdr:colOff>50800</xdr:colOff>
      <xdr:row>40</xdr:row>
      <xdr:rowOff>43028</xdr:rowOff>
    </xdr:to>
    <xdr:sp macro="" textlink="">
      <xdr:nvSpPr>
        <xdr:cNvPr id="128" name="楕円 127">
          <a:extLst>
            <a:ext uri="{FF2B5EF4-FFF2-40B4-BE49-F238E27FC236}">
              <a16:creationId xmlns:a16="http://schemas.microsoft.com/office/drawing/2014/main" id="{FF4F603C-8C49-47AB-A9C2-B25AD38ED30C}"/>
            </a:ext>
          </a:extLst>
        </xdr:cNvPr>
        <xdr:cNvSpPr/>
      </xdr:nvSpPr>
      <xdr:spPr>
        <a:xfrm>
          <a:off x="10426700" y="679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91305</xdr:rowOff>
    </xdr:from>
    <xdr:ext cx="469744" cy="259045"/>
    <xdr:sp macro="" textlink="">
      <xdr:nvSpPr>
        <xdr:cNvPr id="129" name="【道路】&#10;一人当たり延長該当値テキスト">
          <a:extLst>
            <a:ext uri="{FF2B5EF4-FFF2-40B4-BE49-F238E27FC236}">
              <a16:creationId xmlns:a16="http://schemas.microsoft.com/office/drawing/2014/main" id="{A7CCC03F-599C-44AF-B5B3-1B910947A06B}"/>
            </a:ext>
          </a:extLst>
        </xdr:cNvPr>
        <xdr:cNvSpPr txBox="1"/>
      </xdr:nvSpPr>
      <xdr:spPr>
        <a:xfrm>
          <a:off x="10515600" y="677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117373</xdr:rowOff>
    </xdr:from>
    <xdr:to>
      <xdr:col>50</xdr:col>
      <xdr:colOff>165100</xdr:colOff>
      <xdr:row>40</xdr:row>
      <xdr:rowOff>47523</xdr:rowOff>
    </xdr:to>
    <xdr:sp macro="" textlink="">
      <xdr:nvSpPr>
        <xdr:cNvPr id="130" name="楕円 129">
          <a:extLst>
            <a:ext uri="{FF2B5EF4-FFF2-40B4-BE49-F238E27FC236}">
              <a16:creationId xmlns:a16="http://schemas.microsoft.com/office/drawing/2014/main" id="{ED5AB2C0-3A4B-4105-A749-0963AC716EEE}"/>
            </a:ext>
          </a:extLst>
        </xdr:cNvPr>
        <xdr:cNvSpPr/>
      </xdr:nvSpPr>
      <xdr:spPr>
        <a:xfrm>
          <a:off x="9588500" y="680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163678</xdr:rowOff>
    </xdr:from>
    <xdr:to>
      <xdr:col>55</xdr:col>
      <xdr:colOff>0</xdr:colOff>
      <xdr:row>39</xdr:row>
      <xdr:rowOff>168173</xdr:rowOff>
    </xdr:to>
    <xdr:cxnSp macro="">
      <xdr:nvCxnSpPr>
        <xdr:cNvPr id="131" name="直線コネクタ 130">
          <a:extLst>
            <a:ext uri="{FF2B5EF4-FFF2-40B4-BE49-F238E27FC236}">
              <a16:creationId xmlns:a16="http://schemas.microsoft.com/office/drawing/2014/main" id="{14D8C874-9396-4631-A352-E18AC38CBAC1}"/>
            </a:ext>
          </a:extLst>
        </xdr:cNvPr>
        <xdr:cNvCxnSpPr/>
      </xdr:nvCxnSpPr>
      <xdr:spPr>
        <a:xfrm flipV="1">
          <a:off x="9639300" y="6850228"/>
          <a:ext cx="838200" cy="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121031</xdr:rowOff>
    </xdr:from>
    <xdr:to>
      <xdr:col>46</xdr:col>
      <xdr:colOff>38100</xdr:colOff>
      <xdr:row>40</xdr:row>
      <xdr:rowOff>51181</xdr:rowOff>
    </xdr:to>
    <xdr:sp macro="" textlink="">
      <xdr:nvSpPr>
        <xdr:cNvPr id="132" name="楕円 131">
          <a:extLst>
            <a:ext uri="{FF2B5EF4-FFF2-40B4-BE49-F238E27FC236}">
              <a16:creationId xmlns:a16="http://schemas.microsoft.com/office/drawing/2014/main" id="{EA10D239-9ABE-4D2D-B4C4-C4AE541826FC}"/>
            </a:ext>
          </a:extLst>
        </xdr:cNvPr>
        <xdr:cNvSpPr/>
      </xdr:nvSpPr>
      <xdr:spPr>
        <a:xfrm>
          <a:off x="8699500" y="680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168173</xdr:rowOff>
    </xdr:from>
    <xdr:to>
      <xdr:col>50</xdr:col>
      <xdr:colOff>114300</xdr:colOff>
      <xdr:row>40</xdr:row>
      <xdr:rowOff>381</xdr:rowOff>
    </xdr:to>
    <xdr:cxnSp macro="">
      <xdr:nvCxnSpPr>
        <xdr:cNvPr id="133" name="直線コネクタ 132">
          <a:extLst>
            <a:ext uri="{FF2B5EF4-FFF2-40B4-BE49-F238E27FC236}">
              <a16:creationId xmlns:a16="http://schemas.microsoft.com/office/drawing/2014/main" id="{3C8C6428-7AE7-4C00-AC75-C626AFB6AC61}"/>
            </a:ext>
          </a:extLst>
        </xdr:cNvPr>
        <xdr:cNvCxnSpPr/>
      </xdr:nvCxnSpPr>
      <xdr:spPr>
        <a:xfrm flipV="1">
          <a:off x="8750300" y="6854723"/>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125070</xdr:rowOff>
    </xdr:from>
    <xdr:to>
      <xdr:col>41</xdr:col>
      <xdr:colOff>101600</xdr:colOff>
      <xdr:row>40</xdr:row>
      <xdr:rowOff>55220</xdr:rowOff>
    </xdr:to>
    <xdr:sp macro="" textlink="">
      <xdr:nvSpPr>
        <xdr:cNvPr id="134" name="楕円 133">
          <a:extLst>
            <a:ext uri="{FF2B5EF4-FFF2-40B4-BE49-F238E27FC236}">
              <a16:creationId xmlns:a16="http://schemas.microsoft.com/office/drawing/2014/main" id="{DBAAF96E-27C0-4EB0-8AAD-03AC5CA01882}"/>
            </a:ext>
          </a:extLst>
        </xdr:cNvPr>
        <xdr:cNvSpPr/>
      </xdr:nvSpPr>
      <xdr:spPr>
        <a:xfrm>
          <a:off x="7810500" y="681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381</xdr:rowOff>
    </xdr:from>
    <xdr:to>
      <xdr:col>45</xdr:col>
      <xdr:colOff>177800</xdr:colOff>
      <xdr:row>40</xdr:row>
      <xdr:rowOff>4420</xdr:rowOff>
    </xdr:to>
    <xdr:cxnSp macro="">
      <xdr:nvCxnSpPr>
        <xdr:cNvPr id="135" name="直線コネクタ 134">
          <a:extLst>
            <a:ext uri="{FF2B5EF4-FFF2-40B4-BE49-F238E27FC236}">
              <a16:creationId xmlns:a16="http://schemas.microsoft.com/office/drawing/2014/main" id="{06204B38-4D00-4339-927E-B985A2495968}"/>
            </a:ext>
          </a:extLst>
        </xdr:cNvPr>
        <xdr:cNvCxnSpPr/>
      </xdr:nvCxnSpPr>
      <xdr:spPr>
        <a:xfrm flipV="1">
          <a:off x="7861300" y="6858381"/>
          <a:ext cx="889000" cy="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127508</xdr:rowOff>
    </xdr:from>
    <xdr:to>
      <xdr:col>36</xdr:col>
      <xdr:colOff>165100</xdr:colOff>
      <xdr:row>40</xdr:row>
      <xdr:rowOff>57658</xdr:rowOff>
    </xdr:to>
    <xdr:sp macro="" textlink="">
      <xdr:nvSpPr>
        <xdr:cNvPr id="136" name="楕円 135">
          <a:extLst>
            <a:ext uri="{FF2B5EF4-FFF2-40B4-BE49-F238E27FC236}">
              <a16:creationId xmlns:a16="http://schemas.microsoft.com/office/drawing/2014/main" id="{D5BFB6BA-4965-4A18-8CEA-F4343E6F4EB2}"/>
            </a:ext>
          </a:extLst>
        </xdr:cNvPr>
        <xdr:cNvSpPr/>
      </xdr:nvSpPr>
      <xdr:spPr>
        <a:xfrm>
          <a:off x="6921500" y="681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4420</xdr:rowOff>
    </xdr:from>
    <xdr:to>
      <xdr:col>41</xdr:col>
      <xdr:colOff>50800</xdr:colOff>
      <xdr:row>40</xdr:row>
      <xdr:rowOff>6858</xdr:rowOff>
    </xdr:to>
    <xdr:cxnSp macro="">
      <xdr:nvCxnSpPr>
        <xdr:cNvPr id="137" name="直線コネクタ 136">
          <a:extLst>
            <a:ext uri="{FF2B5EF4-FFF2-40B4-BE49-F238E27FC236}">
              <a16:creationId xmlns:a16="http://schemas.microsoft.com/office/drawing/2014/main" id="{2C8ECBD6-663F-4E14-90BA-5F0A9EB5FA77}"/>
            </a:ext>
          </a:extLst>
        </xdr:cNvPr>
        <xdr:cNvCxnSpPr/>
      </xdr:nvCxnSpPr>
      <xdr:spPr>
        <a:xfrm flipV="1">
          <a:off x="6972300" y="6862420"/>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D2610E09-B3F5-4535-9FA4-789120690A2B}"/>
            </a:ext>
          </a:extLst>
        </xdr:cNvPr>
        <xdr:cNvSpPr txBox="1"/>
      </xdr:nvSpPr>
      <xdr:spPr>
        <a:xfrm>
          <a:off x="9391727" y="6546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5600EB18-84E9-4A10-A9D1-C39EE45F0DBF}"/>
            </a:ext>
          </a:extLst>
        </xdr:cNvPr>
        <xdr:cNvSpPr txBox="1"/>
      </xdr:nvSpPr>
      <xdr:spPr>
        <a:xfrm>
          <a:off x="851542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03E305DE-C85C-4A07-A619-9B4BC3B01C1C}"/>
            </a:ext>
          </a:extLst>
        </xdr:cNvPr>
        <xdr:cNvSpPr txBox="1"/>
      </xdr:nvSpPr>
      <xdr:spPr>
        <a:xfrm>
          <a:off x="7626427" y="6547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78C74D72-F861-48B5-ADFF-2635C3C8097C}"/>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38650</xdr:rowOff>
    </xdr:from>
    <xdr:ext cx="469744" cy="259045"/>
    <xdr:sp macro="" textlink="">
      <xdr:nvSpPr>
        <xdr:cNvPr id="142" name="n_1mainValue【道路】&#10;一人当たり延長">
          <a:extLst>
            <a:ext uri="{FF2B5EF4-FFF2-40B4-BE49-F238E27FC236}">
              <a16:creationId xmlns:a16="http://schemas.microsoft.com/office/drawing/2014/main" id="{89F373A8-9684-443B-A438-824F7C788009}"/>
            </a:ext>
          </a:extLst>
        </xdr:cNvPr>
        <xdr:cNvSpPr txBox="1"/>
      </xdr:nvSpPr>
      <xdr:spPr>
        <a:xfrm>
          <a:off x="9391727" y="689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42308</xdr:rowOff>
    </xdr:from>
    <xdr:ext cx="469744" cy="259045"/>
    <xdr:sp macro="" textlink="">
      <xdr:nvSpPr>
        <xdr:cNvPr id="143" name="n_2mainValue【道路】&#10;一人当たり延長">
          <a:extLst>
            <a:ext uri="{FF2B5EF4-FFF2-40B4-BE49-F238E27FC236}">
              <a16:creationId xmlns:a16="http://schemas.microsoft.com/office/drawing/2014/main" id="{A1FB1A3E-EEE2-4554-B5C8-7DE60583EE13}"/>
            </a:ext>
          </a:extLst>
        </xdr:cNvPr>
        <xdr:cNvSpPr txBox="1"/>
      </xdr:nvSpPr>
      <xdr:spPr>
        <a:xfrm>
          <a:off x="8515427" y="690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46347</xdr:rowOff>
    </xdr:from>
    <xdr:ext cx="469744" cy="259045"/>
    <xdr:sp macro="" textlink="">
      <xdr:nvSpPr>
        <xdr:cNvPr id="144" name="n_3mainValue【道路】&#10;一人当たり延長">
          <a:extLst>
            <a:ext uri="{FF2B5EF4-FFF2-40B4-BE49-F238E27FC236}">
              <a16:creationId xmlns:a16="http://schemas.microsoft.com/office/drawing/2014/main" id="{3E9D1DA2-5C1A-4BEF-A6E8-2E65BCA4E905}"/>
            </a:ext>
          </a:extLst>
        </xdr:cNvPr>
        <xdr:cNvSpPr txBox="1"/>
      </xdr:nvSpPr>
      <xdr:spPr>
        <a:xfrm>
          <a:off x="7626427" y="69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48785</xdr:rowOff>
    </xdr:from>
    <xdr:ext cx="469744" cy="259045"/>
    <xdr:sp macro="" textlink="">
      <xdr:nvSpPr>
        <xdr:cNvPr id="145" name="n_4mainValue【道路】&#10;一人当たり延長">
          <a:extLst>
            <a:ext uri="{FF2B5EF4-FFF2-40B4-BE49-F238E27FC236}">
              <a16:creationId xmlns:a16="http://schemas.microsoft.com/office/drawing/2014/main" id="{07354187-5453-4521-8793-C36748F3D5A6}"/>
            </a:ext>
          </a:extLst>
        </xdr:cNvPr>
        <xdr:cNvSpPr txBox="1"/>
      </xdr:nvSpPr>
      <xdr:spPr>
        <a:xfrm>
          <a:off x="6737427" y="690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F4BE4F7-DA15-4446-A826-5C8000B3D24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221313A-B0CB-40FC-A717-DA32FB00A66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B2E51B4-9A57-4F7B-9AF6-5CF6201B61F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AC54024-D946-451B-A7DB-6BBBDD1BDE8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CB8F0C4-6C86-422E-A0D9-141C011111F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A5882E4-636D-4406-8EF5-05B9C61D3AE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7B44457-F34D-4F8B-8B7B-5B7B1FBD605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ECBEF8F-91AC-43D7-AE49-91A2665A3FF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AEA2447-D60B-4D51-A742-53E93681DA6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FCD6DB3-9CA7-49B6-A24E-400A56E42D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7A7C236-FA7A-45B1-9195-66B898807BD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5893B16F-8AED-49CD-967A-3A0182046E3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A6401D6-D66C-4D02-A5A0-F5BD7786780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414CACC-DE55-4469-AF23-913491AB6DE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82819C06-38A4-408A-901B-B4EBD73A18D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7AC6999-3676-4D30-9C29-94D7B4DA849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5F3ACBC-98AB-45A5-8A96-9096294B579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9AC2A25B-ECF5-4C17-BBA3-2C82CC0893B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42911F75-C003-43E0-A272-B22EFB2E362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4998E7B2-415B-4BC8-AA22-17DAB48B357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E155AFCE-1CC4-4988-959F-FC7578959E3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60DB33AC-C0C1-4CBD-80A0-EEF0E4FB621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34C2B5A-B331-483B-9F0F-ECDB015382E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39B1C523-C89A-401B-8EAD-0E7EF99FA48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3661E561-41EB-40F1-9011-6D4C323BEF13}"/>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7BC723B3-0E03-4EE8-8563-80591C48DEDB}"/>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EEE1D382-7E51-4978-911B-EAA1876CB95E}"/>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8AA3CBCB-D921-497A-8F56-E132DCAA2DF9}"/>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5CA2F3B1-A5A5-454C-B367-8CECA2AD02CA}"/>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2B4DF7F8-6609-4CA3-BCE7-47942C15C481}"/>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94D18240-F739-4627-B66B-4ED5D0767C25}"/>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607A7BD4-36D0-4C50-B13A-07397FD5C6E7}"/>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A16B91AE-688E-4EAC-8022-79D0DA34BFDD}"/>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D5087D5F-1C6F-45C1-A1BD-3C7CFD4B5A7C}"/>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65F35787-08A2-40D9-A3A2-4018421DEF4E}"/>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E040619-5729-487F-992A-D936B74558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E5A630F-6533-4439-BFDC-14EAE6D00B7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6178D42-F156-4CD4-B355-EE705101F30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6A7546-A1F6-4302-B9EC-B7630D7610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DC36863-622D-4A1D-A1D7-BFF7BD69172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122555</xdr:rowOff>
    </xdr:from>
    <xdr:to>
      <xdr:col>24</xdr:col>
      <xdr:colOff>114300</xdr:colOff>
      <xdr:row>60</xdr:row>
      <xdr:rowOff>52705</xdr:rowOff>
    </xdr:to>
    <xdr:sp macro="" textlink="">
      <xdr:nvSpPr>
        <xdr:cNvPr id="186" name="楕円 185">
          <a:extLst>
            <a:ext uri="{FF2B5EF4-FFF2-40B4-BE49-F238E27FC236}">
              <a16:creationId xmlns:a16="http://schemas.microsoft.com/office/drawing/2014/main" id="{E2422A28-2072-4B9F-890B-3F59EB1075F9}"/>
            </a:ext>
          </a:extLst>
        </xdr:cNvPr>
        <xdr:cNvSpPr/>
      </xdr:nvSpPr>
      <xdr:spPr>
        <a:xfrm>
          <a:off x="45847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145432</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20DED392-D27F-43C1-9D1B-70B3E924366F}"/>
            </a:ext>
          </a:extLst>
        </xdr:cNvPr>
        <xdr:cNvSpPr txBox="1"/>
      </xdr:nvSpPr>
      <xdr:spPr>
        <a:xfrm>
          <a:off x="4673600"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103505</xdr:rowOff>
    </xdr:from>
    <xdr:to>
      <xdr:col>20</xdr:col>
      <xdr:colOff>38100</xdr:colOff>
      <xdr:row>60</xdr:row>
      <xdr:rowOff>33655</xdr:rowOff>
    </xdr:to>
    <xdr:sp macro="" textlink="">
      <xdr:nvSpPr>
        <xdr:cNvPr id="188" name="楕円 187">
          <a:extLst>
            <a:ext uri="{FF2B5EF4-FFF2-40B4-BE49-F238E27FC236}">
              <a16:creationId xmlns:a16="http://schemas.microsoft.com/office/drawing/2014/main" id="{98F2A0EF-0AC5-4F69-AB40-534B9A28E0A8}"/>
            </a:ext>
          </a:extLst>
        </xdr:cNvPr>
        <xdr:cNvSpPr/>
      </xdr:nvSpPr>
      <xdr:spPr>
        <a:xfrm>
          <a:off x="3746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154305</xdr:rowOff>
    </xdr:from>
    <xdr:to>
      <xdr:col>24</xdr:col>
      <xdr:colOff>63500</xdr:colOff>
      <xdr:row>60</xdr:row>
      <xdr:rowOff>1905</xdr:rowOff>
    </xdr:to>
    <xdr:cxnSp macro="">
      <xdr:nvCxnSpPr>
        <xdr:cNvPr id="189" name="直線コネクタ 188">
          <a:extLst>
            <a:ext uri="{FF2B5EF4-FFF2-40B4-BE49-F238E27FC236}">
              <a16:creationId xmlns:a16="http://schemas.microsoft.com/office/drawing/2014/main" id="{8F86D170-FA33-4731-843C-26D677C5ED30}"/>
            </a:ext>
          </a:extLst>
        </xdr:cNvPr>
        <xdr:cNvCxnSpPr/>
      </xdr:nvCxnSpPr>
      <xdr:spPr>
        <a:xfrm>
          <a:off x="3797300" y="1026985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84455</xdr:rowOff>
    </xdr:from>
    <xdr:to>
      <xdr:col>15</xdr:col>
      <xdr:colOff>101600</xdr:colOff>
      <xdr:row>60</xdr:row>
      <xdr:rowOff>14605</xdr:rowOff>
    </xdr:to>
    <xdr:sp macro="" textlink="">
      <xdr:nvSpPr>
        <xdr:cNvPr id="190" name="楕円 189">
          <a:extLst>
            <a:ext uri="{FF2B5EF4-FFF2-40B4-BE49-F238E27FC236}">
              <a16:creationId xmlns:a16="http://schemas.microsoft.com/office/drawing/2014/main" id="{4CFDD683-2E9D-4146-9FF2-47E2A79E6DF0}"/>
            </a:ext>
          </a:extLst>
        </xdr:cNvPr>
        <xdr:cNvSpPr/>
      </xdr:nvSpPr>
      <xdr:spPr>
        <a:xfrm>
          <a:off x="2857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135255</xdr:rowOff>
    </xdr:from>
    <xdr:to>
      <xdr:col>19</xdr:col>
      <xdr:colOff>177800</xdr:colOff>
      <xdr:row>59</xdr:row>
      <xdr:rowOff>154305</xdr:rowOff>
    </xdr:to>
    <xdr:cxnSp macro="">
      <xdr:nvCxnSpPr>
        <xdr:cNvPr id="191" name="直線コネクタ 190">
          <a:extLst>
            <a:ext uri="{FF2B5EF4-FFF2-40B4-BE49-F238E27FC236}">
              <a16:creationId xmlns:a16="http://schemas.microsoft.com/office/drawing/2014/main" id="{F105EE1A-BFA6-4C93-BE59-252D1F475B9B}"/>
            </a:ext>
          </a:extLst>
        </xdr:cNvPr>
        <xdr:cNvCxnSpPr/>
      </xdr:nvCxnSpPr>
      <xdr:spPr>
        <a:xfrm>
          <a:off x="2908300" y="102508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92" name="楕円 191">
          <a:extLst>
            <a:ext uri="{FF2B5EF4-FFF2-40B4-BE49-F238E27FC236}">
              <a16:creationId xmlns:a16="http://schemas.microsoft.com/office/drawing/2014/main" id="{E89EE636-5E0A-4001-9FA4-42F1C4142487}"/>
            </a:ext>
          </a:extLst>
        </xdr:cNvPr>
        <xdr:cNvSpPr/>
      </xdr:nvSpPr>
      <xdr:spPr>
        <a:xfrm>
          <a:off x="1968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110490</xdr:rowOff>
    </xdr:from>
    <xdr:to>
      <xdr:col>15</xdr:col>
      <xdr:colOff>50800</xdr:colOff>
      <xdr:row>59</xdr:row>
      <xdr:rowOff>135255</xdr:rowOff>
    </xdr:to>
    <xdr:cxnSp macro="">
      <xdr:nvCxnSpPr>
        <xdr:cNvPr id="193" name="直線コネクタ 192">
          <a:extLst>
            <a:ext uri="{FF2B5EF4-FFF2-40B4-BE49-F238E27FC236}">
              <a16:creationId xmlns:a16="http://schemas.microsoft.com/office/drawing/2014/main" id="{34D21CBC-B48B-4D39-93D4-9806C2D54352}"/>
            </a:ext>
          </a:extLst>
        </xdr:cNvPr>
        <xdr:cNvCxnSpPr/>
      </xdr:nvCxnSpPr>
      <xdr:spPr>
        <a:xfrm>
          <a:off x="2019300" y="102260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59690</xdr:rowOff>
    </xdr:from>
    <xdr:to>
      <xdr:col>6</xdr:col>
      <xdr:colOff>38100</xdr:colOff>
      <xdr:row>59</xdr:row>
      <xdr:rowOff>161290</xdr:rowOff>
    </xdr:to>
    <xdr:sp macro="" textlink="">
      <xdr:nvSpPr>
        <xdr:cNvPr id="194" name="楕円 193">
          <a:extLst>
            <a:ext uri="{FF2B5EF4-FFF2-40B4-BE49-F238E27FC236}">
              <a16:creationId xmlns:a16="http://schemas.microsoft.com/office/drawing/2014/main" id="{84CA7215-5BC8-4AA9-9F41-C37ADC7DAA6F}"/>
            </a:ext>
          </a:extLst>
        </xdr:cNvPr>
        <xdr:cNvSpPr/>
      </xdr:nvSpPr>
      <xdr:spPr>
        <a:xfrm>
          <a:off x="1079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110490</xdr:rowOff>
    </xdr:from>
    <xdr:to>
      <xdr:col>10</xdr:col>
      <xdr:colOff>114300</xdr:colOff>
      <xdr:row>59</xdr:row>
      <xdr:rowOff>110490</xdr:rowOff>
    </xdr:to>
    <xdr:cxnSp macro="">
      <xdr:nvCxnSpPr>
        <xdr:cNvPr id="195" name="直線コネクタ 194">
          <a:extLst>
            <a:ext uri="{FF2B5EF4-FFF2-40B4-BE49-F238E27FC236}">
              <a16:creationId xmlns:a16="http://schemas.microsoft.com/office/drawing/2014/main" id="{97FDD2D9-FF43-48F5-92C6-405380CC5D7D}"/>
            </a:ext>
          </a:extLst>
        </xdr:cNvPr>
        <xdr:cNvCxnSpPr/>
      </xdr:nvCxnSpPr>
      <xdr:spPr>
        <a:xfrm>
          <a:off x="1130300" y="10226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42358D28-FBAF-4E0C-94A4-C5BEFCF12519}"/>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78AE0E82-25BE-42F7-9237-4F87C0401541}"/>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E11FF38D-BD0E-4564-9966-010C4C55292D}"/>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8395F9BB-9750-4EF4-8790-1B302EF18CDE}"/>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50182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BD43A9D6-4799-4F0D-B849-D469A344885F}"/>
            </a:ext>
          </a:extLst>
        </xdr:cNvPr>
        <xdr:cNvSpPr txBox="1"/>
      </xdr:nvSpPr>
      <xdr:spPr>
        <a:xfrm>
          <a:off x="35820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31132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B2A6AFF0-599B-4C51-BDCA-1313A37F882C}"/>
            </a:ext>
          </a:extLst>
        </xdr:cNvPr>
        <xdr:cNvSpPr txBox="1"/>
      </xdr:nvSpPr>
      <xdr:spPr>
        <a:xfrm>
          <a:off x="2705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44664DEF-3F67-4E06-AAAA-53FCCBDFFBCB}"/>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6367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A12091D5-09F0-43FC-A7F1-39C94EE73698}"/>
            </a:ext>
          </a:extLst>
        </xdr:cNvPr>
        <xdr:cNvSpPr txBox="1"/>
      </xdr:nvSpPr>
      <xdr:spPr>
        <a:xfrm>
          <a:off x="927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8DBB8E4-B2CC-46C8-855F-C57EFF95489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D3AD133E-247C-4AF7-A132-0C60D53A1A1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FC51C05-1A09-467B-98F0-B5199FED3CC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9DE5751-B45A-48A8-8E76-AFA850E9A32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1DEAA7CE-ABF8-4126-8B05-646512E08A2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2F43AE8-927D-460A-8EA4-DB080BA0A3E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9FE07C95-A362-48BA-AF6A-CEF8E9C4F12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0DD99F9-710F-42FC-AA17-9C0C638812D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5C4CA0D3-61C2-42C2-B415-E7B4C0DA2FD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BDFA3C6-06BB-4A82-B7A2-B66A952D27A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BC493E08-1384-492C-B81F-FC4AC1DB5FD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6B2523B6-8D95-4128-97AA-F80FCDCE42F2}"/>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926D56BD-B00E-4663-A35E-AC6D286C7DE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89966757-7782-4118-80B4-1787274A851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2EDBAF1A-AF24-4E32-963B-369DA8AD5E5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1C9BCCE0-7476-4DC5-9E75-137C82BEE77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442E7512-EC87-45C7-95A0-E3459C15AFF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D6ED165C-BEBF-4F9B-A128-E2C04A2C9636}"/>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49E81186-25BB-4064-AAEF-3C3CBEE9151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1887B55C-1485-40D2-8EEF-D0AA7E0B1266}"/>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257792DB-DA44-40BB-9E5E-E097F8CE7FD4}"/>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D4F81297-17EC-41BC-B7CC-8BE35DF7AB63}"/>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7DBEF54-B37B-4283-B15C-BDBC216B399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7D19C8C7-132A-4698-9405-397A99D3B527}"/>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A6431DD7-E4D0-466E-878B-32C97DBDD54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8DEF2FF7-80F4-490E-BA20-41E84EB026DE}"/>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D8B18858-31A8-48F1-B743-C5650F32F198}"/>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FC13681D-88E1-4358-950C-4AB83A40F73D}"/>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5336EF8F-1FF0-437B-9BC6-4637E3A6515F}"/>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194A1603-C6B1-4A2B-B6CF-4328F8EFD43D}"/>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D054322F-3FC8-4FC3-9A49-2886A036EB63}"/>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B7C0A157-0686-4E4A-9103-FE80B3FEE8B0}"/>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C9DD7273-9D46-4694-BE16-C6B57A7F2C88}"/>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F3BEED25-22C2-456D-8C33-D785B2E192FD}"/>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B4F45F62-49BF-46CF-93CD-671F41BD0090}"/>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7F49CF22-4284-4D58-B1B6-CAB54272F567}"/>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88C564D-E8F3-4BD3-92CF-47766E19010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8AA94CE-A679-42E3-8B3E-008B292A2B2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08030F4-D5CF-4330-9E1E-FED2658E40D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F80221-87F3-4A62-B797-FFD701EB98A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978F2F-2443-44C6-BF40-B8176EDEB18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126659</xdr:rowOff>
    </xdr:from>
    <xdr:to>
      <xdr:col>55</xdr:col>
      <xdr:colOff>50800</xdr:colOff>
      <xdr:row>63</xdr:row>
      <xdr:rowOff>56809</xdr:rowOff>
    </xdr:to>
    <xdr:sp macro="" textlink="">
      <xdr:nvSpPr>
        <xdr:cNvPr id="245" name="楕円 244">
          <a:extLst>
            <a:ext uri="{FF2B5EF4-FFF2-40B4-BE49-F238E27FC236}">
              <a16:creationId xmlns:a16="http://schemas.microsoft.com/office/drawing/2014/main" id="{FE3D6D27-F1A6-478E-A065-284909C603A4}"/>
            </a:ext>
          </a:extLst>
        </xdr:cNvPr>
        <xdr:cNvSpPr/>
      </xdr:nvSpPr>
      <xdr:spPr>
        <a:xfrm>
          <a:off x="10426700" y="1075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105086</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F42A272A-39BF-40B6-9C46-A600A4CB188A}"/>
            </a:ext>
          </a:extLst>
        </xdr:cNvPr>
        <xdr:cNvSpPr txBox="1"/>
      </xdr:nvSpPr>
      <xdr:spPr>
        <a:xfrm>
          <a:off x="10515600" y="1073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133769</xdr:rowOff>
    </xdr:from>
    <xdr:to>
      <xdr:col>50</xdr:col>
      <xdr:colOff>165100</xdr:colOff>
      <xdr:row>63</xdr:row>
      <xdr:rowOff>63919</xdr:rowOff>
    </xdr:to>
    <xdr:sp macro="" textlink="">
      <xdr:nvSpPr>
        <xdr:cNvPr id="247" name="楕円 246">
          <a:extLst>
            <a:ext uri="{FF2B5EF4-FFF2-40B4-BE49-F238E27FC236}">
              <a16:creationId xmlns:a16="http://schemas.microsoft.com/office/drawing/2014/main" id="{2DE8CD79-3094-485B-9AA5-162047DFBC7F}"/>
            </a:ext>
          </a:extLst>
        </xdr:cNvPr>
        <xdr:cNvSpPr/>
      </xdr:nvSpPr>
      <xdr:spPr>
        <a:xfrm>
          <a:off x="9588500" y="1076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6009</xdr:rowOff>
    </xdr:from>
    <xdr:to>
      <xdr:col>55</xdr:col>
      <xdr:colOff>0</xdr:colOff>
      <xdr:row>63</xdr:row>
      <xdr:rowOff>13119</xdr:rowOff>
    </xdr:to>
    <xdr:cxnSp macro="">
      <xdr:nvCxnSpPr>
        <xdr:cNvPr id="248" name="直線コネクタ 247">
          <a:extLst>
            <a:ext uri="{FF2B5EF4-FFF2-40B4-BE49-F238E27FC236}">
              <a16:creationId xmlns:a16="http://schemas.microsoft.com/office/drawing/2014/main" id="{B0BBF064-A451-43DE-A525-26643671EABA}"/>
            </a:ext>
          </a:extLst>
        </xdr:cNvPr>
        <xdr:cNvCxnSpPr/>
      </xdr:nvCxnSpPr>
      <xdr:spPr>
        <a:xfrm flipV="1">
          <a:off x="9639300" y="10807359"/>
          <a:ext cx="838200" cy="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140091</xdr:rowOff>
    </xdr:from>
    <xdr:to>
      <xdr:col>46</xdr:col>
      <xdr:colOff>38100</xdr:colOff>
      <xdr:row>63</xdr:row>
      <xdr:rowOff>70241</xdr:rowOff>
    </xdr:to>
    <xdr:sp macro="" textlink="">
      <xdr:nvSpPr>
        <xdr:cNvPr id="249" name="楕円 248">
          <a:extLst>
            <a:ext uri="{FF2B5EF4-FFF2-40B4-BE49-F238E27FC236}">
              <a16:creationId xmlns:a16="http://schemas.microsoft.com/office/drawing/2014/main" id="{EF16AF41-1899-42AA-80C0-06B7A1A3AE00}"/>
            </a:ext>
          </a:extLst>
        </xdr:cNvPr>
        <xdr:cNvSpPr/>
      </xdr:nvSpPr>
      <xdr:spPr>
        <a:xfrm>
          <a:off x="8699500" y="1076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13119</xdr:rowOff>
    </xdr:from>
    <xdr:to>
      <xdr:col>50</xdr:col>
      <xdr:colOff>114300</xdr:colOff>
      <xdr:row>63</xdr:row>
      <xdr:rowOff>19441</xdr:rowOff>
    </xdr:to>
    <xdr:cxnSp macro="">
      <xdr:nvCxnSpPr>
        <xdr:cNvPr id="250" name="直線コネクタ 249">
          <a:extLst>
            <a:ext uri="{FF2B5EF4-FFF2-40B4-BE49-F238E27FC236}">
              <a16:creationId xmlns:a16="http://schemas.microsoft.com/office/drawing/2014/main" id="{5C4053C6-F152-4501-85E2-308048CC21C8}"/>
            </a:ext>
          </a:extLst>
        </xdr:cNvPr>
        <xdr:cNvCxnSpPr/>
      </xdr:nvCxnSpPr>
      <xdr:spPr>
        <a:xfrm flipV="1">
          <a:off x="8750300" y="10814469"/>
          <a:ext cx="889000" cy="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145502</xdr:rowOff>
    </xdr:from>
    <xdr:to>
      <xdr:col>41</xdr:col>
      <xdr:colOff>101600</xdr:colOff>
      <xdr:row>63</xdr:row>
      <xdr:rowOff>75652</xdr:rowOff>
    </xdr:to>
    <xdr:sp macro="" textlink="">
      <xdr:nvSpPr>
        <xdr:cNvPr id="251" name="楕円 250">
          <a:extLst>
            <a:ext uri="{FF2B5EF4-FFF2-40B4-BE49-F238E27FC236}">
              <a16:creationId xmlns:a16="http://schemas.microsoft.com/office/drawing/2014/main" id="{CE590938-9E8A-477E-A175-DD096EA2AD9F}"/>
            </a:ext>
          </a:extLst>
        </xdr:cNvPr>
        <xdr:cNvSpPr/>
      </xdr:nvSpPr>
      <xdr:spPr>
        <a:xfrm>
          <a:off x="7810500" y="1077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19441</xdr:rowOff>
    </xdr:from>
    <xdr:to>
      <xdr:col>45</xdr:col>
      <xdr:colOff>177800</xdr:colOff>
      <xdr:row>63</xdr:row>
      <xdr:rowOff>24852</xdr:rowOff>
    </xdr:to>
    <xdr:cxnSp macro="">
      <xdr:nvCxnSpPr>
        <xdr:cNvPr id="252" name="直線コネクタ 251">
          <a:extLst>
            <a:ext uri="{FF2B5EF4-FFF2-40B4-BE49-F238E27FC236}">
              <a16:creationId xmlns:a16="http://schemas.microsoft.com/office/drawing/2014/main" id="{6F0E1742-38A7-47A1-823D-4F9ACAA97EE9}"/>
            </a:ext>
          </a:extLst>
        </xdr:cNvPr>
        <xdr:cNvCxnSpPr/>
      </xdr:nvCxnSpPr>
      <xdr:spPr>
        <a:xfrm flipV="1">
          <a:off x="7861300" y="10820791"/>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155573</xdr:rowOff>
    </xdr:from>
    <xdr:to>
      <xdr:col>36</xdr:col>
      <xdr:colOff>165100</xdr:colOff>
      <xdr:row>63</xdr:row>
      <xdr:rowOff>85723</xdr:rowOff>
    </xdr:to>
    <xdr:sp macro="" textlink="">
      <xdr:nvSpPr>
        <xdr:cNvPr id="253" name="楕円 252">
          <a:extLst>
            <a:ext uri="{FF2B5EF4-FFF2-40B4-BE49-F238E27FC236}">
              <a16:creationId xmlns:a16="http://schemas.microsoft.com/office/drawing/2014/main" id="{162AA1D0-1510-49BF-A242-950757F9BAD5}"/>
            </a:ext>
          </a:extLst>
        </xdr:cNvPr>
        <xdr:cNvSpPr/>
      </xdr:nvSpPr>
      <xdr:spPr>
        <a:xfrm>
          <a:off x="6921500" y="1078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24852</xdr:rowOff>
    </xdr:from>
    <xdr:to>
      <xdr:col>41</xdr:col>
      <xdr:colOff>50800</xdr:colOff>
      <xdr:row>63</xdr:row>
      <xdr:rowOff>34923</xdr:rowOff>
    </xdr:to>
    <xdr:cxnSp macro="">
      <xdr:nvCxnSpPr>
        <xdr:cNvPr id="254" name="直線コネクタ 253">
          <a:extLst>
            <a:ext uri="{FF2B5EF4-FFF2-40B4-BE49-F238E27FC236}">
              <a16:creationId xmlns:a16="http://schemas.microsoft.com/office/drawing/2014/main" id="{613C47AC-1D64-4AFA-9FD7-9BDFF85162B7}"/>
            </a:ext>
          </a:extLst>
        </xdr:cNvPr>
        <xdr:cNvCxnSpPr/>
      </xdr:nvCxnSpPr>
      <xdr:spPr>
        <a:xfrm flipV="1">
          <a:off x="6972300" y="10826202"/>
          <a:ext cx="889000" cy="10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B9D6F996-671A-4436-83D3-5ABFCF0DEC6A}"/>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7B5A4A0F-7D9E-4CE1-BFF4-A74570CD17CE}"/>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D7E7E4BD-8AD8-486A-9CD5-D3C450FC8371}"/>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6B50485C-AC48-4259-A6EF-598B7D4B4C51}"/>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55046</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2CBE2BBB-AFA3-4B6C-9261-2C2019136EDF}"/>
            </a:ext>
          </a:extLst>
        </xdr:cNvPr>
        <xdr:cNvSpPr txBox="1"/>
      </xdr:nvSpPr>
      <xdr:spPr>
        <a:xfrm>
          <a:off x="9359411" y="1085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61368</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58FBCB3D-3326-4C6C-A4FF-4E5381FC3BAB}"/>
            </a:ext>
          </a:extLst>
        </xdr:cNvPr>
        <xdr:cNvSpPr txBox="1"/>
      </xdr:nvSpPr>
      <xdr:spPr>
        <a:xfrm>
          <a:off x="8483111" y="1086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66779</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D8C2596F-2984-41BD-B770-979F987B22B5}"/>
            </a:ext>
          </a:extLst>
        </xdr:cNvPr>
        <xdr:cNvSpPr txBox="1"/>
      </xdr:nvSpPr>
      <xdr:spPr>
        <a:xfrm>
          <a:off x="7594111" y="1086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76850</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6784D45F-919B-49CE-B88A-440459150E13}"/>
            </a:ext>
          </a:extLst>
        </xdr:cNvPr>
        <xdr:cNvSpPr txBox="1"/>
      </xdr:nvSpPr>
      <xdr:spPr>
        <a:xfrm>
          <a:off x="6705111" y="108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1BB79401-6FF6-4267-93E1-84183B9D758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E92F2CCE-A327-4B26-AC0A-61483FD47F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7E5691A-2EF4-45AE-988B-ECEC22B9300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F389799-F6F4-425E-813A-DB393870190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52AF856-7040-4F96-8684-CAFE2EF5720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3F4D383E-F9D2-4536-ACC5-EDAF9F0C7C7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0A770E1-F5F8-47C1-8CAF-06BE067FCA4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CF30191-49C8-4AA9-80AD-AD804DE1E6B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022B7FB-C927-4A23-B405-EEE440AD6F5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AD740591-FB7E-47BE-9CA4-2B04D0DC0E9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7C7B79A-47F2-44CC-9CE6-8D55CE8AE98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45C06EE6-E4E7-4FAF-A359-4E71123AAAB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AF135512-5866-42C9-8699-96688C7AB04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BDA40368-67AB-4BE5-A05E-F44013FA244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B7BFE84C-36E2-4E66-9522-0FD03C76D85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B883D0A0-D7D9-4C9B-A335-8AFAC91340F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652654D9-1F53-439B-BB58-E496AE1C0DC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702E62C7-D678-4FA5-8E39-C566D709B4ED}"/>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6EF38BA9-57FD-48E9-A26E-DFF3AAD6362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1650EBEB-E919-44B9-8D81-F4FA2A02F3B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F68297C-F860-4D52-BF08-B90302DB320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DE51ABFB-111C-4824-A970-2244F0B4218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74563127-4833-408D-AC71-50D29203ED1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785F64CA-E1AC-4DC0-9E41-248A7A1DDE3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F0E92AE-7B53-47DC-9048-BA48AFDB32C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2159EE5F-A2D2-4670-8184-5FF5222F8803}"/>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D28BD200-9489-4063-830B-9C25FED1D43B}"/>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CD42506E-9B50-45F6-A994-9C9240206077}"/>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F001F49-3A15-4924-AD9E-FC058C3272D2}"/>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9B00A850-0A68-48F6-806B-844DF926F41A}"/>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5BB6CAE-6D8E-4E20-8B31-C81E1C1EBB85}"/>
            </a:ext>
          </a:extLst>
        </xdr:cNvPr>
        <xdr:cNvSpPr txBox="1"/>
      </xdr:nvSpPr>
      <xdr:spPr>
        <a:xfrm>
          <a:off x="4673600" y="14256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DCE6918D-311F-4AB1-B69F-09B0938B5857}"/>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905A9916-E3CD-4D18-B459-DF321875C99A}"/>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182E368D-D189-43A4-B4E4-5DB35953C4E5}"/>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5090AAAF-3184-455A-894D-72A108093027}"/>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CCF83352-89C3-420A-AFD4-E1CA6B652C89}"/>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377C22F-C18B-4E22-80BB-181F0EEB446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D2CFFC0-7E1C-4EEC-B4B7-12B0A78F483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944045E-B51D-4882-A7F1-B7468D338F2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52DDDE3-0BD4-4F05-9F37-C906A2BA488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4CDBA3C-3B7B-4C3B-B68F-CEEC481962F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15058</xdr:rowOff>
    </xdr:from>
    <xdr:to>
      <xdr:col>24</xdr:col>
      <xdr:colOff>114300</xdr:colOff>
      <xdr:row>83</xdr:row>
      <xdr:rowOff>116658</xdr:rowOff>
    </xdr:to>
    <xdr:sp macro="" textlink="">
      <xdr:nvSpPr>
        <xdr:cNvPr id="304" name="楕円 303">
          <a:extLst>
            <a:ext uri="{FF2B5EF4-FFF2-40B4-BE49-F238E27FC236}">
              <a16:creationId xmlns:a16="http://schemas.microsoft.com/office/drawing/2014/main" id="{86A8EBAE-50EB-4599-A3B4-2EBD61A603D3}"/>
            </a:ext>
          </a:extLst>
        </xdr:cNvPr>
        <xdr:cNvSpPr/>
      </xdr:nvSpPr>
      <xdr:spPr>
        <a:xfrm>
          <a:off x="4584700" y="142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37935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449BBEBA-3949-4C71-BB36-105237A75BEB}"/>
            </a:ext>
          </a:extLst>
        </xdr:cNvPr>
        <xdr:cNvSpPr txBox="1"/>
      </xdr:nvSpPr>
      <xdr:spPr>
        <a:xfrm>
          <a:off x="4673600" y="1409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116295</xdr:rowOff>
    </xdr:from>
    <xdr:to>
      <xdr:col>20</xdr:col>
      <xdr:colOff>38100</xdr:colOff>
      <xdr:row>84</xdr:row>
      <xdr:rowOff>46445</xdr:rowOff>
    </xdr:to>
    <xdr:sp macro="" textlink="">
      <xdr:nvSpPr>
        <xdr:cNvPr id="306" name="楕円 305">
          <a:extLst>
            <a:ext uri="{FF2B5EF4-FFF2-40B4-BE49-F238E27FC236}">
              <a16:creationId xmlns:a16="http://schemas.microsoft.com/office/drawing/2014/main" id="{D3ABD0FF-F33C-466F-AAD9-B2D068F1733A}"/>
            </a:ext>
          </a:extLst>
        </xdr:cNvPr>
        <xdr:cNvSpPr/>
      </xdr:nvSpPr>
      <xdr:spPr>
        <a:xfrm>
          <a:off x="3746500" y="1434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65858</xdr:rowOff>
    </xdr:from>
    <xdr:to>
      <xdr:col>24</xdr:col>
      <xdr:colOff>63500</xdr:colOff>
      <xdr:row>83</xdr:row>
      <xdr:rowOff>167095</xdr:rowOff>
    </xdr:to>
    <xdr:cxnSp macro="">
      <xdr:nvCxnSpPr>
        <xdr:cNvPr id="307" name="直線コネクタ 306">
          <a:extLst>
            <a:ext uri="{FF2B5EF4-FFF2-40B4-BE49-F238E27FC236}">
              <a16:creationId xmlns:a16="http://schemas.microsoft.com/office/drawing/2014/main" id="{49A60066-B618-44FC-BE23-070DAC04A9C3}"/>
            </a:ext>
          </a:extLst>
        </xdr:cNvPr>
        <xdr:cNvCxnSpPr/>
      </xdr:nvCxnSpPr>
      <xdr:spPr>
        <a:xfrm flipV="1">
          <a:off x="3797300" y="14296208"/>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82006</xdr:rowOff>
    </xdr:from>
    <xdr:to>
      <xdr:col>15</xdr:col>
      <xdr:colOff>101600</xdr:colOff>
      <xdr:row>84</xdr:row>
      <xdr:rowOff>12156</xdr:rowOff>
    </xdr:to>
    <xdr:sp macro="" textlink="">
      <xdr:nvSpPr>
        <xdr:cNvPr id="308" name="楕円 307">
          <a:extLst>
            <a:ext uri="{FF2B5EF4-FFF2-40B4-BE49-F238E27FC236}">
              <a16:creationId xmlns:a16="http://schemas.microsoft.com/office/drawing/2014/main" id="{ED758B72-DD4E-4DE5-9A55-7D0C69FE05BA}"/>
            </a:ext>
          </a:extLst>
        </xdr:cNvPr>
        <xdr:cNvSpPr/>
      </xdr:nvSpPr>
      <xdr:spPr>
        <a:xfrm>
          <a:off x="28575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132806</xdr:rowOff>
    </xdr:from>
    <xdr:to>
      <xdr:col>19</xdr:col>
      <xdr:colOff>177800</xdr:colOff>
      <xdr:row>83</xdr:row>
      <xdr:rowOff>167095</xdr:rowOff>
    </xdr:to>
    <xdr:cxnSp macro="">
      <xdr:nvCxnSpPr>
        <xdr:cNvPr id="309" name="直線コネクタ 308">
          <a:extLst>
            <a:ext uri="{FF2B5EF4-FFF2-40B4-BE49-F238E27FC236}">
              <a16:creationId xmlns:a16="http://schemas.microsoft.com/office/drawing/2014/main" id="{71AB4F96-FC29-4295-A2CE-05F48360F039}"/>
            </a:ext>
          </a:extLst>
        </xdr:cNvPr>
        <xdr:cNvCxnSpPr/>
      </xdr:nvCxnSpPr>
      <xdr:spPr>
        <a:xfrm>
          <a:off x="2908300" y="1436315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65677</xdr:rowOff>
    </xdr:from>
    <xdr:to>
      <xdr:col>10</xdr:col>
      <xdr:colOff>165100</xdr:colOff>
      <xdr:row>83</xdr:row>
      <xdr:rowOff>167277</xdr:rowOff>
    </xdr:to>
    <xdr:sp macro="" textlink="">
      <xdr:nvSpPr>
        <xdr:cNvPr id="310" name="楕円 309">
          <a:extLst>
            <a:ext uri="{FF2B5EF4-FFF2-40B4-BE49-F238E27FC236}">
              <a16:creationId xmlns:a16="http://schemas.microsoft.com/office/drawing/2014/main" id="{8D5592E9-921E-4F57-8909-EEC3C2012FF3}"/>
            </a:ext>
          </a:extLst>
        </xdr:cNvPr>
        <xdr:cNvSpPr/>
      </xdr:nvSpPr>
      <xdr:spPr>
        <a:xfrm>
          <a:off x="1968500" y="142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116477</xdr:rowOff>
    </xdr:from>
    <xdr:to>
      <xdr:col>15</xdr:col>
      <xdr:colOff>50800</xdr:colOff>
      <xdr:row>83</xdr:row>
      <xdr:rowOff>132806</xdr:rowOff>
    </xdr:to>
    <xdr:cxnSp macro="">
      <xdr:nvCxnSpPr>
        <xdr:cNvPr id="311" name="直線コネクタ 310">
          <a:extLst>
            <a:ext uri="{FF2B5EF4-FFF2-40B4-BE49-F238E27FC236}">
              <a16:creationId xmlns:a16="http://schemas.microsoft.com/office/drawing/2014/main" id="{97F8B5DF-96BB-4AF3-ACEB-109CEDB6CD61}"/>
            </a:ext>
          </a:extLst>
        </xdr:cNvPr>
        <xdr:cNvCxnSpPr/>
      </xdr:nvCxnSpPr>
      <xdr:spPr>
        <a:xfrm>
          <a:off x="2019300" y="1434682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33020</xdr:rowOff>
    </xdr:from>
    <xdr:to>
      <xdr:col>6</xdr:col>
      <xdr:colOff>38100</xdr:colOff>
      <xdr:row>83</xdr:row>
      <xdr:rowOff>134620</xdr:rowOff>
    </xdr:to>
    <xdr:sp macro="" textlink="">
      <xdr:nvSpPr>
        <xdr:cNvPr id="312" name="楕円 311">
          <a:extLst>
            <a:ext uri="{FF2B5EF4-FFF2-40B4-BE49-F238E27FC236}">
              <a16:creationId xmlns:a16="http://schemas.microsoft.com/office/drawing/2014/main" id="{CD9398F1-EBC1-46E7-9211-DF5F72A83801}"/>
            </a:ext>
          </a:extLst>
        </xdr:cNvPr>
        <xdr:cNvSpPr/>
      </xdr:nvSpPr>
      <xdr:spPr>
        <a:xfrm>
          <a:off x="1079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83820</xdr:rowOff>
    </xdr:from>
    <xdr:to>
      <xdr:col>10</xdr:col>
      <xdr:colOff>114300</xdr:colOff>
      <xdr:row>83</xdr:row>
      <xdr:rowOff>116477</xdr:rowOff>
    </xdr:to>
    <xdr:cxnSp macro="">
      <xdr:nvCxnSpPr>
        <xdr:cNvPr id="313" name="直線コネクタ 312">
          <a:extLst>
            <a:ext uri="{FF2B5EF4-FFF2-40B4-BE49-F238E27FC236}">
              <a16:creationId xmlns:a16="http://schemas.microsoft.com/office/drawing/2014/main" id="{63814495-E95B-4585-B963-7A1B9EE510DA}"/>
            </a:ext>
          </a:extLst>
        </xdr:cNvPr>
        <xdr:cNvCxnSpPr/>
      </xdr:nvCxnSpPr>
      <xdr:spPr>
        <a:xfrm>
          <a:off x="1130300" y="143141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77343BD4-A638-4A5D-81FA-22CF23327650}"/>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530B64A1-5232-4DAB-AA89-0CABC0253FB8}"/>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7B044A41-61D0-4A70-AC2C-13BF97AA64BD}"/>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796ACEA5-4D7D-4A9C-9738-3FF9A5807262}"/>
            </a:ext>
          </a:extLst>
        </xdr:cNvPr>
        <xdr:cNvSpPr txBox="1"/>
      </xdr:nvSpPr>
      <xdr:spPr>
        <a:xfrm>
          <a:off x="927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37572</xdr:rowOff>
    </xdr:from>
    <xdr:ext cx="405111" cy="259045"/>
    <xdr:sp macro="" textlink="">
      <xdr:nvSpPr>
        <xdr:cNvPr id="318" name="n_1mainValue【公営住宅】&#10;有形固定資産減価償却率">
          <a:extLst>
            <a:ext uri="{FF2B5EF4-FFF2-40B4-BE49-F238E27FC236}">
              <a16:creationId xmlns:a16="http://schemas.microsoft.com/office/drawing/2014/main" id="{C42A5FB8-8C6B-464F-9A1E-67FB53DA4094}"/>
            </a:ext>
          </a:extLst>
        </xdr:cNvPr>
        <xdr:cNvSpPr txBox="1"/>
      </xdr:nvSpPr>
      <xdr:spPr>
        <a:xfrm>
          <a:off x="3582044" y="1443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3283</xdr:rowOff>
    </xdr:from>
    <xdr:ext cx="405111" cy="259045"/>
    <xdr:sp macro="" textlink="">
      <xdr:nvSpPr>
        <xdr:cNvPr id="319" name="n_2mainValue【公営住宅】&#10;有形固定資産減価償却率">
          <a:extLst>
            <a:ext uri="{FF2B5EF4-FFF2-40B4-BE49-F238E27FC236}">
              <a16:creationId xmlns:a16="http://schemas.microsoft.com/office/drawing/2014/main" id="{33A91543-53BF-4A65-83E9-F6DA9CA141BB}"/>
            </a:ext>
          </a:extLst>
        </xdr:cNvPr>
        <xdr:cNvSpPr txBox="1"/>
      </xdr:nvSpPr>
      <xdr:spPr>
        <a:xfrm>
          <a:off x="2705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158404</xdr:rowOff>
    </xdr:from>
    <xdr:ext cx="405111" cy="259045"/>
    <xdr:sp macro="" textlink="">
      <xdr:nvSpPr>
        <xdr:cNvPr id="320" name="n_3mainValue【公営住宅】&#10;有形固定資産減価償却率">
          <a:extLst>
            <a:ext uri="{FF2B5EF4-FFF2-40B4-BE49-F238E27FC236}">
              <a16:creationId xmlns:a16="http://schemas.microsoft.com/office/drawing/2014/main" id="{6FFDCC49-86CA-485C-8FE8-104EDF0F6B14}"/>
            </a:ext>
          </a:extLst>
        </xdr:cNvPr>
        <xdr:cNvSpPr txBox="1"/>
      </xdr:nvSpPr>
      <xdr:spPr>
        <a:xfrm>
          <a:off x="18167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151147</xdr:rowOff>
    </xdr:from>
    <xdr:ext cx="405111" cy="259045"/>
    <xdr:sp macro="" textlink="">
      <xdr:nvSpPr>
        <xdr:cNvPr id="321" name="n_4mainValue【公営住宅】&#10;有形固定資産減価償却率">
          <a:extLst>
            <a:ext uri="{FF2B5EF4-FFF2-40B4-BE49-F238E27FC236}">
              <a16:creationId xmlns:a16="http://schemas.microsoft.com/office/drawing/2014/main" id="{1DAE3455-DF8D-4F98-BCD1-D06836A0F751}"/>
            </a:ext>
          </a:extLst>
        </xdr:cNvPr>
        <xdr:cNvSpPr txBox="1"/>
      </xdr:nvSpPr>
      <xdr:spPr>
        <a:xfrm>
          <a:off x="927744"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A2E79B0-9078-4EE4-A49C-008421C4594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1E68BD6-5286-4127-AEC5-E88144CC563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D2344DC-16B4-4EF9-9110-EF25266BE27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B6E8DC0-3468-4872-A287-746B3367898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1EC88A8-630D-4B34-A9B3-BB2F5F45FC2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9827830-24B1-432F-88C4-1289F5D18D0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2C0A646-DF8C-4DF0-B703-A3070AF89BB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DEE6DF8-833E-4A55-8E18-720B2D6B36B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952163FA-7D8F-455F-B490-FED11719302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642E841-19B5-4B8F-A2FC-8A50DA40374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2046BAE-1D46-47D6-A9E5-9D89B5EB86BC}"/>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995A619D-383A-4FA8-ADB4-06E1610279E5}"/>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3D2374F2-99D6-4B28-95EF-D94C0DFA725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66F3591B-C953-4CDE-A505-894309802DA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7A12C77-D7AA-4BB5-A214-D928A6C9ABCD}"/>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2386B645-ACED-4F67-80D3-D619C4CD31E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61CB6A8-02DF-47D0-BF00-91AE7210102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4C72A08-48D4-4868-8909-27DCB9AEB18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2AF1215-73F8-4301-A123-1AFA691FCA1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6FA55892-2ED5-45BA-962F-20EBCF5C0396}"/>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EA73D1B9-9870-484B-99D5-ADF8CFF1EAF3}"/>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B90A8216-2EFB-47C2-AB4E-B11867744E8C}"/>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A9173CFA-2DF2-4491-863D-56D94EF95DC2}"/>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4C7F234E-8CC7-4010-BF15-07DD88F7665A}"/>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DACF2300-C827-4B5D-A969-18B3BFF30461}"/>
            </a:ext>
          </a:extLst>
        </xdr:cNvPr>
        <xdr:cNvSpPr txBox="1"/>
      </xdr:nvSpPr>
      <xdr:spPr>
        <a:xfrm>
          <a:off x="10515600" y="14191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698DF616-B1A4-4838-85D5-ACFADCEBF4CF}"/>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FBB414C4-7BD4-46D0-8762-B36DBB7C2758}"/>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73AAD9B1-6D6D-49AB-8A1A-8D83390DB74C}"/>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022C4BC8-21F6-4AB1-B73E-B6A26476E37B}"/>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886B634E-6B21-405F-806D-E12FD4B3D676}"/>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9CE213E-8530-4059-92F6-E4DD8F1C1C9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FF65A35-25AA-41FC-929D-D131889EEA6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B6E287B-5B6C-4421-9798-7356A45DA76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A04DCE6-CBD6-4490-9FB6-45D31366334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F2D1810-2F0C-45AA-A469-732EF54DAEC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115315</xdr:rowOff>
    </xdr:from>
    <xdr:to>
      <xdr:col>55</xdr:col>
      <xdr:colOff>50800</xdr:colOff>
      <xdr:row>84</xdr:row>
      <xdr:rowOff>45465</xdr:rowOff>
    </xdr:to>
    <xdr:sp macro="" textlink="">
      <xdr:nvSpPr>
        <xdr:cNvPr id="357" name="楕円 356">
          <a:extLst>
            <a:ext uri="{FF2B5EF4-FFF2-40B4-BE49-F238E27FC236}">
              <a16:creationId xmlns:a16="http://schemas.microsoft.com/office/drawing/2014/main" id="{99884B7F-73B7-4FD2-BCE4-B9D3841C94CC}"/>
            </a:ext>
          </a:extLst>
        </xdr:cNvPr>
        <xdr:cNvSpPr/>
      </xdr:nvSpPr>
      <xdr:spPr>
        <a:xfrm>
          <a:off x="10426700" y="1434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93742</xdr:rowOff>
    </xdr:from>
    <xdr:ext cx="469744" cy="259045"/>
    <xdr:sp macro="" textlink="">
      <xdr:nvSpPr>
        <xdr:cNvPr id="358" name="【公営住宅】&#10;一人当たり面積該当値テキスト">
          <a:extLst>
            <a:ext uri="{FF2B5EF4-FFF2-40B4-BE49-F238E27FC236}">
              <a16:creationId xmlns:a16="http://schemas.microsoft.com/office/drawing/2014/main" id="{72DD11A1-8BFB-49EE-8FA4-62BF81E9F81E}"/>
            </a:ext>
          </a:extLst>
        </xdr:cNvPr>
        <xdr:cNvSpPr txBox="1"/>
      </xdr:nvSpPr>
      <xdr:spPr>
        <a:xfrm>
          <a:off x="10515600" y="1432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134175</xdr:rowOff>
    </xdr:from>
    <xdr:to>
      <xdr:col>50</xdr:col>
      <xdr:colOff>165100</xdr:colOff>
      <xdr:row>84</xdr:row>
      <xdr:rowOff>64325</xdr:rowOff>
    </xdr:to>
    <xdr:sp macro="" textlink="">
      <xdr:nvSpPr>
        <xdr:cNvPr id="359" name="楕円 358">
          <a:extLst>
            <a:ext uri="{FF2B5EF4-FFF2-40B4-BE49-F238E27FC236}">
              <a16:creationId xmlns:a16="http://schemas.microsoft.com/office/drawing/2014/main" id="{35523257-9DDA-45AB-A90A-31BE8EF3BE3D}"/>
            </a:ext>
          </a:extLst>
        </xdr:cNvPr>
        <xdr:cNvSpPr/>
      </xdr:nvSpPr>
      <xdr:spPr>
        <a:xfrm>
          <a:off x="9588500" y="1436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166115</xdr:rowOff>
    </xdr:from>
    <xdr:to>
      <xdr:col>55</xdr:col>
      <xdr:colOff>0</xdr:colOff>
      <xdr:row>84</xdr:row>
      <xdr:rowOff>13525</xdr:rowOff>
    </xdr:to>
    <xdr:cxnSp macro="">
      <xdr:nvCxnSpPr>
        <xdr:cNvPr id="360" name="直線コネクタ 359">
          <a:extLst>
            <a:ext uri="{FF2B5EF4-FFF2-40B4-BE49-F238E27FC236}">
              <a16:creationId xmlns:a16="http://schemas.microsoft.com/office/drawing/2014/main" id="{42FD71DE-E109-44D1-A007-C34206963539}"/>
            </a:ext>
          </a:extLst>
        </xdr:cNvPr>
        <xdr:cNvCxnSpPr/>
      </xdr:nvCxnSpPr>
      <xdr:spPr>
        <a:xfrm flipV="1">
          <a:off x="9639300" y="14396465"/>
          <a:ext cx="8382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136461</xdr:rowOff>
    </xdr:from>
    <xdr:to>
      <xdr:col>46</xdr:col>
      <xdr:colOff>38100</xdr:colOff>
      <xdr:row>84</xdr:row>
      <xdr:rowOff>66611</xdr:rowOff>
    </xdr:to>
    <xdr:sp macro="" textlink="">
      <xdr:nvSpPr>
        <xdr:cNvPr id="361" name="楕円 360">
          <a:extLst>
            <a:ext uri="{FF2B5EF4-FFF2-40B4-BE49-F238E27FC236}">
              <a16:creationId xmlns:a16="http://schemas.microsoft.com/office/drawing/2014/main" id="{562E0B30-E392-4214-87A2-4316FACDA85A}"/>
            </a:ext>
          </a:extLst>
        </xdr:cNvPr>
        <xdr:cNvSpPr/>
      </xdr:nvSpPr>
      <xdr:spPr>
        <a:xfrm>
          <a:off x="8699500" y="1436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13525</xdr:rowOff>
    </xdr:from>
    <xdr:to>
      <xdr:col>50</xdr:col>
      <xdr:colOff>114300</xdr:colOff>
      <xdr:row>84</xdr:row>
      <xdr:rowOff>15811</xdr:rowOff>
    </xdr:to>
    <xdr:cxnSp macro="">
      <xdr:nvCxnSpPr>
        <xdr:cNvPr id="362" name="直線コネクタ 361">
          <a:extLst>
            <a:ext uri="{FF2B5EF4-FFF2-40B4-BE49-F238E27FC236}">
              <a16:creationId xmlns:a16="http://schemas.microsoft.com/office/drawing/2014/main" id="{E01F78EA-7807-44B0-A289-701A383813AA}"/>
            </a:ext>
          </a:extLst>
        </xdr:cNvPr>
        <xdr:cNvCxnSpPr/>
      </xdr:nvCxnSpPr>
      <xdr:spPr>
        <a:xfrm flipV="1">
          <a:off x="8750300" y="14415325"/>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128460</xdr:rowOff>
    </xdr:from>
    <xdr:to>
      <xdr:col>41</xdr:col>
      <xdr:colOff>101600</xdr:colOff>
      <xdr:row>84</xdr:row>
      <xdr:rowOff>58610</xdr:rowOff>
    </xdr:to>
    <xdr:sp macro="" textlink="">
      <xdr:nvSpPr>
        <xdr:cNvPr id="363" name="楕円 362">
          <a:extLst>
            <a:ext uri="{FF2B5EF4-FFF2-40B4-BE49-F238E27FC236}">
              <a16:creationId xmlns:a16="http://schemas.microsoft.com/office/drawing/2014/main" id="{B8D33521-E540-4905-834C-0840B30642F1}"/>
            </a:ext>
          </a:extLst>
        </xdr:cNvPr>
        <xdr:cNvSpPr/>
      </xdr:nvSpPr>
      <xdr:spPr>
        <a:xfrm>
          <a:off x="7810500" y="1435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7810</xdr:rowOff>
    </xdr:from>
    <xdr:to>
      <xdr:col>45</xdr:col>
      <xdr:colOff>177800</xdr:colOff>
      <xdr:row>84</xdr:row>
      <xdr:rowOff>15811</xdr:rowOff>
    </xdr:to>
    <xdr:cxnSp macro="">
      <xdr:nvCxnSpPr>
        <xdr:cNvPr id="364" name="直線コネクタ 363">
          <a:extLst>
            <a:ext uri="{FF2B5EF4-FFF2-40B4-BE49-F238E27FC236}">
              <a16:creationId xmlns:a16="http://schemas.microsoft.com/office/drawing/2014/main" id="{508B93EC-5D69-4A9C-B6C2-D2D1D7A6C9E0}"/>
            </a:ext>
          </a:extLst>
        </xdr:cNvPr>
        <xdr:cNvCxnSpPr/>
      </xdr:nvCxnSpPr>
      <xdr:spPr>
        <a:xfrm>
          <a:off x="7861300" y="1440961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130175</xdr:rowOff>
    </xdr:from>
    <xdr:to>
      <xdr:col>36</xdr:col>
      <xdr:colOff>165100</xdr:colOff>
      <xdr:row>84</xdr:row>
      <xdr:rowOff>60325</xdr:rowOff>
    </xdr:to>
    <xdr:sp macro="" textlink="">
      <xdr:nvSpPr>
        <xdr:cNvPr id="365" name="楕円 364">
          <a:extLst>
            <a:ext uri="{FF2B5EF4-FFF2-40B4-BE49-F238E27FC236}">
              <a16:creationId xmlns:a16="http://schemas.microsoft.com/office/drawing/2014/main" id="{EBC4BE50-14DA-40FE-8812-54A9E15286EB}"/>
            </a:ext>
          </a:extLst>
        </xdr:cNvPr>
        <xdr:cNvSpPr/>
      </xdr:nvSpPr>
      <xdr:spPr>
        <a:xfrm>
          <a:off x="6921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7810</xdr:rowOff>
    </xdr:from>
    <xdr:to>
      <xdr:col>41</xdr:col>
      <xdr:colOff>50800</xdr:colOff>
      <xdr:row>84</xdr:row>
      <xdr:rowOff>9525</xdr:rowOff>
    </xdr:to>
    <xdr:cxnSp macro="">
      <xdr:nvCxnSpPr>
        <xdr:cNvPr id="366" name="直線コネクタ 365">
          <a:extLst>
            <a:ext uri="{FF2B5EF4-FFF2-40B4-BE49-F238E27FC236}">
              <a16:creationId xmlns:a16="http://schemas.microsoft.com/office/drawing/2014/main" id="{F67B3F7C-87F3-4852-A950-6B5473D13635}"/>
            </a:ext>
          </a:extLst>
        </xdr:cNvPr>
        <xdr:cNvCxnSpPr/>
      </xdr:nvCxnSpPr>
      <xdr:spPr>
        <a:xfrm flipV="1">
          <a:off x="6972300" y="14409610"/>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1733CCC3-8DA9-4101-8A30-91AA111AC167}"/>
            </a:ext>
          </a:extLst>
        </xdr:cNvPr>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AC9B0764-E2D1-4D96-BD54-52EAC05EBEA4}"/>
            </a:ext>
          </a:extLst>
        </xdr:cNvPr>
        <xdr:cNvSpPr txBox="1"/>
      </xdr:nvSpPr>
      <xdr:spPr>
        <a:xfrm>
          <a:off x="8515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31161E73-2E37-43BF-88E1-3F65FB464345}"/>
            </a:ext>
          </a:extLst>
        </xdr:cNvPr>
        <xdr:cNvSpPr txBox="1"/>
      </xdr:nvSpPr>
      <xdr:spPr>
        <a:xfrm>
          <a:off x="7626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90FB0FCD-42FA-456D-99AD-FAD76F37E105}"/>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55452</xdr:rowOff>
    </xdr:from>
    <xdr:ext cx="469744" cy="259045"/>
    <xdr:sp macro="" textlink="">
      <xdr:nvSpPr>
        <xdr:cNvPr id="371" name="n_1mainValue【公営住宅】&#10;一人当たり面積">
          <a:extLst>
            <a:ext uri="{FF2B5EF4-FFF2-40B4-BE49-F238E27FC236}">
              <a16:creationId xmlns:a16="http://schemas.microsoft.com/office/drawing/2014/main" id="{2C8BD3A8-FBB6-4DE4-B749-7EC9DF52CB45}"/>
            </a:ext>
          </a:extLst>
        </xdr:cNvPr>
        <xdr:cNvSpPr txBox="1"/>
      </xdr:nvSpPr>
      <xdr:spPr>
        <a:xfrm>
          <a:off x="9391727" y="1445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57738</xdr:rowOff>
    </xdr:from>
    <xdr:ext cx="469744" cy="259045"/>
    <xdr:sp macro="" textlink="">
      <xdr:nvSpPr>
        <xdr:cNvPr id="372" name="n_2mainValue【公営住宅】&#10;一人当たり面積">
          <a:extLst>
            <a:ext uri="{FF2B5EF4-FFF2-40B4-BE49-F238E27FC236}">
              <a16:creationId xmlns:a16="http://schemas.microsoft.com/office/drawing/2014/main" id="{CEB37F6D-E96E-4F4B-8BFB-E576F948BF33}"/>
            </a:ext>
          </a:extLst>
        </xdr:cNvPr>
        <xdr:cNvSpPr txBox="1"/>
      </xdr:nvSpPr>
      <xdr:spPr>
        <a:xfrm>
          <a:off x="8515427" y="1445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49737</xdr:rowOff>
    </xdr:from>
    <xdr:ext cx="469744" cy="259045"/>
    <xdr:sp macro="" textlink="">
      <xdr:nvSpPr>
        <xdr:cNvPr id="373" name="n_3mainValue【公営住宅】&#10;一人当たり面積">
          <a:extLst>
            <a:ext uri="{FF2B5EF4-FFF2-40B4-BE49-F238E27FC236}">
              <a16:creationId xmlns:a16="http://schemas.microsoft.com/office/drawing/2014/main" id="{74B872CE-2593-49F3-863A-849FCF5639B7}"/>
            </a:ext>
          </a:extLst>
        </xdr:cNvPr>
        <xdr:cNvSpPr txBox="1"/>
      </xdr:nvSpPr>
      <xdr:spPr>
        <a:xfrm>
          <a:off x="7626427" y="1445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76852</xdr:rowOff>
    </xdr:from>
    <xdr:ext cx="469744" cy="259045"/>
    <xdr:sp macro="" textlink="">
      <xdr:nvSpPr>
        <xdr:cNvPr id="374" name="n_4mainValue【公営住宅】&#10;一人当たり面積">
          <a:extLst>
            <a:ext uri="{FF2B5EF4-FFF2-40B4-BE49-F238E27FC236}">
              <a16:creationId xmlns:a16="http://schemas.microsoft.com/office/drawing/2014/main" id="{032B2328-99C3-4C59-BD52-68CE11DF586E}"/>
            </a:ext>
          </a:extLst>
        </xdr:cNvPr>
        <xdr:cNvSpPr txBox="1"/>
      </xdr:nvSpPr>
      <xdr:spPr>
        <a:xfrm>
          <a:off x="6737427" y="1413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A195E48-0EB8-4334-872E-7FC24D18950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4FF4F85-3359-4962-AD06-C4307976A36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44377B5-E424-4DC6-9E96-58ABA67012A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7C7D8A2-0FEF-44E1-BF7E-6D2013E08E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5F8B600-61EB-4EDB-B88A-26B9E98D7AC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585C15D-703D-454A-A4C6-185DA9BFA2A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D2B6AA8-B9FB-4847-BBA3-F3440B9FB64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3B98EBD-24B9-4DB8-B16D-3BB7775CEE1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AF7EEAA-0EDA-404B-B501-95BAE2B1986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C091C4BE-35E8-47BF-B5A1-02F47941D15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875A622-924B-4341-8269-94E61609F4D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850B380-56D6-4C8F-B22D-82501F81391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74ABB31-8F39-4188-9622-4E6A308D988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AF755E8-0F47-4574-B551-D9A24DE34F6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102C9DE8-FF41-4E76-8A5A-16931EE70AD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93B11466-1366-4147-A57D-2964D4076D1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C509B4B-1820-4E65-BAE9-F795E857601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B412E2A1-22EC-4845-89C5-1AEB0EF8C10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D47EDD3D-2A24-4026-956B-49813669D68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9C4C51B1-6BEC-42BA-85CD-829119DF98C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7E7C589-7462-474B-B2E0-D771182821B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66F74A5D-48E3-4F85-9F87-6C49C2E10FC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160DEF0-73C8-4775-8219-C11D7659562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3C173FF3-F9E7-414D-B2AE-38220145B9A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CB26FA15-E4EA-4EEE-95C4-394D2443BA7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8B5D3BBF-81E2-4522-8311-A2C883C000F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C4C86A2-AB1B-404B-BC2F-ED1510ECB00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5167C34-0C64-43B8-B9D4-9CABE96077F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687836E9-169C-4B53-8850-80C4D2923DD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61F891F4-86C9-48D9-91E6-85946E04CBF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667CDF52-56A2-44F7-ADA0-0CBBE2C5D89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BA2327C-A498-433A-898E-F90BC807053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5CBD6793-94B6-41D8-B060-7B094BEBD7E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A6D917F1-FECF-4782-99B1-635B181B8B6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7F7017C8-4D74-450B-A990-BC992AEE129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58BAC6D6-9693-4E21-B94C-F1FD298B475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4D421189-4877-4B73-AD0F-D693130E94E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DE1FE13A-33FB-4299-970A-597F9D56AC6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7E2191F7-E44E-4634-BF59-AEC310A4AED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CCAD4F93-8AD7-4FEF-90A5-5F9B009DD0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6BCE71F8-5564-444A-83D0-FE03456B6FF3}"/>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490F16B5-D82B-4C78-B96C-1DED174E249F}"/>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9399C88F-4649-45E1-AF6E-DAE8F2A891A9}"/>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C8F45995-06F5-412D-A8F2-392131CE199D}"/>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E3D797EC-6085-4D75-8F4D-D9D058B53A07}"/>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E5AB84D-DD34-4578-B361-A5F8A612D888}"/>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3E1E43D6-3FC4-451A-9837-4E0AFA3D6EA0}"/>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A0FD136D-9C74-4FD4-836D-41B5497D83AA}"/>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79D8BD47-BB0F-4113-91C7-784918534074}"/>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FC736AF0-9FEC-4A90-BD5E-D63EEEA61D2C}"/>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09C7025A-77F8-43F5-BC5E-59D335F4ABF9}"/>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216F85D-CE44-48C1-9997-FE5CD02B664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445EB4E-223C-4905-AC9F-BC8038C8A62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305CE34-317F-43C7-911F-4A9BEF7417B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F8D40F8-AB47-4982-9AF0-0660764283B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7F3C08E-7A13-4785-8DFB-AD6B20B017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31" name="楕円 430">
          <a:extLst>
            <a:ext uri="{FF2B5EF4-FFF2-40B4-BE49-F238E27FC236}">
              <a16:creationId xmlns:a16="http://schemas.microsoft.com/office/drawing/2014/main" id="{260BACAF-AEBC-437B-B448-16CB54DFE79D}"/>
            </a:ext>
          </a:extLst>
        </xdr:cNvPr>
        <xdr:cNvSpPr/>
      </xdr:nvSpPr>
      <xdr:spPr>
        <a:xfrm>
          <a:off x="16268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105427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284FB58-D6D1-4FBE-9BE6-9A4DA6048F15}"/>
            </a:ext>
          </a:extLst>
        </xdr:cNvPr>
        <xdr:cNvSpPr txBox="1"/>
      </xdr:nvSpPr>
      <xdr:spPr>
        <a:xfrm>
          <a:off x="163576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42545</xdr:rowOff>
    </xdr:from>
    <xdr:to>
      <xdr:col>81</xdr:col>
      <xdr:colOff>101600</xdr:colOff>
      <xdr:row>36</xdr:row>
      <xdr:rowOff>144145</xdr:rowOff>
    </xdr:to>
    <xdr:sp macro="" textlink="">
      <xdr:nvSpPr>
        <xdr:cNvPr id="433" name="楕円 432">
          <a:extLst>
            <a:ext uri="{FF2B5EF4-FFF2-40B4-BE49-F238E27FC236}">
              <a16:creationId xmlns:a16="http://schemas.microsoft.com/office/drawing/2014/main" id="{60140ABF-631C-4356-880B-C380DDB0441D}"/>
            </a:ext>
          </a:extLst>
        </xdr:cNvPr>
        <xdr:cNvSpPr/>
      </xdr:nvSpPr>
      <xdr:spPr>
        <a:xfrm>
          <a:off x="15430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93345</xdr:rowOff>
    </xdr:from>
    <xdr:to>
      <xdr:col>85</xdr:col>
      <xdr:colOff>127000</xdr:colOff>
      <xdr:row>36</xdr:row>
      <xdr:rowOff>133350</xdr:rowOff>
    </xdr:to>
    <xdr:cxnSp macro="">
      <xdr:nvCxnSpPr>
        <xdr:cNvPr id="434" name="直線コネクタ 433">
          <a:extLst>
            <a:ext uri="{FF2B5EF4-FFF2-40B4-BE49-F238E27FC236}">
              <a16:creationId xmlns:a16="http://schemas.microsoft.com/office/drawing/2014/main" id="{93EFB905-5A70-471A-8FFF-005D46CF20AC}"/>
            </a:ext>
          </a:extLst>
        </xdr:cNvPr>
        <xdr:cNvCxnSpPr/>
      </xdr:nvCxnSpPr>
      <xdr:spPr>
        <a:xfrm>
          <a:off x="15481300" y="62655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10160</xdr:rowOff>
    </xdr:from>
    <xdr:to>
      <xdr:col>76</xdr:col>
      <xdr:colOff>165100</xdr:colOff>
      <xdr:row>36</xdr:row>
      <xdr:rowOff>111760</xdr:rowOff>
    </xdr:to>
    <xdr:sp macro="" textlink="">
      <xdr:nvSpPr>
        <xdr:cNvPr id="435" name="楕円 434">
          <a:extLst>
            <a:ext uri="{FF2B5EF4-FFF2-40B4-BE49-F238E27FC236}">
              <a16:creationId xmlns:a16="http://schemas.microsoft.com/office/drawing/2014/main" id="{66C101CF-7D5B-4E38-AF33-6D505BD2B7F3}"/>
            </a:ext>
          </a:extLst>
        </xdr:cNvPr>
        <xdr:cNvSpPr/>
      </xdr:nvSpPr>
      <xdr:spPr>
        <a:xfrm>
          <a:off x="14541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60960</xdr:rowOff>
    </xdr:from>
    <xdr:to>
      <xdr:col>81</xdr:col>
      <xdr:colOff>50800</xdr:colOff>
      <xdr:row>36</xdr:row>
      <xdr:rowOff>93345</xdr:rowOff>
    </xdr:to>
    <xdr:cxnSp macro="">
      <xdr:nvCxnSpPr>
        <xdr:cNvPr id="436" name="直線コネクタ 435">
          <a:extLst>
            <a:ext uri="{FF2B5EF4-FFF2-40B4-BE49-F238E27FC236}">
              <a16:creationId xmlns:a16="http://schemas.microsoft.com/office/drawing/2014/main" id="{8F305AB6-2E84-42CE-A596-7FDDBFA6F88E}"/>
            </a:ext>
          </a:extLst>
        </xdr:cNvPr>
        <xdr:cNvCxnSpPr/>
      </xdr:nvCxnSpPr>
      <xdr:spPr>
        <a:xfrm>
          <a:off x="14592300" y="62331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158750</xdr:rowOff>
    </xdr:from>
    <xdr:to>
      <xdr:col>72</xdr:col>
      <xdr:colOff>38100</xdr:colOff>
      <xdr:row>36</xdr:row>
      <xdr:rowOff>88900</xdr:rowOff>
    </xdr:to>
    <xdr:sp macro="" textlink="">
      <xdr:nvSpPr>
        <xdr:cNvPr id="437" name="楕円 436">
          <a:extLst>
            <a:ext uri="{FF2B5EF4-FFF2-40B4-BE49-F238E27FC236}">
              <a16:creationId xmlns:a16="http://schemas.microsoft.com/office/drawing/2014/main" id="{B37B363E-1979-4761-A4B3-7DE26AC14BB0}"/>
            </a:ext>
          </a:extLst>
        </xdr:cNvPr>
        <xdr:cNvSpPr/>
      </xdr:nvSpPr>
      <xdr:spPr>
        <a:xfrm>
          <a:off x="13652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38100</xdr:rowOff>
    </xdr:from>
    <xdr:to>
      <xdr:col>76</xdr:col>
      <xdr:colOff>114300</xdr:colOff>
      <xdr:row>36</xdr:row>
      <xdr:rowOff>60960</xdr:rowOff>
    </xdr:to>
    <xdr:cxnSp macro="">
      <xdr:nvCxnSpPr>
        <xdr:cNvPr id="438" name="直線コネクタ 437">
          <a:extLst>
            <a:ext uri="{FF2B5EF4-FFF2-40B4-BE49-F238E27FC236}">
              <a16:creationId xmlns:a16="http://schemas.microsoft.com/office/drawing/2014/main" id="{72DB5634-AC46-4CD4-9FD4-4BA7FCA9DA51}"/>
            </a:ext>
          </a:extLst>
        </xdr:cNvPr>
        <xdr:cNvCxnSpPr/>
      </xdr:nvCxnSpPr>
      <xdr:spPr>
        <a:xfrm>
          <a:off x="13703300" y="6210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135890</xdr:rowOff>
    </xdr:from>
    <xdr:to>
      <xdr:col>67</xdr:col>
      <xdr:colOff>101600</xdr:colOff>
      <xdr:row>36</xdr:row>
      <xdr:rowOff>66040</xdr:rowOff>
    </xdr:to>
    <xdr:sp macro="" textlink="">
      <xdr:nvSpPr>
        <xdr:cNvPr id="439" name="楕円 438">
          <a:extLst>
            <a:ext uri="{FF2B5EF4-FFF2-40B4-BE49-F238E27FC236}">
              <a16:creationId xmlns:a16="http://schemas.microsoft.com/office/drawing/2014/main" id="{BCFDEE99-EF47-444D-99D4-EFCD51184086}"/>
            </a:ext>
          </a:extLst>
        </xdr:cNvPr>
        <xdr:cNvSpPr/>
      </xdr:nvSpPr>
      <xdr:spPr>
        <a:xfrm>
          <a:off x="12763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15240</xdr:rowOff>
    </xdr:from>
    <xdr:to>
      <xdr:col>71</xdr:col>
      <xdr:colOff>177800</xdr:colOff>
      <xdr:row>36</xdr:row>
      <xdr:rowOff>38100</xdr:rowOff>
    </xdr:to>
    <xdr:cxnSp macro="">
      <xdr:nvCxnSpPr>
        <xdr:cNvPr id="440" name="直線コネクタ 439">
          <a:extLst>
            <a:ext uri="{FF2B5EF4-FFF2-40B4-BE49-F238E27FC236}">
              <a16:creationId xmlns:a16="http://schemas.microsoft.com/office/drawing/2014/main" id="{8D3D206A-4FB8-4E66-BBC3-51F76EDA413C}"/>
            </a:ext>
          </a:extLst>
        </xdr:cNvPr>
        <xdr:cNvCxnSpPr/>
      </xdr:nvCxnSpPr>
      <xdr:spPr>
        <a:xfrm>
          <a:off x="12814300" y="6187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69A95C9-F952-4187-8903-B3D783DCE478}"/>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16036EE-5D25-40D2-AAA2-DB63B09DC436}"/>
            </a:ext>
          </a:extLst>
        </xdr:cNvPr>
        <xdr:cNvSpPr txBox="1"/>
      </xdr:nvSpPr>
      <xdr:spPr>
        <a:xfrm>
          <a:off x="14389744"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94C93CC-331B-4D70-85BC-2F8710EE5F9B}"/>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FD57263-9000-4B2B-8E1A-6D84EDDA0D16}"/>
            </a:ext>
          </a:extLst>
        </xdr:cNvPr>
        <xdr:cNvSpPr txBox="1"/>
      </xdr:nvSpPr>
      <xdr:spPr>
        <a:xfrm>
          <a:off x="12611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160672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344873A-291F-4A86-A442-22439C614FF8}"/>
            </a:ext>
          </a:extLst>
        </xdr:cNvPr>
        <xdr:cNvSpPr txBox="1"/>
      </xdr:nvSpPr>
      <xdr:spPr>
        <a:xfrm>
          <a:off x="152660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128287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9D6022E-740E-49E1-A11E-FEC5796462D9}"/>
            </a:ext>
          </a:extLst>
        </xdr:cNvPr>
        <xdr:cNvSpPr txBox="1"/>
      </xdr:nvSpPr>
      <xdr:spPr>
        <a:xfrm>
          <a:off x="143897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105427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31CCFBE-DD40-4942-908C-581A00AF3F3E}"/>
            </a:ext>
          </a:extLst>
        </xdr:cNvPr>
        <xdr:cNvSpPr txBox="1"/>
      </xdr:nvSpPr>
      <xdr:spPr>
        <a:xfrm>
          <a:off x="13500744"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82567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85C6AB67-C323-4F91-B479-8A1A4C7EFC19}"/>
            </a:ext>
          </a:extLst>
        </xdr:cNvPr>
        <xdr:cNvSpPr txBox="1"/>
      </xdr:nvSpPr>
      <xdr:spPr>
        <a:xfrm>
          <a:off x="126117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FDC58F6-E9E5-4CE0-ACCD-C98E0342D05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FEE361DE-675A-4AB3-93EE-CD7CFDFC1AA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A5B3BF9-B1F5-412C-8CAE-A54AD5FA0D3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9378B11-2C6F-416B-B88E-88BCB4E2DF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A3FE23A2-D40C-4DB1-A034-FB3F6EE58D8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71B6E09-9669-4DB8-9A3C-CB99FBCF0C3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C64D8DF-59E9-4810-BEBC-92183855F83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C8D58CD6-7FAD-4ADC-81B2-8FF4232CC63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4281DF7E-F35D-4D94-B5FB-EDF38231199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2742A07B-F9EF-4818-9265-F02EA47D88D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84F0E1C9-1346-4120-986D-ADE2C7B57F9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924D199C-B5BB-4B6A-9EC4-CB476FBA081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F6D4E4F-73DB-4CB7-A8B5-80B5E1EB94B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D237FC43-43ED-4004-819C-3F6C49C046A4}"/>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D6C6B04A-0379-4470-86B2-346B455A8BC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2E1A075-3835-4F8D-9F49-5F950FFAB0C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24A5A0B5-85D4-451E-812F-DBB19E2BE89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6A6DF4B5-4882-45B4-AC3F-B3A65C796F9D}"/>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14162084-0548-4981-8DB5-60CE756BFC5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D6F0198-30D0-48FD-A34F-0CBC0E27DE1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3DEC2C6-D65D-46FB-AFED-EF031798197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89AC21A7-24A4-4375-B896-3A7CEBE99B4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279108F-5FDF-4F06-9A69-139C8239FF2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98A20E8A-1192-46E7-81BF-5AB8F042FE0C}"/>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A32F56D-F46C-4557-A9AB-A440DB70DFC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24BB0B26-8F4B-4D14-A4E3-1395C1B91782}"/>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AAA6801-8DFF-472B-A265-A50D92637A8B}"/>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7DA13110-4D6D-45B3-8259-B12DBC06EAAB}"/>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C0AF19D-EC8B-484C-ACFB-C783B6CDA7D9}"/>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87735097-E0CA-44F1-AC4A-60DABB68B034}"/>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E16B6627-69FD-4108-B2AF-DC0835ACAFF2}"/>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4757FBD4-9767-4999-82BF-1D0C4EC3BB01}"/>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2192D6B2-154F-4107-AB93-2663597C2B07}"/>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662F9C73-B88E-49E4-B3C7-E4195A4C2FAA}"/>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EC15CD7-C890-4488-A312-384EEBA1628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9CBCF98-5FB7-4E2B-9617-67C67FAD391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1958EFE-3D03-41EA-91A9-4C463FC1CA8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24404F7-9861-4429-8BE8-344D7B3C96A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9EA38ED-FCC0-40AC-A1F2-9B53D1AA840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116840</xdr:rowOff>
    </xdr:from>
    <xdr:to>
      <xdr:col>116</xdr:col>
      <xdr:colOff>114300</xdr:colOff>
      <xdr:row>37</xdr:row>
      <xdr:rowOff>46990</xdr:rowOff>
    </xdr:to>
    <xdr:sp macro="" textlink="">
      <xdr:nvSpPr>
        <xdr:cNvPr id="488" name="楕円 487">
          <a:extLst>
            <a:ext uri="{FF2B5EF4-FFF2-40B4-BE49-F238E27FC236}">
              <a16:creationId xmlns:a16="http://schemas.microsoft.com/office/drawing/2014/main" id="{2430BFEB-8C7B-4C90-AFDB-EAEF314B76F0}"/>
            </a:ext>
          </a:extLst>
        </xdr:cNvPr>
        <xdr:cNvSpPr/>
      </xdr:nvSpPr>
      <xdr:spPr>
        <a:xfrm>
          <a:off x="221107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139717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6F157369-8F7E-4C86-8A5C-00FC430BF426}"/>
            </a:ext>
          </a:extLst>
        </xdr:cNvPr>
        <xdr:cNvSpPr txBox="1"/>
      </xdr:nvSpPr>
      <xdr:spPr>
        <a:xfrm>
          <a:off x="22199600"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132080</xdr:rowOff>
    </xdr:from>
    <xdr:to>
      <xdr:col>112</xdr:col>
      <xdr:colOff>38100</xdr:colOff>
      <xdr:row>37</xdr:row>
      <xdr:rowOff>62230</xdr:rowOff>
    </xdr:to>
    <xdr:sp macro="" textlink="">
      <xdr:nvSpPr>
        <xdr:cNvPr id="490" name="楕円 489">
          <a:extLst>
            <a:ext uri="{FF2B5EF4-FFF2-40B4-BE49-F238E27FC236}">
              <a16:creationId xmlns:a16="http://schemas.microsoft.com/office/drawing/2014/main" id="{731F89CE-A7A2-44FD-B09C-F1E85C5592F7}"/>
            </a:ext>
          </a:extLst>
        </xdr:cNvPr>
        <xdr:cNvSpPr/>
      </xdr:nvSpPr>
      <xdr:spPr>
        <a:xfrm>
          <a:off x="21272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167640</xdr:rowOff>
    </xdr:from>
    <xdr:to>
      <xdr:col>116</xdr:col>
      <xdr:colOff>63500</xdr:colOff>
      <xdr:row>37</xdr:row>
      <xdr:rowOff>11430</xdr:rowOff>
    </xdr:to>
    <xdr:cxnSp macro="">
      <xdr:nvCxnSpPr>
        <xdr:cNvPr id="491" name="直線コネクタ 490">
          <a:extLst>
            <a:ext uri="{FF2B5EF4-FFF2-40B4-BE49-F238E27FC236}">
              <a16:creationId xmlns:a16="http://schemas.microsoft.com/office/drawing/2014/main" id="{179B7C34-E381-44B1-94D1-BF336E285E53}"/>
            </a:ext>
          </a:extLst>
        </xdr:cNvPr>
        <xdr:cNvCxnSpPr/>
      </xdr:nvCxnSpPr>
      <xdr:spPr>
        <a:xfrm flipV="1">
          <a:off x="21323300" y="63398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139700</xdr:rowOff>
    </xdr:from>
    <xdr:to>
      <xdr:col>107</xdr:col>
      <xdr:colOff>101600</xdr:colOff>
      <xdr:row>37</xdr:row>
      <xdr:rowOff>69850</xdr:rowOff>
    </xdr:to>
    <xdr:sp macro="" textlink="">
      <xdr:nvSpPr>
        <xdr:cNvPr id="492" name="楕円 491">
          <a:extLst>
            <a:ext uri="{FF2B5EF4-FFF2-40B4-BE49-F238E27FC236}">
              <a16:creationId xmlns:a16="http://schemas.microsoft.com/office/drawing/2014/main" id="{A45A56C4-61DC-44AE-ADEE-4FFBFA018304}"/>
            </a:ext>
          </a:extLst>
        </xdr:cNvPr>
        <xdr:cNvSpPr/>
      </xdr:nvSpPr>
      <xdr:spPr>
        <a:xfrm>
          <a:off x="2038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11430</xdr:rowOff>
    </xdr:from>
    <xdr:to>
      <xdr:col>111</xdr:col>
      <xdr:colOff>177800</xdr:colOff>
      <xdr:row>37</xdr:row>
      <xdr:rowOff>19050</xdr:rowOff>
    </xdr:to>
    <xdr:cxnSp macro="">
      <xdr:nvCxnSpPr>
        <xdr:cNvPr id="493" name="直線コネクタ 492">
          <a:extLst>
            <a:ext uri="{FF2B5EF4-FFF2-40B4-BE49-F238E27FC236}">
              <a16:creationId xmlns:a16="http://schemas.microsoft.com/office/drawing/2014/main" id="{303FD54C-00F5-4959-9B09-0A3371510A90}"/>
            </a:ext>
          </a:extLst>
        </xdr:cNvPr>
        <xdr:cNvCxnSpPr/>
      </xdr:nvCxnSpPr>
      <xdr:spPr>
        <a:xfrm flipV="1">
          <a:off x="20434300" y="6355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147320</xdr:rowOff>
    </xdr:from>
    <xdr:to>
      <xdr:col>102</xdr:col>
      <xdr:colOff>165100</xdr:colOff>
      <xdr:row>37</xdr:row>
      <xdr:rowOff>77470</xdr:rowOff>
    </xdr:to>
    <xdr:sp macro="" textlink="">
      <xdr:nvSpPr>
        <xdr:cNvPr id="494" name="楕円 493">
          <a:extLst>
            <a:ext uri="{FF2B5EF4-FFF2-40B4-BE49-F238E27FC236}">
              <a16:creationId xmlns:a16="http://schemas.microsoft.com/office/drawing/2014/main" id="{08E47C68-FDCC-4E91-8BC5-0D985F0FFEFD}"/>
            </a:ext>
          </a:extLst>
        </xdr:cNvPr>
        <xdr:cNvSpPr/>
      </xdr:nvSpPr>
      <xdr:spPr>
        <a:xfrm>
          <a:off x="19494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19050</xdr:rowOff>
    </xdr:from>
    <xdr:to>
      <xdr:col>107</xdr:col>
      <xdr:colOff>50800</xdr:colOff>
      <xdr:row>37</xdr:row>
      <xdr:rowOff>26670</xdr:rowOff>
    </xdr:to>
    <xdr:cxnSp macro="">
      <xdr:nvCxnSpPr>
        <xdr:cNvPr id="495" name="直線コネクタ 494">
          <a:extLst>
            <a:ext uri="{FF2B5EF4-FFF2-40B4-BE49-F238E27FC236}">
              <a16:creationId xmlns:a16="http://schemas.microsoft.com/office/drawing/2014/main" id="{75B8521E-3D22-412C-AB99-574D4A674DC0}"/>
            </a:ext>
          </a:extLst>
        </xdr:cNvPr>
        <xdr:cNvCxnSpPr/>
      </xdr:nvCxnSpPr>
      <xdr:spPr>
        <a:xfrm flipV="1">
          <a:off x="19545300" y="6362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124460</xdr:rowOff>
    </xdr:from>
    <xdr:to>
      <xdr:col>98</xdr:col>
      <xdr:colOff>38100</xdr:colOff>
      <xdr:row>37</xdr:row>
      <xdr:rowOff>54610</xdr:rowOff>
    </xdr:to>
    <xdr:sp macro="" textlink="">
      <xdr:nvSpPr>
        <xdr:cNvPr id="496" name="楕円 495">
          <a:extLst>
            <a:ext uri="{FF2B5EF4-FFF2-40B4-BE49-F238E27FC236}">
              <a16:creationId xmlns:a16="http://schemas.microsoft.com/office/drawing/2014/main" id="{3273756D-6D6F-4ECD-A18B-7AC53B3C8A0E}"/>
            </a:ext>
          </a:extLst>
        </xdr:cNvPr>
        <xdr:cNvSpPr/>
      </xdr:nvSpPr>
      <xdr:spPr>
        <a:xfrm>
          <a:off x="18605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3810</xdr:rowOff>
    </xdr:from>
    <xdr:to>
      <xdr:col>102</xdr:col>
      <xdr:colOff>114300</xdr:colOff>
      <xdr:row>37</xdr:row>
      <xdr:rowOff>26670</xdr:rowOff>
    </xdr:to>
    <xdr:cxnSp macro="">
      <xdr:nvCxnSpPr>
        <xdr:cNvPr id="497" name="直線コネクタ 496">
          <a:extLst>
            <a:ext uri="{FF2B5EF4-FFF2-40B4-BE49-F238E27FC236}">
              <a16:creationId xmlns:a16="http://schemas.microsoft.com/office/drawing/2014/main" id="{A967E701-20C4-420D-A388-D1F1898AC6C8}"/>
            </a:ext>
          </a:extLst>
        </xdr:cNvPr>
        <xdr:cNvCxnSpPr/>
      </xdr:nvCxnSpPr>
      <xdr:spPr>
        <a:xfrm>
          <a:off x="18656300" y="6347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05268DA-0DDE-4122-B0CC-355C81392231}"/>
            </a:ext>
          </a:extLst>
        </xdr:cNvPr>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69D56AA-C841-49A3-8E8F-41A34BD8BBC5}"/>
            </a:ext>
          </a:extLst>
        </xdr:cNvPr>
        <xdr:cNvSpPr txBox="1"/>
      </xdr:nvSpPr>
      <xdr:spPr>
        <a:xfrm>
          <a:off x="20199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2A868A5F-ABDC-4272-B2D6-4148D36BD644}"/>
            </a:ext>
          </a:extLst>
        </xdr:cNvPr>
        <xdr:cNvSpPr txBox="1"/>
      </xdr:nvSpPr>
      <xdr:spPr>
        <a:xfrm>
          <a:off x="19310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7C1BF64-1160-419A-AEEB-477CD5DD6C01}"/>
            </a:ext>
          </a:extLst>
        </xdr:cNvPr>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78757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7022446-D505-4B3C-81B4-65DE6F755B43}"/>
            </a:ext>
          </a:extLst>
        </xdr:cNvPr>
        <xdr:cNvSpPr txBox="1"/>
      </xdr:nvSpPr>
      <xdr:spPr>
        <a:xfrm>
          <a:off x="2107572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86377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6AF3849-F2AD-463D-9F7C-BBC69DA3E6DE}"/>
            </a:ext>
          </a:extLst>
        </xdr:cNvPr>
        <xdr:cNvSpPr txBox="1"/>
      </xdr:nvSpPr>
      <xdr:spPr>
        <a:xfrm>
          <a:off x="20199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93997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B7CC0EF-BC0D-4097-9D23-BA7832A77088}"/>
            </a:ext>
          </a:extLst>
        </xdr:cNvPr>
        <xdr:cNvSpPr txBox="1"/>
      </xdr:nvSpPr>
      <xdr:spPr>
        <a:xfrm>
          <a:off x="19310427"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71137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DD87B8E1-0575-4742-881C-88A766D70B4B}"/>
            </a:ext>
          </a:extLst>
        </xdr:cNvPr>
        <xdr:cNvSpPr txBox="1"/>
      </xdr:nvSpPr>
      <xdr:spPr>
        <a:xfrm>
          <a:off x="1842142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3DE0389-AAB3-46D9-9C4B-5140EA8BFB9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2A3C2D7-7CF5-4929-8723-750C1BB6B0F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CD47155-F9B4-4C17-829E-013EF561A7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F8A9EF3-04BA-4FE5-94D7-4BE151AB288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42A13C5B-090A-4BE3-AFE0-3459DAE5033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16BFF4A5-82FE-49DC-BA0A-A28D91FCF7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22007C0-E52C-4A6A-90A2-4CAF92D92D6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667B2508-C126-488F-A01A-EA871FA4D37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E671204-7A6C-4A6E-95CC-2E952BF7DD3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DDBC47AC-DEB5-4DA1-B420-3C9069C46EC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F48CF80-428C-42F6-8185-6F08284C73D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ACE98774-B5B8-4E18-967C-7EB2890BE1C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A9D1827D-3584-4954-8A17-FF6B76FEAD6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240F5A70-64F1-4A01-BCA4-37D98237448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5050E121-F730-4EB0-9C05-4F9A8DBD9DB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FD154D1D-E53D-49B0-BEA5-7DF45B15046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D7273978-F6D1-4AEB-B291-508A50B84A1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A5C2D83B-B9BF-4B38-A2A4-9748290FC57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B5095F44-AEBA-42AB-B415-10089E8D1E5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4F19D7E-DBD3-4907-8763-B2FF76BC986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F3A30689-7F9D-4B39-930C-73D70B5B782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6AB3E115-69D5-4DD3-9CE8-176DE9B9EF9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70054EB-288B-425C-AD95-B3E3FCDC465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71BB703-4168-4DD1-BD24-6BEE6CBDA8C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C34F7D6F-CBDD-40AB-A65E-BCE89F1DB9B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1DE799B9-4735-4486-AE2D-A4298AF0112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9741D278-3D86-4B9E-A415-F1937B4AA56B}"/>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84DD10F0-F546-49B9-8CA9-2C9B962A63A4}"/>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9CB888C9-09B6-46C7-BE5A-D4981555D5B0}"/>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72307744-A16E-4091-8F6F-F857BFB78BE8}"/>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CE3DF57A-EABB-416A-BD2A-16CFB02C6B89}"/>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F37DFDA9-AC6F-4E0E-A264-7FA8728881A7}"/>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65E417BA-BC5A-474D-939F-51268BCACCC0}"/>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C0C83F48-9900-4947-A1B7-9BC1FC395E76}"/>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47F71057-D4A9-4A91-B80A-12F7C10B65D6}"/>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EAADF553-1C81-49A4-800D-823CF7035ADC}"/>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9DCD01EF-0D94-4895-8943-0AB6343ACC8D}"/>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2274EAD-55C3-4C38-BDA9-BB0D1BDC919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F382144-6C82-4B54-B2E8-CC082FCA6F6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56B0FE3-A9AA-4C6D-A57E-EB6E4504206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0437356-ACBD-4412-B681-F9E763DC887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14A8475-09A3-485C-8274-6F0DAE8C39A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3084</xdr:rowOff>
    </xdr:from>
    <xdr:to>
      <xdr:col>85</xdr:col>
      <xdr:colOff>177800</xdr:colOff>
      <xdr:row>61</xdr:row>
      <xdr:rowOff>104684</xdr:rowOff>
    </xdr:to>
    <xdr:sp macro="" textlink="">
      <xdr:nvSpPr>
        <xdr:cNvPr id="548" name="楕円 547">
          <a:extLst>
            <a:ext uri="{FF2B5EF4-FFF2-40B4-BE49-F238E27FC236}">
              <a16:creationId xmlns:a16="http://schemas.microsoft.com/office/drawing/2014/main" id="{0E077F9B-5D09-47B8-AE31-B5A1C9891F18}"/>
            </a:ext>
          </a:extLst>
        </xdr:cNvPr>
        <xdr:cNvSpPr/>
      </xdr:nvSpPr>
      <xdr:spPr>
        <a:xfrm>
          <a:off x="162687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152961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25BB3AC-25D2-4DBA-8B2B-9341BCEE665F}"/>
            </a:ext>
          </a:extLst>
        </xdr:cNvPr>
        <xdr:cNvSpPr txBox="1"/>
      </xdr:nvSpPr>
      <xdr:spPr>
        <a:xfrm>
          <a:off x="16357600" y="104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115751</xdr:rowOff>
    </xdr:from>
    <xdr:to>
      <xdr:col>81</xdr:col>
      <xdr:colOff>101600</xdr:colOff>
      <xdr:row>61</xdr:row>
      <xdr:rowOff>45901</xdr:rowOff>
    </xdr:to>
    <xdr:sp macro="" textlink="">
      <xdr:nvSpPr>
        <xdr:cNvPr id="550" name="楕円 549">
          <a:extLst>
            <a:ext uri="{FF2B5EF4-FFF2-40B4-BE49-F238E27FC236}">
              <a16:creationId xmlns:a16="http://schemas.microsoft.com/office/drawing/2014/main" id="{7199B52B-C951-49D0-B8C8-30EFF46D4940}"/>
            </a:ext>
          </a:extLst>
        </xdr:cNvPr>
        <xdr:cNvSpPr/>
      </xdr:nvSpPr>
      <xdr:spPr>
        <a:xfrm>
          <a:off x="15430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166551</xdr:rowOff>
    </xdr:from>
    <xdr:to>
      <xdr:col>85</xdr:col>
      <xdr:colOff>127000</xdr:colOff>
      <xdr:row>61</xdr:row>
      <xdr:rowOff>53884</xdr:rowOff>
    </xdr:to>
    <xdr:cxnSp macro="">
      <xdr:nvCxnSpPr>
        <xdr:cNvPr id="551" name="直線コネクタ 550">
          <a:extLst>
            <a:ext uri="{FF2B5EF4-FFF2-40B4-BE49-F238E27FC236}">
              <a16:creationId xmlns:a16="http://schemas.microsoft.com/office/drawing/2014/main" id="{383DB38D-868C-489D-8E66-BD0B59735C9A}"/>
            </a:ext>
          </a:extLst>
        </xdr:cNvPr>
        <xdr:cNvCxnSpPr/>
      </xdr:nvCxnSpPr>
      <xdr:spPr>
        <a:xfrm>
          <a:off x="15481300" y="1045355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115751</xdr:rowOff>
    </xdr:from>
    <xdr:to>
      <xdr:col>76</xdr:col>
      <xdr:colOff>165100</xdr:colOff>
      <xdr:row>61</xdr:row>
      <xdr:rowOff>45901</xdr:rowOff>
    </xdr:to>
    <xdr:sp macro="" textlink="">
      <xdr:nvSpPr>
        <xdr:cNvPr id="552" name="楕円 551">
          <a:extLst>
            <a:ext uri="{FF2B5EF4-FFF2-40B4-BE49-F238E27FC236}">
              <a16:creationId xmlns:a16="http://schemas.microsoft.com/office/drawing/2014/main" id="{82F7B66D-CAE2-4150-B0AF-4C1CAD14F36F}"/>
            </a:ext>
          </a:extLst>
        </xdr:cNvPr>
        <xdr:cNvSpPr/>
      </xdr:nvSpPr>
      <xdr:spPr>
        <a:xfrm>
          <a:off x="14541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166551</xdr:rowOff>
    </xdr:from>
    <xdr:to>
      <xdr:col>81</xdr:col>
      <xdr:colOff>50800</xdr:colOff>
      <xdr:row>60</xdr:row>
      <xdr:rowOff>166551</xdr:rowOff>
    </xdr:to>
    <xdr:cxnSp macro="">
      <xdr:nvCxnSpPr>
        <xdr:cNvPr id="553" name="直線コネクタ 552">
          <a:extLst>
            <a:ext uri="{FF2B5EF4-FFF2-40B4-BE49-F238E27FC236}">
              <a16:creationId xmlns:a16="http://schemas.microsoft.com/office/drawing/2014/main" id="{B881DD95-1BD2-4B74-A8B1-5B692806F930}"/>
            </a:ext>
          </a:extLst>
        </xdr:cNvPr>
        <xdr:cNvCxnSpPr/>
      </xdr:nvCxnSpPr>
      <xdr:spPr>
        <a:xfrm>
          <a:off x="14592300" y="1045355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54" name="楕円 553">
          <a:extLst>
            <a:ext uri="{FF2B5EF4-FFF2-40B4-BE49-F238E27FC236}">
              <a16:creationId xmlns:a16="http://schemas.microsoft.com/office/drawing/2014/main" id="{9B5813B3-DB61-4917-B988-F11FF7389E35}"/>
            </a:ext>
          </a:extLst>
        </xdr:cNvPr>
        <xdr:cNvSpPr/>
      </xdr:nvSpPr>
      <xdr:spPr>
        <a:xfrm>
          <a:off x="13652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107769</xdr:rowOff>
    </xdr:from>
    <xdr:to>
      <xdr:col>76</xdr:col>
      <xdr:colOff>114300</xdr:colOff>
      <xdr:row>60</xdr:row>
      <xdr:rowOff>166551</xdr:rowOff>
    </xdr:to>
    <xdr:cxnSp macro="">
      <xdr:nvCxnSpPr>
        <xdr:cNvPr id="555" name="直線コネクタ 554">
          <a:extLst>
            <a:ext uri="{FF2B5EF4-FFF2-40B4-BE49-F238E27FC236}">
              <a16:creationId xmlns:a16="http://schemas.microsoft.com/office/drawing/2014/main" id="{F7C19624-A2EA-4BDC-899D-A6CB72E561AA}"/>
            </a:ext>
          </a:extLst>
        </xdr:cNvPr>
        <xdr:cNvCxnSpPr/>
      </xdr:nvCxnSpPr>
      <xdr:spPr>
        <a:xfrm>
          <a:off x="13703300" y="10394769"/>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153307</xdr:rowOff>
    </xdr:from>
    <xdr:to>
      <xdr:col>67</xdr:col>
      <xdr:colOff>101600</xdr:colOff>
      <xdr:row>60</xdr:row>
      <xdr:rowOff>83457</xdr:rowOff>
    </xdr:to>
    <xdr:sp macro="" textlink="">
      <xdr:nvSpPr>
        <xdr:cNvPr id="556" name="楕円 555">
          <a:extLst>
            <a:ext uri="{FF2B5EF4-FFF2-40B4-BE49-F238E27FC236}">
              <a16:creationId xmlns:a16="http://schemas.microsoft.com/office/drawing/2014/main" id="{2A3F4292-6126-4B9F-AD57-B0696BF9F1A9}"/>
            </a:ext>
          </a:extLst>
        </xdr:cNvPr>
        <xdr:cNvSpPr/>
      </xdr:nvSpPr>
      <xdr:spPr>
        <a:xfrm>
          <a:off x="12763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32657</xdr:rowOff>
    </xdr:from>
    <xdr:to>
      <xdr:col>71</xdr:col>
      <xdr:colOff>177800</xdr:colOff>
      <xdr:row>60</xdr:row>
      <xdr:rowOff>107769</xdr:rowOff>
    </xdr:to>
    <xdr:cxnSp macro="">
      <xdr:nvCxnSpPr>
        <xdr:cNvPr id="557" name="直線コネクタ 556">
          <a:extLst>
            <a:ext uri="{FF2B5EF4-FFF2-40B4-BE49-F238E27FC236}">
              <a16:creationId xmlns:a16="http://schemas.microsoft.com/office/drawing/2014/main" id="{0577F336-1009-4C3B-B8AF-6B800B951923}"/>
            </a:ext>
          </a:extLst>
        </xdr:cNvPr>
        <xdr:cNvCxnSpPr/>
      </xdr:nvCxnSpPr>
      <xdr:spPr>
        <a:xfrm>
          <a:off x="12814300" y="10319657"/>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8CDA0AE8-2F13-438A-97B8-3CAE4E250623}"/>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363E796B-4DF4-458D-BCA2-1F23CFDC8BF1}"/>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91AC59E7-1E78-463C-B265-5C33C2E31662}"/>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0FF91678-6592-4F2A-AEE4-DB203409BC2D}"/>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37028</xdr:rowOff>
    </xdr:from>
    <xdr:ext cx="405111" cy="259045"/>
    <xdr:sp macro="" textlink="">
      <xdr:nvSpPr>
        <xdr:cNvPr id="562" name="n_1mainValue【学校施設】&#10;有形固定資産減価償却率">
          <a:extLst>
            <a:ext uri="{FF2B5EF4-FFF2-40B4-BE49-F238E27FC236}">
              <a16:creationId xmlns:a16="http://schemas.microsoft.com/office/drawing/2014/main" id="{0A10EE75-1329-4DDD-BB6F-A8F98280CECA}"/>
            </a:ext>
          </a:extLst>
        </xdr:cNvPr>
        <xdr:cNvSpPr txBox="1"/>
      </xdr:nvSpPr>
      <xdr:spPr>
        <a:xfrm>
          <a:off x="152660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37028</xdr:rowOff>
    </xdr:from>
    <xdr:ext cx="405111" cy="259045"/>
    <xdr:sp macro="" textlink="">
      <xdr:nvSpPr>
        <xdr:cNvPr id="563" name="n_2mainValue【学校施設】&#10;有形固定資産減価償却率">
          <a:extLst>
            <a:ext uri="{FF2B5EF4-FFF2-40B4-BE49-F238E27FC236}">
              <a16:creationId xmlns:a16="http://schemas.microsoft.com/office/drawing/2014/main" id="{9F2CB03F-3BD4-494A-B2BD-2264C16F714E}"/>
            </a:ext>
          </a:extLst>
        </xdr:cNvPr>
        <xdr:cNvSpPr txBox="1"/>
      </xdr:nvSpPr>
      <xdr:spPr>
        <a:xfrm>
          <a:off x="14389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564" name="n_3mainValue【学校施設】&#10;有形固定資産減価償却率">
          <a:extLst>
            <a:ext uri="{FF2B5EF4-FFF2-40B4-BE49-F238E27FC236}">
              <a16:creationId xmlns:a16="http://schemas.microsoft.com/office/drawing/2014/main" id="{B5F78908-9FCD-4069-88B0-44AFC9BC6230}"/>
            </a:ext>
          </a:extLst>
        </xdr:cNvPr>
        <xdr:cNvSpPr txBox="1"/>
      </xdr:nvSpPr>
      <xdr:spPr>
        <a:xfrm>
          <a:off x="13500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99984</xdr:rowOff>
    </xdr:from>
    <xdr:ext cx="405111" cy="259045"/>
    <xdr:sp macro="" textlink="">
      <xdr:nvSpPr>
        <xdr:cNvPr id="565" name="n_4mainValue【学校施設】&#10;有形固定資産減価償却率">
          <a:extLst>
            <a:ext uri="{FF2B5EF4-FFF2-40B4-BE49-F238E27FC236}">
              <a16:creationId xmlns:a16="http://schemas.microsoft.com/office/drawing/2014/main" id="{E9D5F770-B96B-4864-B927-C6FC13112BA9}"/>
            </a:ext>
          </a:extLst>
        </xdr:cNvPr>
        <xdr:cNvSpPr txBox="1"/>
      </xdr:nvSpPr>
      <xdr:spPr>
        <a:xfrm>
          <a:off x="12611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3F9B16BA-FA08-4336-9498-C21EEDB7D2D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C9FBEC6-AD88-4984-92AC-A475F9B8DE2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80DBEFC5-5454-4892-94CE-DE9035D4D2F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56148C6-3C21-4AEF-88D9-AB58BE406FB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2DE45A75-B4C6-4AB3-A689-5A93FFA81FA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7A9EBFE-043D-459E-A087-04ED539334B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6722D58-7E9D-4BAD-8B4B-AAD1F81C76E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79A7944-2857-4C8A-B2E7-775F8F6997D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87687840-8142-4BB2-848E-AAAFDD9FB3C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ACC6C8B-BE35-4E87-AFA4-A4A8C620D49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A429A33D-E3B7-4CA8-8D6F-7F37123B124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234B194E-F4A2-4292-97AC-EF116DD2836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E7F2EE3A-86F1-44CD-B9C0-7520B3E73EB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74CF17A4-22FA-4B50-B0BB-F720CF2EE50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98B02C32-62E5-499B-97E7-6D7E22E6F06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669F3B46-F418-40AE-93AE-9FF150C27DA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79F0F416-BEF6-4F76-A955-0521EF582D4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3B80BBEF-57C4-463A-B5D5-AE03DE17C72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CC9F8EF-565F-48BC-AD30-C99D0C4D87D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DDF1A5B0-113D-4027-AA8D-7913CE593DF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7D32D4CE-CE21-4C43-A974-DFA137401C9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2A859661-B17E-43CC-90DD-F2BF44A4CD8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5A973260-FD40-4A8C-BB6A-59B65786762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31AE90F0-9FBF-4E78-A9B8-AF004A976E1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78766731-0F30-412F-A132-2ECB4D63DDD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5BC8B8C-DD93-455B-AE13-AFA1BF6D22A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54976873-8D1D-478C-BB21-49D113D9601A}"/>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5DE7EB38-647B-4E2B-AA68-33AFC6B3308B}"/>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D0708C27-50ED-4A7A-AB0D-DA43F2902382}"/>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6628B8ED-1137-4471-A66F-818268183462}"/>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B9FB55B7-D482-47D3-886D-327CBA445A47}"/>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52B9695A-A79C-419F-A9DF-9C9C7A512CE7}"/>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E74618B0-4AD5-4A25-9E2A-CA7350E7467F}"/>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7A2BF62E-A034-4CDB-9B15-56B994F1C3F4}"/>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4B12CB2C-B226-4178-8189-0E3732670C7D}"/>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8A175809-A689-43F3-9BFF-0F7E08878895}"/>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83BB0DA6-65C4-4498-874E-132AA917B360}"/>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81182F2-E11D-4680-B181-A34138E50B1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6A27C4D-ECEF-4373-B1B3-5521E77918E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82E5F5F-0A50-4F6F-B484-DC4850D31D4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6BBD12B-0141-433D-A3C0-4C469C32F95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4C833EA-B8FA-4514-A602-08035DB0645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62412</xdr:rowOff>
    </xdr:from>
    <xdr:to>
      <xdr:col>116</xdr:col>
      <xdr:colOff>114300</xdr:colOff>
      <xdr:row>58</xdr:row>
      <xdr:rowOff>164012</xdr:rowOff>
    </xdr:to>
    <xdr:sp macro="" textlink="">
      <xdr:nvSpPr>
        <xdr:cNvPr id="608" name="楕円 607">
          <a:extLst>
            <a:ext uri="{FF2B5EF4-FFF2-40B4-BE49-F238E27FC236}">
              <a16:creationId xmlns:a16="http://schemas.microsoft.com/office/drawing/2014/main" id="{B1FC8E2F-A9CD-40E2-8172-DEEE515AF4DF}"/>
            </a:ext>
          </a:extLst>
        </xdr:cNvPr>
        <xdr:cNvSpPr/>
      </xdr:nvSpPr>
      <xdr:spPr>
        <a:xfrm>
          <a:off x="22110700" y="1000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85289</xdr:rowOff>
    </xdr:from>
    <xdr:ext cx="469744" cy="259045"/>
    <xdr:sp macro="" textlink="">
      <xdr:nvSpPr>
        <xdr:cNvPr id="609" name="【学校施設】&#10;一人当たり面積該当値テキスト">
          <a:extLst>
            <a:ext uri="{FF2B5EF4-FFF2-40B4-BE49-F238E27FC236}">
              <a16:creationId xmlns:a16="http://schemas.microsoft.com/office/drawing/2014/main" id="{394A4B23-40E0-40A5-9E4B-88B50CE0866F}"/>
            </a:ext>
          </a:extLst>
        </xdr:cNvPr>
        <xdr:cNvSpPr txBox="1"/>
      </xdr:nvSpPr>
      <xdr:spPr>
        <a:xfrm>
          <a:off x="22199600" y="985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82006</xdr:rowOff>
    </xdr:from>
    <xdr:to>
      <xdr:col>112</xdr:col>
      <xdr:colOff>38100</xdr:colOff>
      <xdr:row>59</xdr:row>
      <xdr:rowOff>12156</xdr:rowOff>
    </xdr:to>
    <xdr:sp macro="" textlink="">
      <xdr:nvSpPr>
        <xdr:cNvPr id="610" name="楕円 609">
          <a:extLst>
            <a:ext uri="{FF2B5EF4-FFF2-40B4-BE49-F238E27FC236}">
              <a16:creationId xmlns:a16="http://schemas.microsoft.com/office/drawing/2014/main" id="{03D847F9-5557-47BA-A2E5-9488EF054EC2}"/>
            </a:ext>
          </a:extLst>
        </xdr:cNvPr>
        <xdr:cNvSpPr/>
      </xdr:nvSpPr>
      <xdr:spPr>
        <a:xfrm>
          <a:off x="21272500" y="1002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113212</xdr:rowOff>
    </xdr:from>
    <xdr:to>
      <xdr:col>116</xdr:col>
      <xdr:colOff>63500</xdr:colOff>
      <xdr:row>58</xdr:row>
      <xdr:rowOff>132806</xdr:rowOff>
    </xdr:to>
    <xdr:cxnSp macro="">
      <xdr:nvCxnSpPr>
        <xdr:cNvPr id="611" name="直線コネクタ 610">
          <a:extLst>
            <a:ext uri="{FF2B5EF4-FFF2-40B4-BE49-F238E27FC236}">
              <a16:creationId xmlns:a16="http://schemas.microsoft.com/office/drawing/2014/main" id="{B4AF93FA-F09A-49A8-BE22-49AAE9725817}"/>
            </a:ext>
          </a:extLst>
        </xdr:cNvPr>
        <xdr:cNvCxnSpPr/>
      </xdr:nvCxnSpPr>
      <xdr:spPr>
        <a:xfrm flipV="1">
          <a:off x="21323300" y="1005731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99423</xdr:rowOff>
    </xdr:from>
    <xdr:to>
      <xdr:col>107</xdr:col>
      <xdr:colOff>101600</xdr:colOff>
      <xdr:row>59</xdr:row>
      <xdr:rowOff>29573</xdr:rowOff>
    </xdr:to>
    <xdr:sp macro="" textlink="">
      <xdr:nvSpPr>
        <xdr:cNvPr id="612" name="楕円 611">
          <a:extLst>
            <a:ext uri="{FF2B5EF4-FFF2-40B4-BE49-F238E27FC236}">
              <a16:creationId xmlns:a16="http://schemas.microsoft.com/office/drawing/2014/main" id="{F6D1125B-86F0-4686-B46C-435A8D063080}"/>
            </a:ext>
          </a:extLst>
        </xdr:cNvPr>
        <xdr:cNvSpPr/>
      </xdr:nvSpPr>
      <xdr:spPr>
        <a:xfrm>
          <a:off x="20383500" y="100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132806</xdr:rowOff>
    </xdr:from>
    <xdr:to>
      <xdr:col>111</xdr:col>
      <xdr:colOff>177800</xdr:colOff>
      <xdr:row>58</xdr:row>
      <xdr:rowOff>150223</xdr:rowOff>
    </xdr:to>
    <xdr:cxnSp macro="">
      <xdr:nvCxnSpPr>
        <xdr:cNvPr id="613" name="直線コネクタ 612">
          <a:extLst>
            <a:ext uri="{FF2B5EF4-FFF2-40B4-BE49-F238E27FC236}">
              <a16:creationId xmlns:a16="http://schemas.microsoft.com/office/drawing/2014/main" id="{504DCA20-4438-4BE9-AAEA-389E29A9C943}"/>
            </a:ext>
          </a:extLst>
        </xdr:cNvPr>
        <xdr:cNvCxnSpPr/>
      </xdr:nvCxnSpPr>
      <xdr:spPr>
        <a:xfrm flipV="1">
          <a:off x="20434300" y="10076906"/>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116840</xdr:rowOff>
    </xdr:from>
    <xdr:to>
      <xdr:col>102</xdr:col>
      <xdr:colOff>165100</xdr:colOff>
      <xdr:row>59</xdr:row>
      <xdr:rowOff>46990</xdr:rowOff>
    </xdr:to>
    <xdr:sp macro="" textlink="">
      <xdr:nvSpPr>
        <xdr:cNvPr id="614" name="楕円 613">
          <a:extLst>
            <a:ext uri="{FF2B5EF4-FFF2-40B4-BE49-F238E27FC236}">
              <a16:creationId xmlns:a16="http://schemas.microsoft.com/office/drawing/2014/main" id="{853329CE-43D8-4052-83FB-E98ACADEC25E}"/>
            </a:ext>
          </a:extLst>
        </xdr:cNvPr>
        <xdr:cNvSpPr/>
      </xdr:nvSpPr>
      <xdr:spPr>
        <a:xfrm>
          <a:off x="19494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150223</xdr:rowOff>
    </xdr:from>
    <xdr:to>
      <xdr:col>107</xdr:col>
      <xdr:colOff>50800</xdr:colOff>
      <xdr:row>58</xdr:row>
      <xdr:rowOff>167640</xdr:rowOff>
    </xdr:to>
    <xdr:cxnSp macro="">
      <xdr:nvCxnSpPr>
        <xdr:cNvPr id="615" name="直線コネクタ 614">
          <a:extLst>
            <a:ext uri="{FF2B5EF4-FFF2-40B4-BE49-F238E27FC236}">
              <a16:creationId xmlns:a16="http://schemas.microsoft.com/office/drawing/2014/main" id="{54AE15B5-B27E-4EEB-94C0-A7A43A7E3DE2}"/>
            </a:ext>
          </a:extLst>
        </xdr:cNvPr>
        <xdr:cNvCxnSpPr/>
      </xdr:nvCxnSpPr>
      <xdr:spPr>
        <a:xfrm flipV="1">
          <a:off x="19545300" y="10094323"/>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126637</xdr:rowOff>
    </xdr:from>
    <xdr:to>
      <xdr:col>98</xdr:col>
      <xdr:colOff>38100</xdr:colOff>
      <xdr:row>59</xdr:row>
      <xdr:rowOff>56787</xdr:rowOff>
    </xdr:to>
    <xdr:sp macro="" textlink="">
      <xdr:nvSpPr>
        <xdr:cNvPr id="616" name="楕円 615">
          <a:extLst>
            <a:ext uri="{FF2B5EF4-FFF2-40B4-BE49-F238E27FC236}">
              <a16:creationId xmlns:a16="http://schemas.microsoft.com/office/drawing/2014/main" id="{32BD2452-A9C9-43FA-AB87-C44C24BD893E}"/>
            </a:ext>
          </a:extLst>
        </xdr:cNvPr>
        <xdr:cNvSpPr/>
      </xdr:nvSpPr>
      <xdr:spPr>
        <a:xfrm>
          <a:off x="18605500" y="10070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167640</xdr:rowOff>
    </xdr:from>
    <xdr:to>
      <xdr:col>102</xdr:col>
      <xdr:colOff>114300</xdr:colOff>
      <xdr:row>59</xdr:row>
      <xdr:rowOff>5987</xdr:rowOff>
    </xdr:to>
    <xdr:cxnSp macro="">
      <xdr:nvCxnSpPr>
        <xdr:cNvPr id="617" name="直線コネクタ 616">
          <a:extLst>
            <a:ext uri="{FF2B5EF4-FFF2-40B4-BE49-F238E27FC236}">
              <a16:creationId xmlns:a16="http://schemas.microsoft.com/office/drawing/2014/main" id="{EAC1888B-507E-4B2C-9542-8C5A9928390B}"/>
            </a:ext>
          </a:extLst>
        </xdr:cNvPr>
        <xdr:cNvCxnSpPr/>
      </xdr:nvCxnSpPr>
      <xdr:spPr>
        <a:xfrm flipV="1">
          <a:off x="18656300" y="1011174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FF6253DD-E1B3-47DF-986A-C75023108AB8}"/>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1CC66C72-011D-4D56-BCE3-09FE31324EA8}"/>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7719CC70-7056-4230-9643-652CCBF10FA8}"/>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84546A3E-F800-43AA-BDF5-FD360595EA73}"/>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28683</xdr:rowOff>
    </xdr:from>
    <xdr:ext cx="469744" cy="259045"/>
    <xdr:sp macro="" textlink="">
      <xdr:nvSpPr>
        <xdr:cNvPr id="622" name="n_1mainValue【学校施設】&#10;一人当たり面積">
          <a:extLst>
            <a:ext uri="{FF2B5EF4-FFF2-40B4-BE49-F238E27FC236}">
              <a16:creationId xmlns:a16="http://schemas.microsoft.com/office/drawing/2014/main" id="{62282A0B-70FD-4365-990B-60D1CD9F0643}"/>
            </a:ext>
          </a:extLst>
        </xdr:cNvPr>
        <xdr:cNvSpPr txBox="1"/>
      </xdr:nvSpPr>
      <xdr:spPr>
        <a:xfrm>
          <a:off x="21075727" y="980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46100</xdr:rowOff>
    </xdr:from>
    <xdr:ext cx="469744" cy="259045"/>
    <xdr:sp macro="" textlink="">
      <xdr:nvSpPr>
        <xdr:cNvPr id="623" name="n_2mainValue【学校施設】&#10;一人当たり面積">
          <a:extLst>
            <a:ext uri="{FF2B5EF4-FFF2-40B4-BE49-F238E27FC236}">
              <a16:creationId xmlns:a16="http://schemas.microsoft.com/office/drawing/2014/main" id="{306F34D1-019F-442C-8FEE-E629C8AC0A3D}"/>
            </a:ext>
          </a:extLst>
        </xdr:cNvPr>
        <xdr:cNvSpPr txBox="1"/>
      </xdr:nvSpPr>
      <xdr:spPr>
        <a:xfrm>
          <a:off x="20199427" y="9818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63517</xdr:rowOff>
    </xdr:from>
    <xdr:ext cx="469744" cy="259045"/>
    <xdr:sp macro="" textlink="">
      <xdr:nvSpPr>
        <xdr:cNvPr id="624" name="n_3mainValue【学校施設】&#10;一人当たり面積">
          <a:extLst>
            <a:ext uri="{FF2B5EF4-FFF2-40B4-BE49-F238E27FC236}">
              <a16:creationId xmlns:a16="http://schemas.microsoft.com/office/drawing/2014/main" id="{9C7F7283-2218-46D5-8C75-B534CBDFC74B}"/>
            </a:ext>
          </a:extLst>
        </xdr:cNvPr>
        <xdr:cNvSpPr txBox="1"/>
      </xdr:nvSpPr>
      <xdr:spPr>
        <a:xfrm>
          <a:off x="19310427" y="983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73314</xdr:rowOff>
    </xdr:from>
    <xdr:ext cx="469744" cy="259045"/>
    <xdr:sp macro="" textlink="">
      <xdr:nvSpPr>
        <xdr:cNvPr id="625" name="n_4mainValue【学校施設】&#10;一人当たり面積">
          <a:extLst>
            <a:ext uri="{FF2B5EF4-FFF2-40B4-BE49-F238E27FC236}">
              <a16:creationId xmlns:a16="http://schemas.microsoft.com/office/drawing/2014/main" id="{3E806D40-34FE-4BBA-A178-1C7ED08AF8A4}"/>
            </a:ext>
          </a:extLst>
        </xdr:cNvPr>
        <xdr:cNvSpPr txBox="1"/>
      </xdr:nvSpPr>
      <xdr:spPr>
        <a:xfrm>
          <a:off x="18421427" y="984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23A48004-DE99-417C-901C-DA326AB7E93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FE752B4-5EBE-4ACB-A5A3-A873D8B6A56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6F294510-BC87-4183-B965-F6C4862719D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9470256C-A15F-4D83-A12B-01EAF5BF545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EE6AAEB2-B1BE-4709-9C95-61E92069BBE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7F47D02-6C2E-43CE-A8D6-E83014A7BB4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DC26323F-A9D7-4B62-95E1-02F14D9956F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B7404B3B-112C-4006-AC8C-EF2DE80F884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126382C0-D2C8-4285-A219-0AC217CF8F4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8C978E5-EE2B-482C-BD2F-F902082E026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E182C234-3BFA-41B7-BF7D-4FDD6A7FF88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8D88E618-9647-4F11-A55F-D4D1C24697C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4B2AFB48-0FF6-4970-B218-BFE1AEE6DC9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207DC54E-D758-4E92-8876-170F4805E81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3E3DCA3A-BC1F-4F78-B973-05679CEEB3C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D3D983B6-681E-4BB7-9266-8F37E2F4830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28E95F35-0D8A-4ACE-83CF-3E77618F0AC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F62672A5-9A3C-43D8-B3D8-21328C71A4A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5F7B10E1-283E-4BC8-8D1E-3B5563A9C6D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61582CE5-68A0-4DA9-B62C-20A19CD83E5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51CFD8B8-7813-4126-97FD-754D6B5606F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7D4BCD5F-E2AE-4518-9140-6BDDC6E122D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093F1B4B-931B-485B-80C6-03093254D17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CFEAD715-2A03-4F7B-AD54-1DB968BC037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2500AB96-98A6-40A7-B6F5-4EBF8534B657}"/>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29CD66F5-4198-422F-B54D-D7992056DFFD}"/>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2AC18F56-73B0-4727-94AA-A6DEE790B02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919A2848-6B9C-4420-B989-B037AEDFF326}"/>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2CBB589D-53A0-42D9-9072-60402FB4D171}"/>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655" name="【児童館】&#10;有形固定資産減価償却率平均値テキスト">
          <a:extLst>
            <a:ext uri="{FF2B5EF4-FFF2-40B4-BE49-F238E27FC236}">
              <a16:creationId xmlns:a16="http://schemas.microsoft.com/office/drawing/2014/main" id="{14900E7F-C485-4F0A-A78D-A56A0D7E8B2E}"/>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8C70818B-D3FC-49A4-8304-82D952122B37}"/>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CD6E4EAC-ED21-4BF2-A2BC-9C9B859665D3}"/>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97CAED7A-6236-4391-A0F5-E44B0AE3FAFE}"/>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FEEE2AF6-5C33-48C3-B394-E7197B76CFC1}"/>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751B7D87-A6D4-4830-8143-C82393A8D052}"/>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A3A87B7-3B8E-43C6-94A1-1D8A0C80166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032623B-BDE4-41FF-AA21-A4DA8CDE912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CAC260D-7283-4C6D-9E28-826FEBBA51B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C8DF881-530F-4CE1-AAED-4FA2939C33E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A73BEA8-DD78-46FA-9206-618AFB34C83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82550</xdr:rowOff>
    </xdr:from>
    <xdr:to>
      <xdr:col>85</xdr:col>
      <xdr:colOff>177800</xdr:colOff>
      <xdr:row>82</xdr:row>
      <xdr:rowOff>12700</xdr:rowOff>
    </xdr:to>
    <xdr:sp macro="" textlink="">
      <xdr:nvSpPr>
        <xdr:cNvPr id="666" name="楕円 665">
          <a:extLst>
            <a:ext uri="{FF2B5EF4-FFF2-40B4-BE49-F238E27FC236}">
              <a16:creationId xmlns:a16="http://schemas.microsoft.com/office/drawing/2014/main" id="{40B6A713-6AEB-4782-9B75-D33879B67D25}"/>
            </a:ext>
          </a:extLst>
        </xdr:cNvPr>
        <xdr:cNvSpPr/>
      </xdr:nvSpPr>
      <xdr:spPr>
        <a:xfrm>
          <a:off x="162687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105427</xdr:rowOff>
    </xdr:from>
    <xdr:ext cx="405111" cy="259045"/>
    <xdr:sp macro="" textlink="">
      <xdr:nvSpPr>
        <xdr:cNvPr id="667" name="【児童館】&#10;有形固定資産減価償却率該当値テキスト">
          <a:extLst>
            <a:ext uri="{FF2B5EF4-FFF2-40B4-BE49-F238E27FC236}">
              <a16:creationId xmlns:a16="http://schemas.microsoft.com/office/drawing/2014/main" id="{7B8397E5-B1B0-413C-80DD-07863EC676BB}"/>
            </a:ext>
          </a:extLst>
        </xdr:cNvPr>
        <xdr:cNvSpPr txBox="1"/>
      </xdr:nvSpPr>
      <xdr:spPr>
        <a:xfrm>
          <a:off x="16357600"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44450</xdr:rowOff>
    </xdr:from>
    <xdr:to>
      <xdr:col>81</xdr:col>
      <xdr:colOff>101600</xdr:colOff>
      <xdr:row>81</xdr:row>
      <xdr:rowOff>146050</xdr:rowOff>
    </xdr:to>
    <xdr:sp macro="" textlink="">
      <xdr:nvSpPr>
        <xdr:cNvPr id="668" name="楕円 667">
          <a:extLst>
            <a:ext uri="{FF2B5EF4-FFF2-40B4-BE49-F238E27FC236}">
              <a16:creationId xmlns:a16="http://schemas.microsoft.com/office/drawing/2014/main" id="{5E9F4C0B-9730-4A5C-9372-DC498CFCA4C4}"/>
            </a:ext>
          </a:extLst>
        </xdr:cNvPr>
        <xdr:cNvSpPr/>
      </xdr:nvSpPr>
      <xdr:spPr>
        <a:xfrm>
          <a:off x="15430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95250</xdr:rowOff>
    </xdr:from>
    <xdr:to>
      <xdr:col>85</xdr:col>
      <xdr:colOff>127000</xdr:colOff>
      <xdr:row>81</xdr:row>
      <xdr:rowOff>133350</xdr:rowOff>
    </xdr:to>
    <xdr:cxnSp macro="">
      <xdr:nvCxnSpPr>
        <xdr:cNvPr id="669" name="直線コネクタ 668">
          <a:extLst>
            <a:ext uri="{FF2B5EF4-FFF2-40B4-BE49-F238E27FC236}">
              <a16:creationId xmlns:a16="http://schemas.microsoft.com/office/drawing/2014/main" id="{31888B74-D85E-4EF3-8354-14F20AF56FF1}"/>
            </a:ext>
          </a:extLst>
        </xdr:cNvPr>
        <xdr:cNvCxnSpPr/>
      </xdr:nvCxnSpPr>
      <xdr:spPr>
        <a:xfrm>
          <a:off x="15481300" y="13982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6350</xdr:rowOff>
    </xdr:from>
    <xdr:to>
      <xdr:col>76</xdr:col>
      <xdr:colOff>165100</xdr:colOff>
      <xdr:row>81</xdr:row>
      <xdr:rowOff>107950</xdr:rowOff>
    </xdr:to>
    <xdr:sp macro="" textlink="">
      <xdr:nvSpPr>
        <xdr:cNvPr id="670" name="楕円 669">
          <a:extLst>
            <a:ext uri="{FF2B5EF4-FFF2-40B4-BE49-F238E27FC236}">
              <a16:creationId xmlns:a16="http://schemas.microsoft.com/office/drawing/2014/main" id="{8A237897-C53E-45E5-806F-DECF05381219}"/>
            </a:ext>
          </a:extLst>
        </xdr:cNvPr>
        <xdr:cNvSpPr/>
      </xdr:nvSpPr>
      <xdr:spPr>
        <a:xfrm>
          <a:off x="14541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57150</xdr:rowOff>
    </xdr:from>
    <xdr:to>
      <xdr:col>81</xdr:col>
      <xdr:colOff>50800</xdr:colOff>
      <xdr:row>81</xdr:row>
      <xdr:rowOff>95250</xdr:rowOff>
    </xdr:to>
    <xdr:cxnSp macro="">
      <xdr:nvCxnSpPr>
        <xdr:cNvPr id="671" name="直線コネクタ 670">
          <a:extLst>
            <a:ext uri="{FF2B5EF4-FFF2-40B4-BE49-F238E27FC236}">
              <a16:creationId xmlns:a16="http://schemas.microsoft.com/office/drawing/2014/main" id="{415F4050-B49A-45AA-A25D-8615C7D57169}"/>
            </a:ext>
          </a:extLst>
        </xdr:cNvPr>
        <xdr:cNvCxnSpPr/>
      </xdr:nvCxnSpPr>
      <xdr:spPr>
        <a:xfrm>
          <a:off x="14592300" y="1394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139700</xdr:rowOff>
    </xdr:from>
    <xdr:to>
      <xdr:col>72</xdr:col>
      <xdr:colOff>38100</xdr:colOff>
      <xdr:row>81</xdr:row>
      <xdr:rowOff>69850</xdr:rowOff>
    </xdr:to>
    <xdr:sp macro="" textlink="">
      <xdr:nvSpPr>
        <xdr:cNvPr id="672" name="楕円 671">
          <a:extLst>
            <a:ext uri="{FF2B5EF4-FFF2-40B4-BE49-F238E27FC236}">
              <a16:creationId xmlns:a16="http://schemas.microsoft.com/office/drawing/2014/main" id="{12787C5F-EFD7-4122-AA62-FF603F318F65}"/>
            </a:ext>
          </a:extLst>
        </xdr:cNvPr>
        <xdr:cNvSpPr/>
      </xdr:nvSpPr>
      <xdr:spPr>
        <a:xfrm>
          <a:off x="13652500" y="1385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19050</xdr:rowOff>
    </xdr:from>
    <xdr:to>
      <xdr:col>76</xdr:col>
      <xdr:colOff>114300</xdr:colOff>
      <xdr:row>81</xdr:row>
      <xdr:rowOff>57150</xdr:rowOff>
    </xdr:to>
    <xdr:cxnSp macro="">
      <xdr:nvCxnSpPr>
        <xdr:cNvPr id="673" name="直線コネクタ 672">
          <a:extLst>
            <a:ext uri="{FF2B5EF4-FFF2-40B4-BE49-F238E27FC236}">
              <a16:creationId xmlns:a16="http://schemas.microsoft.com/office/drawing/2014/main" id="{6F52DAA1-1C7A-4698-8198-C32F140CD13D}"/>
            </a:ext>
          </a:extLst>
        </xdr:cNvPr>
        <xdr:cNvCxnSpPr/>
      </xdr:nvCxnSpPr>
      <xdr:spPr>
        <a:xfrm>
          <a:off x="13703300" y="1390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101600</xdr:rowOff>
    </xdr:from>
    <xdr:to>
      <xdr:col>67</xdr:col>
      <xdr:colOff>101600</xdr:colOff>
      <xdr:row>81</xdr:row>
      <xdr:rowOff>31750</xdr:rowOff>
    </xdr:to>
    <xdr:sp macro="" textlink="">
      <xdr:nvSpPr>
        <xdr:cNvPr id="674" name="楕円 673">
          <a:extLst>
            <a:ext uri="{FF2B5EF4-FFF2-40B4-BE49-F238E27FC236}">
              <a16:creationId xmlns:a16="http://schemas.microsoft.com/office/drawing/2014/main" id="{B0B757B1-402F-420E-974B-29D407C01904}"/>
            </a:ext>
          </a:extLst>
        </xdr:cNvPr>
        <xdr:cNvSpPr/>
      </xdr:nvSpPr>
      <xdr:spPr>
        <a:xfrm>
          <a:off x="12763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152400</xdr:rowOff>
    </xdr:from>
    <xdr:to>
      <xdr:col>71</xdr:col>
      <xdr:colOff>177800</xdr:colOff>
      <xdr:row>81</xdr:row>
      <xdr:rowOff>19050</xdr:rowOff>
    </xdr:to>
    <xdr:cxnSp macro="">
      <xdr:nvCxnSpPr>
        <xdr:cNvPr id="675" name="直線コネクタ 674">
          <a:extLst>
            <a:ext uri="{FF2B5EF4-FFF2-40B4-BE49-F238E27FC236}">
              <a16:creationId xmlns:a16="http://schemas.microsoft.com/office/drawing/2014/main" id="{F2FEFB05-7462-4D13-BFDD-21448DD6E36E}"/>
            </a:ext>
          </a:extLst>
        </xdr:cNvPr>
        <xdr:cNvCxnSpPr/>
      </xdr:nvCxnSpPr>
      <xdr:spPr>
        <a:xfrm>
          <a:off x="12814300" y="1386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676" name="n_1aveValue【児童館】&#10;有形固定資産減価償却率">
          <a:extLst>
            <a:ext uri="{FF2B5EF4-FFF2-40B4-BE49-F238E27FC236}">
              <a16:creationId xmlns:a16="http://schemas.microsoft.com/office/drawing/2014/main" id="{8FA80200-78CD-43CE-A417-592786C71EE4}"/>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677" name="n_2aveValue【児童館】&#10;有形固定資産減価償却率">
          <a:extLst>
            <a:ext uri="{FF2B5EF4-FFF2-40B4-BE49-F238E27FC236}">
              <a16:creationId xmlns:a16="http://schemas.microsoft.com/office/drawing/2014/main" id="{728BAE60-D08A-42CF-A6A9-D48BC0C44351}"/>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678" name="n_3aveValue【児童館】&#10;有形固定資産減価償却率">
          <a:extLst>
            <a:ext uri="{FF2B5EF4-FFF2-40B4-BE49-F238E27FC236}">
              <a16:creationId xmlns:a16="http://schemas.microsoft.com/office/drawing/2014/main" id="{7B816948-19CB-46FE-9A1F-E4DADF1B92E5}"/>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679" name="n_4aveValue【児童館】&#10;有形固定資産減価償却率">
          <a:extLst>
            <a:ext uri="{FF2B5EF4-FFF2-40B4-BE49-F238E27FC236}">
              <a16:creationId xmlns:a16="http://schemas.microsoft.com/office/drawing/2014/main" id="{4FD1BD11-34A0-4266-AEFB-3E83A70C172B}"/>
            </a:ext>
          </a:extLst>
        </xdr:cNvPr>
        <xdr:cNvSpPr txBox="1"/>
      </xdr:nvSpPr>
      <xdr:spPr>
        <a:xfrm>
          <a:off x="12611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162577</xdr:rowOff>
    </xdr:from>
    <xdr:ext cx="405111" cy="259045"/>
    <xdr:sp macro="" textlink="">
      <xdr:nvSpPr>
        <xdr:cNvPr id="680" name="n_1mainValue【児童館】&#10;有形固定資産減価償却率">
          <a:extLst>
            <a:ext uri="{FF2B5EF4-FFF2-40B4-BE49-F238E27FC236}">
              <a16:creationId xmlns:a16="http://schemas.microsoft.com/office/drawing/2014/main" id="{C59DEEEC-1603-4A11-BA77-3F4D7C467824}"/>
            </a:ext>
          </a:extLst>
        </xdr:cNvPr>
        <xdr:cNvSpPr txBox="1"/>
      </xdr:nvSpPr>
      <xdr:spPr>
        <a:xfrm>
          <a:off x="152660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124477</xdr:rowOff>
    </xdr:from>
    <xdr:ext cx="405111" cy="259045"/>
    <xdr:sp macro="" textlink="">
      <xdr:nvSpPr>
        <xdr:cNvPr id="681" name="n_2mainValue【児童館】&#10;有形固定資産減価償却率">
          <a:extLst>
            <a:ext uri="{FF2B5EF4-FFF2-40B4-BE49-F238E27FC236}">
              <a16:creationId xmlns:a16="http://schemas.microsoft.com/office/drawing/2014/main" id="{6572798A-3A0C-4B6A-8D86-5A2A9491ECFC}"/>
            </a:ext>
          </a:extLst>
        </xdr:cNvPr>
        <xdr:cNvSpPr txBox="1"/>
      </xdr:nvSpPr>
      <xdr:spPr>
        <a:xfrm>
          <a:off x="14389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86377</xdr:rowOff>
    </xdr:from>
    <xdr:ext cx="405111" cy="259045"/>
    <xdr:sp macro="" textlink="">
      <xdr:nvSpPr>
        <xdr:cNvPr id="682" name="n_3mainValue【児童館】&#10;有形固定資産減価償却率">
          <a:extLst>
            <a:ext uri="{FF2B5EF4-FFF2-40B4-BE49-F238E27FC236}">
              <a16:creationId xmlns:a16="http://schemas.microsoft.com/office/drawing/2014/main" id="{592845BB-70B3-48DC-9A3E-D4D4C39F5DFB}"/>
            </a:ext>
          </a:extLst>
        </xdr:cNvPr>
        <xdr:cNvSpPr txBox="1"/>
      </xdr:nvSpPr>
      <xdr:spPr>
        <a:xfrm>
          <a:off x="13500744" y="1363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48277</xdr:rowOff>
    </xdr:from>
    <xdr:ext cx="405111" cy="259045"/>
    <xdr:sp macro="" textlink="">
      <xdr:nvSpPr>
        <xdr:cNvPr id="683" name="n_4mainValue【児童館】&#10;有形固定資産減価償却率">
          <a:extLst>
            <a:ext uri="{FF2B5EF4-FFF2-40B4-BE49-F238E27FC236}">
              <a16:creationId xmlns:a16="http://schemas.microsoft.com/office/drawing/2014/main" id="{9398A614-1E23-4811-84E7-A59A60E92EBE}"/>
            </a:ext>
          </a:extLst>
        </xdr:cNvPr>
        <xdr:cNvSpPr txBox="1"/>
      </xdr:nvSpPr>
      <xdr:spPr>
        <a:xfrm>
          <a:off x="12611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5282E8EB-2152-40A3-8457-32005E8F6C6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C40546B-B80F-45F8-A7D7-AC47DC32BE0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4029B910-6EE2-4229-94D1-06E972CA416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E2C01418-47C5-4722-8559-7C79BBED340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6462E3A3-6296-4DFD-8C29-13C6652C209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F50AEBD4-45C3-44C7-9AB4-3443DA52BF6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2DF9AC03-E10F-4C33-8FD2-46731C39880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E21DCDA2-79EC-418E-A659-3E6C142319D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A0BA9F24-7831-4FD1-BDC3-DD70F5EA03A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C08BDDC9-D980-4A5C-BC83-6BFF28E0FA4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821AAAF8-A16E-413D-98E2-93999CAA823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3EDE9F1E-6478-4D55-AD61-56C6A297E1B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86BC215A-85C0-4807-9F0E-8BA9B542E15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6AE5EE94-9B1C-4106-A762-D2DBE43ACF0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8B21FC76-DBC5-4EE8-87A6-128ECFA30AEF}"/>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A9205E04-491E-4842-9D05-FD939F34275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A2CB891-AE1D-4BDD-A8B4-40B3914139B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33A95F21-2A0B-4B48-809D-0D87E7CDD15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1169B2F3-849B-4875-A0D3-BD0FA89B23A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41C49E46-E642-4E86-9DA6-C2B48DE732E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A60D7C02-7091-4525-8279-5C94339CD24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7C9843FE-848E-497F-9240-01AA5F8E37EB}"/>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ED9B3C1D-619C-43F4-9D9F-C3FEBA938A50}"/>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C12F17A5-5CF5-4A31-8464-18B3AF3C903A}"/>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346474DF-D1BB-4120-8389-35AB8278A8B6}"/>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9332A73D-1FD5-4D94-951C-8717690669BD}"/>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A2FC6FDA-7017-4986-B3B4-A31F50305DA1}"/>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5AEF701B-AED0-425D-B506-69731A8E90BE}"/>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62F85ED4-EEEB-4FBD-A07B-59A903D456CF}"/>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8BA3D852-DB7C-48EE-B0D2-09681D22A204}"/>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73F7A870-8C61-4814-BB21-3348E07C9196}"/>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5B06CB4D-5411-4F8F-AE51-59F1AF6F1B8A}"/>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0CBB695-E5D9-45FA-9062-961FC2A27F3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9ECD264-4F99-49B6-B173-F0D1997FA3A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E26DBCF-C922-406A-9004-6A21FCB3009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564D635-CD0A-4E3F-9EE3-9D11F8F4561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7FE00E5-026F-488C-BA85-12E31567424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721" name="楕円 720">
          <a:extLst>
            <a:ext uri="{FF2B5EF4-FFF2-40B4-BE49-F238E27FC236}">
              <a16:creationId xmlns:a16="http://schemas.microsoft.com/office/drawing/2014/main" id="{8B762771-8A8D-4597-B4FC-657911D6B633}"/>
            </a:ext>
          </a:extLst>
        </xdr:cNvPr>
        <xdr:cNvSpPr/>
      </xdr:nvSpPr>
      <xdr:spPr>
        <a:xfrm>
          <a:off x="22110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102888</xdr:rowOff>
    </xdr:from>
    <xdr:ext cx="469744" cy="259045"/>
    <xdr:sp macro="" textlink="">
      <xdr:nvSpPr>
        <xdr:cNvPr id="722" name="【児童館】&#10;一人当たり面積該当値テキスト">
          <a:extLst>
            <a:ext uri="{FF2B5EF4-FFF2-40B4-BE49-F238E27FC236}">
              <a16:creationId xmlns:a16="http://schemas.microsoft.com/office/drawing/2014/main" id="{897562D8-8325-4F79-8F59-B732956558E4}"/>
            </a:ext>
          </a:extLst>
        </xdr:cNvPr>
        <xdr:cNvSpPr txBox="1"/>
      </xdr:nvSpPr>
      <xdr:spPr>
        <a:xfrm>
          <a:off x="22199600"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23" name="楕円 722">
          <a:extLst>
            <a:ext uri="{FF2B5EF4-FFF2-40B4-BE49-F238E27FC236}">
              <a16:creationId xmlns:a16="http://schemas.microsoft.com/office/drawing/2014/main" id="{9B3AF092-3BE8-4167-B0A9-6AC13B4D5183}"/>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724" name="直線コネクタ 723">
          <a:extLst>
            <a:ext uri="{FF2B5EF4-FFF2-40B4-BE49-F238E27FC236}">
              <a16:creationId xmlns:a16="http://schemas.microsoft.com/office/drawing/2014/main" id="{52B5490C-BA9B-4068-A60A-D5CB23C82E68}"/>
            </a:ext>
          </a:extLst>
        </xdr:cNvPr>
        <xdr:cNvCxnSpPr/>
      </xdr:nvCxnSpPr>
      <xdr:spPr>
        <a:xfrm>
          <a:off x="21323300" y="1457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725" name="楕円 724">
          <a:extLst>
            <a:ext uri="{FF2B5EF4-FFF2-40B4-BE49-F238E27FC236}">
              <a16:creationId xmlns:a16="http://schemas.microsoft.com/office/drawing/2014/main" id="{93FC9D1F-7130-4E29-BDF8-7F2BA1A9AEE7}"/>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726" name="直線コネクタ 725">
          <a:extLst>
            <a:ext uri="{FF2B5EF4-FFF2-40B4-BE49-F238E27FC236}">
              <a16:creationId xmlns:a16="http://schemas.microsoft.com/office/drawing/2014/main" id="{AA3EE975-6132-4B34-94F5-575AA6342D66}"/>
            </a:ext>
          </a:extLst>
        </xdr:cNvPr>
        <xdr:cNvCxnSpPr/>
      </xdr:nvCxnSpPr>
      <xdr:spPr>
        <a:xfrm>
          <a:off x="20434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124461</xdr:rowOff>
    </xdr:from>
    <xdr:to>
      <xdr:col>102</xdr:col>
      <xdr:colOff>165100</xdr:colOff>
      <xdr:row>85</xdr:row>
      <xdr:rowOff>54611</xdr:rowOff>
    </xdr:to>
    <xdr:sp macro="" textlink="">
      <xdr:nvSpPr>
        <xdr:cNvPr id="727" name="楕円 726">
          <a:extLst>
            <a:ext uri="{FF2B5EF4-FFF2-40B4-BE49-F238E27FC236}">
              <a16:creationId xmlns:a16="http://schemas.microsoft.com/office/drawing/2014/main" id="{BD855364-3C6D-4074-AEA7-75580C25797E}"/>
            </a:ext>
          </a:extLst>
        </xdr:cNvPr>
        <xdr:cNvSpPr/>
      </xdr:nvSpPr>
      <xdr:spPr>
        <a:xfrm>
          <a:off x="19494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3811</xdr:rowOff>
    </xdr:to>
    <xdr:cxnSp macro="">
      <xdr:nvCxnSpPr>
        <xdr:cNvPr id="728" name="直線コネクタ 727">
          <a:extLst>
            <a:ext uri="{FF2B5EF4-FFF2-40B4-BE49-F238E27FC236}">
              <a16:creationId xmlns:a16="http://schemas.microsoft.com/office/drawing/2014/main" id="{9844BA7F-A727-4693-A95F-EBFBBCF4B60E}"/>
            </a:ext>
          </a:extLst>
        </xdr:cNvPr>
        <xdr:cNvCxnSpPr/>
      </xdr:nvCxnSpPr>
      <xdr:spPr>
        <a:xfrm>
          <a:off x="19545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147320</xdr:rowOff>
    </xdr:from>
    <xdr:to>
      <xdr:col>98</xdr:col>
      <xdr:colOff>38100</xdr:colOff>
      <xdr:row>85</xdr:row>
      <xdr:rowOff>77470</xdr:rowOff>
    </xdr:to>
    <xdr:sp macro="" textlink="">
      <xdr:nvSpPr>
        <xdr:cNvPr id="729" name="楕円 728">
          <a:extLst>
            <a:ext uri="{FF2B5EF4-FFF2-40B4-BE49-F238E27FC236}">
              <a16:creationId xmlns:a16="http://schemas.microsoft.com/office/drawing/2014/main" id="{51D18D60-33D7-4945-B5E5-4DA0838B65FC}"/>
            </a:ext>
          </a:extLst>
        </xdr:cNvPr>
        <xdr:cNvSpPr/>
      </xdr:nvSpPr>
      <xdr:spPr>
        <a:xfrm>
          <a:off x="18605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3811</xdr:rowOff>
    </xdr:from>
    <xdr:to>
      <xdr:col>102</xdr:col>
      <xdr:colOff>114300</xdr:colOff>
      <xdr:row>85</xdr:row>
      <xdr:rowOff>26670</xdr:rowOff>
    </xdr:to>
    <xdr:cxnSp macro="">
      <xdr:nvCxnSpPr>
        <xdr:cNvPr id="730" name="直線コネクタ 729">
          <a:extLst>
            <a:ext uri="{FF2B5EF4-FFF2-40B4-BE49-F238E27FC236}">
              <a16:creationId xmlns:a16="http://schemas.microsoft.com/office/drawing/2014/main" id="{F46362F1-227A-40C8-8E25-3FD0C191D863}"/>
            </a:ext>
          </a:extLst>
        </xdr:cNvPr>
        <xdr:cNvCxnSpPr/>
      </xdr:nvCxnSpPr>
      <xdr:spPr>
        <a:xfrm flipV="1">
          <a:off x="18656300" y="145770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90141630-255A-4E60-9D63-7D7ED4D9F714}"/>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6FAE385B-8622-4E4F-BFCB-5888E0931E4A}"/>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4D62B25A-5F05-451F-A07E-1366B047C987}"/>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4D7912BD-306A-4870-A896-851EDBE1B7BD}"/>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735" name="n_1mainValue【児童館】&#10;一人当たり面積">
          <a:extLst>
            <a:ext uri="{FF2B5EF4-FFF2-40B4-BE49-F238E27FC236}">
              <a16:creationId xmlns:a16="http://schemas.microsoft.com/office/drawing/2014/main" id="{BA56F502-F252-4CBC-9759-1BFA49EA4DBA}"/>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736" name="n_2mainValue【児童館】&#10;一人当たり面積">
          <a:extLst>
            <a:ext uri="{FF2B5EF4-FFF2-40B4-BE49-F238E27FC236}">
              <a16:creationId xmlns:a16="http://schemas.microsoft.com/office/drawing/2014/main" id="{E04D1134-35A6-46BA-B2A5-1172C706C3C0}"/>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45738</xdr:rowOff>
    </xdr:from>
    <xdr:ext cx="469744" cy="259045"/>
    <xdr:sp macro="" textlink="">
      <xdr:nvSpPr>
        <xdr:cNvPr id="737" name="n_3mainValue【児童館】&#10;一人当たり面積">
          <a:extLst>
            <a:ext uri="{FF2B5EF4-FFF2-40B4-BE49-F238E27FC236}">
              <a16:creationId xmlns:a16="http://schemas.microsoft.com/office/drawing/2014/main" id="{6C84F800-2F09-4B0D-B680-11B746BC9850}"/>
            </a:ext>
          </a:extLst>
        </xdr:cNvPr>
        <xdr:cNvSpPr txBox="1"/>
      </xdr:nvSpPr>
      <xdr:spPr>
        <a:xfrm>
          <a:off x="19310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738" name="n_4mainValue【児童館】&#10;一人当たり面積">
          <a:extLst>
            <a:ext uri="{FF2B5EF4-FFF2-40B4-BE49-F238E27FC236}">
              <a16:creationId xmlns:a16="http://schemas.microsoft.com/office/drawing/2014/main" id="{B282F722-BE35-4E15-99B1-187FD82B451F}"/>
            </a:ext>
          </a:extLst>
        </xdr:cNvPr>
        <xdr:cNvSpPr txBox="1"/>
      </xdr:nvSpPr>
      <xdr:spPr>
        <a:xfrm>
          <a:off x="18421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76E7864-8D5D-45AA-B119-6E7AC0F55B0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4D830AB3-0F8B-4BCC-8E74-4B0E8CFB9D5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4D04D48C-0E52-4FB9-BF0E-288A9A96A7E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2924A86-46EE-4197-9837-ADD1997FF05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1BC8F01-74FA-474C-8567-46A0EC97EF8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15D98D8-F88D-427F-B9A5-FC9648D1120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D345F421-D909-4F41-BAB3-A4E9AEF8A6C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330CC6E9-6F85-45E3-96E3-580496FA51B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F5AF1F38-D195-4DEA-A6FC-168DCA07BD3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5ED60C9E-A0AD-4B22-A007-5D17D50013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394A083A-2541-430C-993B-AA12F786119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289E0E43-D078-442E-8809-C30C800A3AC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C890BD8B-BA6D-4CE5-803F-45E3A5B1060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C22F63D9-0713-4054-A000-3125C8383E0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0374A549-78E3-4F53-B8B7-11A65A3D1E0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FC8B2453-6036-419F-8D2E-9515269D47C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564F2449-9784-43FF-97CD-5CFD0D85398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5BBE6D3C-82BD-44CE-813F-49FACBAC089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87068FAC-7744-4336-94A6-25C8472960B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01735609-F1FC-4391-884C-BC1D2E857DB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EAE5ABF2-81EE-4421-865A-23D6E885DDC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38815607-B0F5-4BD0-98AD-BBD724EA183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44945858-F6CE-4141-9E29-869B7102C4E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2426F2BC-9945-488A-8DE9-BBBD3FAC349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6361EEFC-9FA4-4910-9495-2510D6E4492F}"/>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FBEE3D52-A7C6-441D-A42A-A5769F654A29}"/>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1908379F-5037-4E96-A1D8-7EE0C29DEFBD}"/>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2EECBD88-F943-4EB6-B8C7-64D4BDE028DC}"/>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B557AF3D-8962-4BC4-BEAC-15534E4C119C}"/>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0776E490-4CF9-46C2-B241-3139A0A3FB3A}"/>
            </a:ext>
          </a:extLst>
        </xdr:cNvPr>
        <xdr:cNvSpPr txBox="1"/>
      </xdr:nvSpPr>
      <xdr:spPr>
        <a:xfrm>
          <a:off x="16357600" y="1782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0D3357B5-8173-470C-8E74-E622E7D8D1F6}"/>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07073608-1322-4245-B9AA-D92DFCAF2CE2}"/>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410BC8E1-257B-4F04-8F92-0E517D2ABF62}"/>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12DA7E3F-FE07-4333-A3EA-586F1BE0A8B8}"/>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C6492EE1-EEC7-41A5-A0F9-87D2C2D701FF}"/>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9DF6E00-B84D-43A7-933A-04443B36CFC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683CCDE-C6BD-4E95-9169-CBE6964362A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BBED27F-9439-490B-98AA-8804CB0A8F3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039C941-8892-47F5-8792-A212FFD667C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5814F99-2BA8-4C04-A710-0B12EDD0FB7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92075</xdr:rowOff>
    </xdr:from>
    <xdr:to>
      <xdr:col>85</xdr:col>
      <xdr:colOff>177800</xdr:colOff>
      <xdr:row>104</xdr:row>
      <xdr:rowOff>22225</xdr:rowOff>
    </xdr:to>
    <xdr:sp macro="" textlink="">
      <xdr:nvSpPr>
        <xdr:cNvPr id="779" name="楕円 778">
          <a:extLst>
            <a:ext uri="{FF2B5EF4-FFF2-40B4-BE49-F238E27FC236}">
              <a16:creationId xmlns:a16="http://schemas.microsoft.com/office/drawing/2014/main" id="{43BB2DF1-214F-4AC7-BE6D-6F8B3870BD60}"/>
            </a:ext>
          </a:extLst>
        </xdr:cNvPr>
        <xdr:cNvSpPr/>
      </xdr:nvSpPr>
      <xdr:spPr>
        <a:xfrm>
          <a:off x="162687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114952</xdr:rowOff>
    </xdr:from>
    <xdr:ext cx="405111" cy="259045"/>
    <xdr:sp macro="" textlink="">
      <xdr:nvSpPr>
        <xdr:cNvPr id="780" name="【公民館】&#10;有形固定資産減価償却率該当値テキスト">
          <a:extLst>
            <a:ext uri="{FF2B5EF4-FFF2-40B4-BE49-F238E27FC236}">
              <a16:creationId xmlns:a16="http://schemas.microsoft.com/office/drawing/2014/main" id="{7949925B-FDEC-45B1-B8B9-E8AAA313FEA2}"/>
            </a:ext>
          </a:extLst>
        </xdr:cNvPr>
        <xdr:cNvSpPr txBox="1"/>
      </xdr:nvSpPr>
      <xdr:spPr>
        <a:xfrm>
          <a:off x="16357600" y="1760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46355</xdr:rowOff>
    </xdr:from>
    <xdr:to>
      <xdr:col>81</xdr:col>
      <xdr:colOff>101600</xdr:colOff>
      <xdr:row>103</xdr:row>
      <xdr:rowOff>147955</xdr:rowOff>
    </xdr:to>
    <xdr:sp macro="" textlink="">
      <xdr:nvSpPr>
        <xdr:cNvPr id="781" name="楕円 780">
          <a:extLst>
            <a:ext uri="{FF2B5EF4-FFF2-40B4-BE49-F238E27FC236}">
              <a16:creationId xmlns:a16="http://schemas.microsoft.com/office/drawing/2014/main" id="{C38AF30D-44FB-4FF4-B328-11C11104557E}"/>
            </a:ext>
          </a:extLst>
        </xdr:cNvPr>
        <xdr:cNvSpPr/>
      </xdr:nvSpPr>
      <xdr:spPr>
        <a:xfrm>
          <a:off x="15430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97155</xdr:rowOff>
    </xdr:from>
    <xdr:to>
      <xdr:col>85</xdr:col>
      <xdr:colOff>127000</xdr:colOff>
      <xdr:row>103</xdr:row>
      <xdr:rowOff>142875</xdr:rowOff>
    </xdr:to>
    <xdr:cxnSp macro="">
      <xdr:nvCxnSpPr>
        <xdr:cNvPr id="782" name="直線コネクタ 781">
          <a:extLst>
            <a:ext uri="{FF2B5EF4-FFF2-40B4-BE49-F238E27FC236}">
              <a16:creationId xmlns:a16="http://schemas.microsoft.com/office/drawing/2014/main" id="{ACA5D95D-44A8-468E-80B4-D8FB4BF49711}"/>
            </a:ext>
          </a:extLst>
        </xdr:cNvPr>
        <xdr:cNvCxnSpPr/>
      </xdr:nvCxnSpPr>
      <xdr:spPr>
        <a:xfrm>
          <a:off x="15481300" y="177565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33020</xdr:rowOff>
    </xdr:from>
    <xdr:to>
      <xdr:col>76</xdr:col>
      <xdr:colOff>165100</xdr:colOff>
      <xdr:row>103</xdr:row>
      <xdr:rowOff>134620</xdr:rowOff>
    </xdr:to>
    <xdr:sp macro="" textlink="">
      <xdr:nvSpPr>
        <xdr:cNvPr id="783" name="楕円 782">
          <a:extLst>
            <a:ext uri="{FF2B5EF4-FFF2-40B4-BE49-F238E27FC236}">
              <a16:creationId xmlns:a16="http://schemas.microsoft.com/office/drawing/2014/main" id="{1565EC14-9F71-4014-A6EA-A03A9BA4869C}"/>
            </a:ext>
          </a:extLst>
        </xdr:cNvPr>
        <xdr:cNvSpPr/>
      </xdr:nvSpPr>
      <xdr:spPr>
        <a:xfrm>
          <a:off x="14541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83820</xdr:rowOff>
    </xdr:from>
    <xdr:to>
      <xdr:col>81</xdr:col>
      <xdr:colOff>50800</xdr:colOff>
      <xdr:row>103</xdr:row>
      <xdr:rowOff>97155</xdr:rowOff>
    </xdr:to>
    <xdr:cxnSp macro="">
      <xdr:nvCxnSpPr>
        <xdr:cNvPr id="784" name="直線コネクタ 783">
          <a:extLst>
            <a:ext uri="{FF2B5EF4-FFF2-40B4-BE49-F238E27FC236}">
              <a16:creationId xmlns:a16="http://schemas.microsoft.com/office/drawing/2014/main" id="{7857698F-428E-4A74-87AD-92C7E1F98091}"/>
            </a:ext>
          </a:extLst>
        </xdr:cNvPr>
        <xdr:cNvCxnSpPr/>
      </xdr:nvCxnSpPr>
      <xdr:spPr>
        <a:xfrm>
          <a:off x="14592300" y="177431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168275</xdr:rowOff>
    </xdr:from>
    <xdr:to>
      <xdr:col>72</xdr:col>
      <xdr:colOff>38100</xdr:colOff>
      <xdr:row>103</xdr:row>
      <xdr:rowOff>98425</xdr:rowOff>
    </xdr:to>
    <xdr:sp macro="" textlink="">
      <xdr:nvSpPr>
        <xdr:cNvPr id="785" name="楕円 784">
          <a:extLst>
            <a:ext uri="{FF2B5EF4-FFF2-40B4-BE49-F238E27FC236}">
              <a16:creationId xmlns:a16="http://schemas.microsoft.com/office/drawing/2014/main" id="{4DE680FD-C662-4E67-A187-93BDE5897834}"/>
            </a:ext>
          </a:extLst>
        </xdr:cNvPr>
        <xdr:cNvSpPr/>
      </xdr:nvSpPr>
      <xdr:spPr>
        <a:xfrm>
          <a:off x="136525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47625</xdr:rowOff>
    </xdr:from>
    <xdr:to>
      <xdr:col>76</xdr:col>
      <xdr:colOff>114300</xdr:colOff>
      <xdr:row>103</xdr:row>
      <xdr:rowOff>83820</xdr:rowOff>
    </xdr:to>
    <xdr:cxnSp macro="">
      <xdr:nvCxnSpPr>
        <xdr:cNvPr id="786" name="直線コネクタ 785">
          <a:extLst>
            <a:ext uri="{FF2B5EF4-FFF2-40B4-BE49-F238E27FC236}">
              <a16:creationId xmlns:a16="http://schemas.microsoft.com/office/drawing/2014/main" id="{E00CEB3C-FD98-41BC-886C-2F40EC549798}"/>
            </a:ext>
          </a:extLst>
        </xdr:cNvPr>
        <xdr:cNvCxnSpPr/>
      </xdr:nvCxnSpPr>
      <xdr:spPr>
        <a:xfrm>
          <a:off x="13703300" y="177069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128270</xdr:rowOff>
    </xdr:from>
    <xdr:to>
      <xdr:col>67</xdr:col>
      <xdr:colOff>101600</xdr:colOff>
      <xdr:row>103</xdr:row>
      <xdr:rowOff>58420</xdr:rowOff>
    </xdr:to>
    <xdr:sp macro="" textlink="">
      <xdr:nvSpPr>
        <xdr:cNvPr id="787" name="楕円 786">
          <a:extLst>
            <a:ext uri="{FF2B5EF4-FFF2-40B4-BE49-F238E27FC236}">
              <a16:creationId xmlns:a16="http://schemas.microsoft.com/office/drawing/2014/main" id="{334F3A31-A85A-4B6B-BCE2-E4FB53A96F23}"/>
            </a:ext>
          </a:extLst>
        </xdr:cNvPr>
        <xdr:cNvSpPr/>
      </xdr:nvSpPr>
      <xdr:spPr>
        <a:xfrm>
          <a:off x="12763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xdr:rowOff>
    </xdr:from>
    <xdr:to>
      <xdr:col>71</xdr:col>
      <xdr:colOff>177800</xdr:colOff>
      <xdr:row>103</xdr:row>
      <xdr:rowOff>47625</xdr:rowOff>
    </xdr:to>
    <xdr:cxnSp macro="">
      <xdr:nvCxnSpPr>
        <xdr:cNvPr id="788" name="直線コネクタ 787">
          <a:extLst>
            <a:ext uri="{FF2B5EF4-FFF2-40B4-BE49-F238E27FC236}">
              <a16:creationId xmlns:a16="http://schemas.microsoft.com/office/drawing/2014/main" id="{926A3D1C-B52F-459C-A666-D7AEEF3E94FF}"/>
            </a:ext>
          </a:extLst>
        </xdr:cNvPr>
        <xdr:cNvCxnSpPr/>
      </xdr:nvCxnSpPr>
      <xdr:spPr>
        <a:xfrm>
          <a:off x="12814300" y="176669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89" name="n_1aveValue【公民館】&#10;有形固定資産減価償却率">
          <a:extLst>
            <a:ext uri="{FF2B5EF4-FFF2-40B4-BE49-F238E27FC236}">
              <a16:creationId xmlns:a16="http://schemas.microsoft.com/office/drawing/2014/main" id="{8700BC2C-A1B8-45D1-BC25-17656445CA7D}"/>
            </a:ext>
          </a:extLst>
        </xdr:cNvPr>
        <xdr:cNvSpPr txBox="1"/>
      </xdr:nvSpPr>
      <xdr:spPr>
        <a:xfrm>
          <a:off x="15266044" y="1799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0" name="n_2aveValue【公民館】&#10;有形固定資産減価償却率">
          <a:extLst>
            <a:ext uri="{FF2B5EF4-FFF2-40B4-BE49-F238E27FC236}">
              <a16:creationId xmlns:a16="http://schemas.microsoft.com/office/drawing/2014/main" id="{394D0BBC-0D14-481F-B671-620B7997677D}"/>
            </a:ext>
          </a:extLst>
        </xdr:cNvPr>
        <xdr:cNvSpPr txBox="1"/>
      </xdr:nvSpPr>
      <xdr:spPr>
        <a:xfrm>
          <a:off x="14389744" y="1797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91" name="n_3aveValue【公民館】&#10;有形固定資産減価償却率">
          <a:extLst>
            <a:ext uri="{FF2B5EF4-FFF2-40B4-BE49-F238E27FC236}">
              <a16:creationId xmlns:a16="http://schemas.microsoft.com/office/drawing/2014/main" id="{676F9144-620D-4FB4-B034-E1BF9AEBE618}"/>
            </a:ext>
          </a:extLst>
        </xdr:cNvPr>
        <xdr:cNvSpPr txBox="1"/>
      </xdr:nvSpPr>
      <xdr:spPr>
        <a:xfrm>
          <a:off x="13500744"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a:extLst>
            <a:ext uri="{FF2B5EF4-FFF2-40B4-BE49-F238E27FC236}">
              <a16:creationId xmlns:a16="http://schemas.microsoft.com/office/drawing/2014/main" id="{DFE0E0C9-727D-4D27-BE0E-60BB15CB10C8}"/>
            </a:ext>
          </a:extLst>
        </xdr:cNvPr>
        <xdr:cNvSpPr txBox="1"/>
      </xdr:nvSpPr>
      <xdr:spPr>
        <a:xfrm>
          <a:off x="12611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164482</xdr:rowOff>
    </xdr:from>
    <xdr:ext cx="405111" cy="259045"/>
    <xdr:sp macro="" textlink="">
      <xdr:nvSpPr>
        <xdr:cNvPr id="793" name="n_1mainValue【公民館】&#10;有形固定資産減価償却率">
          <a:extLst>
            <a:ext uri="{FF2B5EF4-FFF2-40B4-BE49-F238E27FC236}">
              <a16:creationId xmlns:a16="http://schemas.microsoft.com/office/drawing/2014/main" id="{17F5ABDD-0942-4C51-80B8-287F523D3A6A}"/>
            </a:ext>
          </a:extLst>
        </xdr:cNvPr>
        <xdr:cNvSpPr txBox="1"/>
      </xdr:nvSpPr>
      <xdr:spPr>
        <a:xfrm>
          <a:off x="152660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151147</xdr:rowOff>
    </xdr:from>
    <xdr:ext cx="405111" cy="259045"/>
    <xdr:sp macro="" textlink="">
      <xdr:nvSpPr>
        <xdr:cNvPr id="794" name="n_2mainValue【公民館】&#10;有形固定資産減価償却率">
          <a:extLst>
            <a:ext uri="{FF2B5EF4-FFF2-40B4-BE49-F238E27FC236}">
              <a16:creationId xmlns:a16="http://schemas.microsoft.com/office/drawing/2014/main" id="{73F3E8A3-7FC8-4A27-A3F9-2D2624DF3650}"/>
            </a:ext>
          </a:extLst>
        </xdr:cNvPr>
        <xdr:cNvSpPr txBox="1"/>
      </xdr:nvSpPr>
      <xdr:spPr>
        <a:xfrm>
          <a:off x="14389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114952</xdr:rowOff>
    </xdr:from>
    <xdr:ext cx="405111" cy="259045"/>
    <xdr:sp macro="" textlink="">
      <xdr:nvSpPr>
        <xdr:cNvPr id="795" name="n_3mainValue【公民館】&#10;有形固定資産減価償却率">
          <a:extLst>
            <a:ext uri="{FF2B5EF4-FFF2-40B4-BE49-F238E27FC236}">
              <a16:creationId xmlns:a16="http://schemas.microsoft.com/office/drawing/2014/main" id="{F4E9B17E-5C18-4911-90F6-260111266477}"/>
            </a:ext>
          </a:extLst>
        </xdr:cNvPr>
        <xdr:cNvSpPr txBox="1"/>
      </xdr:nvSpPr>
      <xdr:spPr>
        <a:xfrm>
          <a:off x="13500744" y="1743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796" name="n_4mainValue【公民館】&#10;有形固定資産減価償却率">
          <a:extLst>
            <a:ext uri="{FF2B5EF4-FFF2-40B4-BE49-F238E27FC236}">
              <a16:creationId xmlns:a16="http://schemas.microsoft.com/office/drawing/2014/main" id="{A87F3BC1-038F-401B-B3B1-98EDFCF6FD7A}"/>
            </a:ext>
          </a:extLst>
        </xdr:cNvPr>
        <xdr:cNvSpPr txBox="1"/>
      </xdr:nvSpPr>
      <xdr:spPr>
        <a:xfrm>
          <a:off x="126117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59AEA6E-7040-445A-8EE5-4F329C8D0E5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C5EDEB72-7102-4DB3-BDA0-9F0BBCE433D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37DF4EF8-41E6-41AA-B41F-E8404B1419B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66DB304-9883-43CB-B5F7-1DFE3116E41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ED05F309-B049-47F3-BAF1-49AC62794C3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8621566B-EA0D-45CB-BC2B-1C7DCEE6A3C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B573B2E-EC62-4A0B-8383-242F0E30EAA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DEA0B5-237F-4A19-B5E4-0F1A42F4848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7876D467-8753-4A70-83C7-21427CAB434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B1C6E8F-AC09-42C3-942C-D2ECF11BC64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128A9BA3-F31C-4E60-A7B8-AC8B44A99C7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C6CE9604-0FA3-450C-9B55-EE66029E970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FF873E0F-C37F-4928-8D9A-220FD3530AD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95DAED2-462D-4485-AA25-183102BEA46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1DD37791-FF80-4BDA-A2B8-10E4D234CC5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382AC124-5091-4C47-AD03-702F9C63FD8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B446AA99-178A-443D-831B-42638A8F57C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7E6C4C39-5CFB-4AD1-84EE-BE9616ADBEB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F6CE7A6C-01CF-4A23-91B4-C52A2682689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8793913E-7BFA-4800-9B17-4A803FEE0FF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5E6E4CC5-B345-47AA-82D0-0819AA25C44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E6F97348-9032-48F5-B8A3-8FC63390F3CB}"/>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9E5FFB99-3FA6-4ECC-85D6-3FF1E1348601}"/>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B60A5785-D48A-46AE-BDBF-045F9D1BDF37}"/>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0FC51B72-781A-4B4D-9297-9995E4050167}"/>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20C74438-0001-45FC-903F-D489427D8106}"/>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C09F3280-9785-4723-A463-9FC9E230A88B}"/>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4ABE7227-0DEC-44CA-8F7C-18625D1D1FE9}"/>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23B85243-392D-41F2-A2D3-E1E618F5C791}"/>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30140BCA-8649-48A3-A1FF-D3087C23AB51}"/>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02FDFD84-96AF-4992-A4FD-FE82AF6FEC08}"/>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7FB36691-E3EB-4438-A945-252FABFC7A93}"/>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203ED04-9B7A-4CF2-B098-339118C2C6A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36EE300A-6C9E-4D7B-BBA8-88ACC50474C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D0ACB427-DA0B-4C84-9561-C7768E3F8A7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83B97D1-A645-49D4-8479-60620B39D63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AFF3601E-1DA4-4EF8-A067-4511F1C46A7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164846</xdr:rowOff>
    </xdr:from>
    <xdr:to>
      <xdr:col>116</xdr:col>
      <xdr:colOff>114300</xdr:colOff>
      <xdr:row>106</xdr:row>
      <xdr:rowOff>94996</xdr:rowOff>
    </xdr:to>
    <xdr:sp macro="" textlink="">
      <xdr:nvSpPr>
        <xdr:cNvPr id="834" name="楕円 833">
          <a:extLst>
            <a:ext uri="{FF2B5EF4-FFF2-40B4-BE49-F238E27FC236}">
              <a16:creationId xmlns:a16="http://schemas.microsoft.com/office/drawing/2014/main" id="{F6931E66-2C36-4EAA-B7BD-1E558A02619C}"/>
            </a:ext>
          </a:extLst>
        </xdr:cNvPr>
        <xdr:cNvSpPr/>
      </xdr:nvSpPr>
      <xdr:spPr>
        <a:xfrm>
          <a:off x="221107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143273</xdr:rowOff>
    </xdr:from>
    <xdr:ext cx="469744" cy="259045"/>
    <xdr:sp macro="" textlink="">
      <xdr:nvSpPr>
        <xdr:cNvPr id="835" name="【公民館】&#10;一人当たり面積該当値テキスト">
          <a:extLst>
            <a:ext uri="{FF2B5EF4-FFF2-40B4-BE49-F238E27FC236}">
              <a16:creationId xmlns:a16="http://schemas.microsoft.com/office/drawing/2014/main" id="{99F7D6EE-C5AE-4F05-9A0F-6646DA9DD0E5}"/>
            </a:ext>
          </a:extLst>
        </xdr:cNvPr>
        <xdr:cNvSpPr txBox="1"/>
      </xdr:nvSpPr>
      <xdr:spPr>
        <a:xfrm>
          <a:off x="22199600"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164846</xdr:rowOff>
    </xdr:from>
    <xdr:to>
      <xdr:col>112</xdr:col>
      <xdr:colOff>38100</xdr:colOff>
      <xdr:row>106</xdr:row>
      <xdr:rowOff>94996</xdr:rowOff>
    </xdr:to>
    <xdr:sp macro="" textlink="">
      <xdr:nvSpPr>
        <xdr:cNvPr id="836" name="楕円 835">
          <a:extLst>
            <a:ext uri="{FF2B5EF4-FFF2-40B4-BE49-F238E27FC236}">
              <a16:creationId xmlns:a16="http://schemas.microsoft.com/office/drawing/2014/main" id="{CD35ACC3-1B83-4CEC-8F94-FC2771CE13C1}"/>
            </a:ext>
          </a:extLst>
        </xdr:cNvPr>
        <xdr:cNvSpPr/>
      </xdr:nvSpPr>
      <xdr:spPr>
        <a:xfrm>
          <a:off x="212725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44196</xdr:rowOff>
    </xdr:from>
    <xdr:to>
      <xdr:col>116</xdr:col>
      <xdr:colOff>63500</xdr:colOff>
      <xdr:row>106</xdr:row>
      <xdr:rowOff>44196</xdr:rowOff>
    </xdr:to>
    <xdr:cxnSp macro="">
      <xdr:nvCxnSpPr>
        <xdr:cNvPr id="837" name="直線コネクタ 836">
          <a:extLst>
            <a:ext uri="{FF2B5EF4-FFF2-40B4-BE49-F238E27FC236}">
              <a16:creationId xmlns:a16="http://schemas.microsoft.com/office/drawing/2014/main" id="{291F384C-D3E6-4B70-BC38-28770EA252D7}"/>
            </a:ext>
          </a:extLst>
        </xdr:cNvPr>
        <xdr:cNvCxnSpPr/>
      </xdr:nvCxnSpPr>
      <xdr:spPr>
        <a:xfrm>
          <a:off x="21323300" y="182178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838" name="楕円 837">
          <a:extLst>
            <a:ext uri="{FF2B5EF4-FFF2-40B4-BE49-F238E27FC236}">
              <a16:creationId xmlns:a16="http://schemas.microsoft.com/office/drawing/2014/main" id="{40E277DC-C215-4B09-B4EB-F867D13FC820}"/>
            </a:ext>
          </a:extLst>
        </xdr:cNvPr>
        <xdr:cNvSpPr/>
      </xdr:nvSpPr>
      <xdr:spPr>
        <a:xfrm>
          <a:off x="20383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44196</xdr:rowOff>
    </xdr:from>
    <xdr:to>
      <xdr:col>111</xdr:col>
      <xdr:colOff>177800</xdr:colOff>
      <xdr:row>106</xdr:row>
      <xdr:rowOff>53339</xdr:rowOff>
    </xdr:to>
    <xdr:cxnSp macro="">
      <xdr:nvCxnSpPr>
        <xdr:cNvPr id="839" name="直線コネクタ 838">
          <a:extLst>
            <a:ext uri="{FF2B5EF4-FFF2-40B4-BE49-F238E27FC236}">
              <a16:creationId xmlns:a16="http://schemas.microsoft.com/office/drawing/2014/main" id="{013122DD-C219-4A3D-8586-D12B8636E7A3}"/>
            </a:ext>
          </a:extLst>
        </xdr:cNvPr>
        <xdr:cNvCxnSpPr/>
      </xdr:nvCxnSpPr>
      <xdr:spPr>
        <a:xfrm flipV="1">
          <a:off x="20434300" y="18217896"/>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840" name="楕円 839">
          <a:extLst>
            <a:ext uri="{FF2B5EF4-FFF2-40B4-BE49-F238E27FC236}">
              <a16:creationId xmlns:a16="http://schemas.microsoft.com/office/drawing/2014/main" id="{535154BD-FC62-4673-8CB5-975E6533F509}"/>
            </a:ext>
          </a:extLst>
        </xdr:cNvPr>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53339</xdr:rowOff>
    </xdr:from>
    <xdr:to>
      <xdr:col>107</xdr:col>
      <xdr:colOff>50800</xdr:colOff>
      <xdr:row>106</xdr:row>
      <xdr:rowOff>53339</xdr:rowOff>
    </xdr:to>
    <xdr:cxnSp macro="">
      <xdr:nvCxnSpPr>
        <xdr:cNvPr id="841" name="直線コネクタ 840">
          <a:extLst>
            <a:ext uri="{FF2B5EF4-FFF2-40B4-BE49-F238E27FC236}">
              <a16:creationId xmlns:a16="http://schemas.microsoft.com/office/drawing/2014/main" id="{D1C2EC06-5DB4-4853-974F-D26AE7C7A438}"/>
            </a:ext>
          </a:extLst>
        </xdr:cNvPr>
        <xdr:cNvCxnSpPr/>
      </xdr:nvCxnSpPr>
      <xdr:spPr>
        <a:xfrm>
          <a:off x="19545300" y="1822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42" name="楕円 841">
          <a:extLst>
            <a:ext uri="{FF2B5EF4-FFF2-40B4-BE49-F238E27FC236}">
              <a16:creationId xmlns:a16="http://schemas.microsoft.com/office/drawing/2014/main" id="{8512A1DC-2A1B-4E38-8ACF-885363C9E9E9}"/>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53339</xdr:rowOff>
    </xdr:to>
    <xdr:cxnSp macro="">
      <xdr:nvCxnSpPr>
        <xdr:cNvPr id="843" name="直線コネクタ 842">
          <a:extLst>
            <a:ext uri="{FF2B5EF4-FFF2-40B4-BE49-F238E27FC236}">
              <a16:creationId xmlns:a16="http://schemas.microsoft.com/office/drawing/2014/main" id="{E487C31C-9966-42A6-9EFE-F6EA279F7281}"/>
            </a:ext>
          </a:extLst>
        </xdr:cNvPr>
        <xdr:cNvCxnSpPr/>
      </xdr:nvCxnSpPr>
      <xdr:spPr>
        <a:xfrm>
          <a:off x="18656300" y="1822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CF993608-F4E9-401D-8389-4C8745482C6B}"/>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A603CD32-D55E-472B-B46F-67CA2ADB9FCF}"/>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42500F99-697A-4D6B-8293-0DEAC4D2D4B3}"/>
            </a:ext>
          </a:extLst>
        </xdr:cNvPr>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6DB5888A-2E84-41AF-938D-D2E93B3FF56A}"/>
            </a:ext>
          </a:extLst>
        </xdr:cNvPr>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86123</xdr:rowOff>
    </xdr:from>
    <xdr:ext cx="469744" cy="259045"/>
    <xdr:sp macro="" textlink="">
      <xdr:nvSpPr>
        <xdr:cNvPr id="848" name="n_1mainValue【公民館】&#10;一人当たり面積">
          <a:extLst>
            <a:ext uri="{FF2B5EF4-FFF2-40B4-BE49-F238E27FC236}">
              <a16:creationId xmlns:a16="http://schemas.microsoft.com/office/drawing/2014/main" id="{592B28C3-930A-4991-86E6-931617889891}"/>
            </a:ext>
          </a:extLst>
        </xdr:cNvPr>
        <xdr:cNvSpPr txBox="1"/>
      </xdr:nvSpPr>
      <xdr:spPr>
        <a:xfrm>
          <a:off x="21075727" y="1825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849" name="n_2mainValue【公民館】&#10;一人当たり面積">
          <a:extLst>
            <a:ext uri="{FF2B5EF4-FFF2-40B4-BE49-F238E27FC236}">
              <a16:creationId xmlns:a16="http://schemas.microsoft.com/office/drawing/2014/main" id="{36E1210A-1CA9-4CAA-876B-51E4F32A2DA1}"/>
            </a:ext>
          </a:extLst>
        </xdr:cNvPr>
        <xdr:cNvSpPr txBox="1"/>
      </xdr:nvSpPr>
      <xdr:spPr>
        <a:xfrm>
          <a:off x="20199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850" name="n_3mainValue【公民館】&#10;一人当たり面積">
          <a:extLst>
            <a:ext uri="{FF2B5EF4-FFF2-40B4-BE49-F238E27FC236}">
              <a16:creationId xmlns:a16="http://schemas.microsoft.com/office/drawing/2014/main" id="{FE7537DB-139A-45EE-A0DC-DC454587CFC8}"/>
            </a:ext>
          </a:extLst>
        </xdr:cNvPr>
        <xdr:cNvSpPr txBox="1"/>
      </xdr:nvSpPr>
      <xdr:spPr>
        <a:xfrm>
          <a:off x="19310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51" name="n_4mainValue【公民館】&#10;一人当たり面積">
          <a:extLst>
            <a:ext uri="{FF2B5EF4-FFF2-40B4-BE49-F238E27FC236}">
              <a16:creationId xmlns:a16="http://schemas.microsoft.com/office/drawing/2014/main" id="{9870260A-3845-4473-A31A-9B6888A35E36}"/>
            </a:ext>
          </a:extLst>
        </xdr:cNvPr>
        <xdr:cNvSpPr txBox="1"/>
      </xdr:nvSpPr>
      <xdr:spPr>
        <a:xfrm>
          <a:off x="18421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BE268302-FEDC-4FBD-863C-49AA4A9FFDC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AB10718A-26A9-43FB-8D4A-B32ECAB8AFD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1CDFB8EE-5B49-45BC-95BF-46C447EA4C8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道路、橋りょう・トンネルの有形固定資産減価償却率については計画的な更新工事により類似団体や全国の平均より低い水準を維持しているものの、年々上昇している。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公営住宅の有形固定資産減価償却率については、令和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年度に老朽化した住宅</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棟を集約し新しい住宅を建設したことにより前年度から</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ポイント低下し、類似団体や全国平均を下回った。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認定こども園・幼稚園・保育園の有形固定資産減価償却率については、類似団体や全国平均と比べて低い水準となっているが、近年大規模な改修等を実施していないため類似団体の平均より速い速度で上昇している。</a:t>
          </a:r>
        </a:p>
        <a:p>
          <a:r>
            <a:rPr kumimoji="1" lang="ja-JP" altLang="en-US" sz="1300">
              <a:latin typeface="ＭＳ Ｐゴシック" panose="020B0600070205080204" pitchFamily="50" charset="-128"/>
              <a:ea typeface="ＭＳ Ｐゴシック" panose="020B0600070205080204" pitchFamily="50" charset="-128"/>
            </a:rPr>
            <a:t>学校施設の有形固定資産減価償却率については、計画等に基づき校舎や体育館の長寿命化改修を実施しているものの、建築から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年以上経過したものもあり、類似団体や全国平均と比べて高くなっている。</a:t>
          </a:r>
        </a:p>
        <a:p>
          <a:r>
            <a:rPr kumimoji="1" lang="ja-JP" altLang="en-US" sz="1300">
              <a:latin typeface="ＭＳ Ｐゴシック" panose="020B0600070205080204" pitchFamily="50" charset="-128"/>
              <a:ea typeface="ＭＳ Ｐゴシック" panose="020B0600070205080204" pitchFamily="50" charset="-128"/>
            </a:rPr>
            <a:t>児童館及び公民館の有形固定資産減価償却率については、類似団体や全国平均と比べて低い水準となっているが、近年大規模な改修等を実施していないため、類似団体の平均に近い水準まで上昇している。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054D87-7B19-4C21-9AD9-0CAF8C059E9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D0E0EF-AD67-4D8F-903F-55CD6AD8D7F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AF49F3-FC4F-4878-BBDB-BDFE648F37E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F2F533-F6EE-453D-963E-617F38DE3A5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静岡県三島市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71343C-66B0-4CF9-8F27-09CE03F5300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119ED4B-6C7A-49D7-ABC1-FAC8083706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DF04B23-9A22-4C04-8B3D-CBBED949FA6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0CFD4A-A573-4EFE-B4CC-EE97BFD47EC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DB528D-943D-44FD-813B-387C570C6F4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BF80FC-6AF5-4689-9A8E-D5A7D70A0DD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104,961
103,359
62.02
47,287,605
46,084,472
1,072,430
23,322,392
37,605,466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958E3A1-5913-4741-B191-8970FA46029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1FF9D8C-578E-452B-B63F-2446D36E812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0AD1038-9716-4049-A8B6-B3C9CD2619D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6.5
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6B7659-9076-4E99-95A9-5AC2201CA70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3508CAA-F529-4CD9-9519-88AB40B6527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53828AA-4435-43C7-9403-8F08CA59AB0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E63C51-FB46-4D5E-992B-9C8FBE7B2BF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61F8E07-AA3D-4BEB-A6BC-E698C54C1C9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DB8B062-2AB7-422F-BF93-4016E24DFFF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69DF912-8660-40E8-A8B5-356C4B170DF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01DD53-CF0C-4B4E-8FA1-B51AEB721E5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3F63A93-E7B3-49C3-99E5-8F140E6DE14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12B4AC-0B15-4A4A-955F-B90078C983B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CF2D8ED-C65C-4DE8-873E-62639376875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FF59B5-CED1-46AF-B100-A4901C4839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F76DE23-7937-4C58-8A5F-CE4B88DD173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C67456-F276-42FE-8416-A17A642B6C9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3EF38E-C143-48AB-A62C-521D4D4651A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4D7D2A-567E-45E9-937A-0102EC0920B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F3265D-9925-4AC4-912A-07ED6F789B0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9785F1B-0C98-4AA5-B9F0-B70AFE6FF89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88FB8A-CAF6-4D59-BED9-4AA2D19E76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6BAAFE-B6A0-4CD9-AF23-70B4D434860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0862F6C-6E3B-4454-AF3E-870F78689A0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3A58FE4-0E0A-4459-9311-3EAA5B6D6BC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B58187-23B4-4FDE-BAEA-5A90992B275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38ACD5-2AD2-43F9-BB99-86F3779945F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958DC4-B5A1-4B01-ACD4-546164834AC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3A437E-E73C-4BFB-AADC-9166E2B3352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D8B7E0-240B-481A-A6A6-04B5AEA5A37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C45A0B0-F9E4-4D9F-A791-28A4F922B9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F997AA0-F352-410C-A614-8D536F03627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8D466AF-A914-4F03-8EC5-2873080164D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E201CB0-1299-4C30-AFDF-E0591DCCB07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FD5C727-1504-42EC-8692-E4973850269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94627B3-3979-45EC-9A4D-634F0DD3191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0878578-EB22-4AB4-9534-BA06C6D0C9D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B25AE52-EFA4-4322-9D91-46D05BCD000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2D84992-EB3A-4AF3-8DAB-D67BBD6F89D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41301FA-CCBC-4BE1-81C1-668E14B1FB0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C4A2755-0C48-4B00-B375-5F6EB380D71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FE6DD8F-8B65-40F4-B518-11173CCE23E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67D6862-1F08-4B1D-A353-DE64725BB42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26D3706-8747-40FD-A413-5095FFD9047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28683A8-4F32-402E-9DE7-F50B5E85091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A2B47CE4-9865-4FC5-9B9B-1D2FB14C08A8}"/>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C4B49C07-5DA7-48F1-A8AF-6F9628C29DC5}"/>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B26D1FA7-DAA9-4B69-B38A-D25C7F753626}"/>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B7CD0F80-6A6C-4B10-8F6A-FE3882F838A5}"/>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6BFFB4C9-7C26-42E4-B5BA-4135122576B3}"/>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632F38F2-C454-4C04-BB48-A6C425139959}"/>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4E871CA7-B1C3-49D1-8DBA-F93094C3FCBE}"/>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43FE17DB-6E48-4459-A967-F54180852187}"/>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3E969EA8-7422-444A-9866-129D14CBDCB7}"/>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1131C7BC-9E6C-4BFA-B284-DBABCA7DD581}"/>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664E84D9-743D-4FCB-BE77-85616F387831}"/>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13BC837-38D6-4CF4-8AD1-FC340142D15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62A54B-7FC5-4704-80CD-9CA0AD3D29D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787B70C-48BF-469D-8C90-8C9F28CDFC9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CC7C3DC-BAA9-423A-9456-9AC36318EFB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8F79B6F-809F-4B04-8386-B9143DE06BD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6350</xdr:rowOff>
    </xdr:from>
    <xdr:to>
      <xdr:col>24</xdr:col>
      <xdr:colOff>114300</xdr:colOff>
      <xdr:row>37</xdr:row>
      <xdr:rowOff>107950</xdr:rowOff>
    </xdr:to>
    <xdr:sp macro="" textlink="">
      <xdr:nvSpPr>
        <xdr:cNvPr id="73" name="楕円 72">
          <a:extLst>
            <a:ext uri="{FF2B5EF4-FFF2-40B4-BE49-F238E27FC236}">
              <a16:creationId xmlns:a16="http://schemas.microsoft.com/office/drawing/2014/main" id="{A31C933C-8D44-4D2E-A5B3-72C5B41514DB}"/>
            </a:ext>
          </a:extLst>
        </xdr:cNvPr>
        <xdr:cNvSpPr/>
      </xdr:nvSpPr>
      <xdr:spPr>
        <a:xfrm>
          <a:off x="45847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156227</xdr:rowOff>
    </xdr:from>
    <xdr:ext cx="405111" cy="259045"/>
    <xdr:sp macro="" textlink="">
      <xdr:nvSpPr>
        <xdr:cNvPr id="74" name="【図書館】&#10;有形固定資産減価償却率該当値テキスト">
          <a:extLst>
            <a:ext uri="{FF2B5EF4-FFF2-40B4-BE49-F238E27FC236}">
              <a16:creationId xmlns:a16="http://schemas.microsoft.com/office/drawing/2014/main" id="{9759435F-4231-4C2C-83DF-3BC06935B6A1}"/>
            </a:ext>
          </a:extLst>
        </xdr:cNvPr>
        <xdr:cNvSpPr txBox="1"/>
      </xdr:nvSpPr>
      <xdr:spPr>
        <a:xfrm>
          <a:off x="4673600"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139700</xdr:rowOff>
    </xdr:from>
    <xdr:to>
      <xdr:col>20</xdr:col>
      <xdr:colOff>38100</xdr:colOff>
      <xdr:row>37</xdr:row>
      <xdr:rowOff>69850</xdr:rowOff>
    </xdr:to>
    <xdr:sp macro="" textlink="">
      <xdr:nvSpPr>
        <xdr:cNvPr id="75" name="楕円 74">
          <a:extLst>
            <a:ext uri="{FF2B5EF4-FFF2-40B4-BE49-F238E27FC236}">
              <a16:creationId xmlns:a16="http://schemas.microsoft.com/office/drawing/2014/main" id="{E8C6EC43-700B-4598-92A0-A3B3965B716C}"/>
            </a:ext>
          </a:extLst>
        </xdr:cNvPr>
        <xdr:cNvSpPr/>
      </xdr:nvSpPr>
      <xdr:spPr>
        <a:xfrm>
          <a:off x="3746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19050</xdr:rowOff>
    </xdr:from>
    <xdr:to>
      <xdr:col>24</xdr:col>
      <xdr:colOff>63500</xdr:colOff>
      <xdr:row>37</xdr:row>
      <xdr:rowOff>57150</xdr:rowOff>
    </xdr:to>
    <xdr:cxnSp macro="">
      <xdr:nvCxnSpPr>
        <xdr:cNvPr id="76" name="直線コネクタ 75">
          <a:extLst>
            <a:ext uri="{FF2B5EF4-FFF2-40B4-BE49-F238E27FC236}">
              <a16:creationId xmlns:a16="http://schemas.microsoft.com/office/drawing/2014/main" id="{275AD2B8-3F2E-4825-A595-8082E9633FCA}"/>
            </a:ext>
          </a:extLst>
        </xdr:cNvPr>
        <xdr:cNvCxnSpPr/>
      </xdr:nvCxnSpPr>
      <xdr:spPr>
        <a:xfrm>
          <a:off x="3797300" y="6362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101600</xdr:rowOff>
    </xdr:from>
    <xdr:to>
      <xdr:col>15</xdr:col>
      <xdr:colOff>101600</xdr:colOff>
      <xdr:row>37</xdr:row>
      <xdr:rowOff>31750</xdr:rowOff>
    </xdr:to>
    <xdr:sp macro="" textlink="">
      <xdr:nvSpPr>
        <xdr:cNvPr id="77" name="楕円 76">
          <a:extLst>
            <a:ext uri="{FF2B5EF4-FFF2-40B4-BE49-F238E27FC236}">
              <a16:creationId xmlns:a16="http://schemas.microsoft.com/office/drawing/2014/main" id="{AE8AD2F3-74B3-4712-AC7B-561B41ABBC65}"/>
            </a:ext>
          </a:extLst>
        </xdr:cNvPr>
        <xdr:cNvSpPr/>
      </xdr:nvSpPr>
      <xdr:spPr>
        <a:xfrm>
          <a:off x="2857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152400</xdr:rowOff>
    </xdr:from>
    <xdr:to>
      <xdr:col>19</xdr:col>
      <xdr:colOff>177800</xdr:colOff>
      <xdr:row>37</xdr:row>
      <xdr:rowOff>19050</xdr:rowOff>
    </xdr:to>
    <xdr:cxnSp macro="">
      <xdr:nvCxnSpPr>
        <xdr:cNvPr id="78" name="直線コネクタ 77">
          <a:extLst>
            <a:ext uri="{FF2B5EF4-FFF2-40B4-BE49-F238E27FC236}">
              <a16:creationId xmlns:a16="http://schemas.microsoft.com/office/drawing/2014/main" id="{9F329138-25BB-41E1-85CC-5BC76CF24E7F}"/>
            </a:ext>
          </a:extLst>
        </xdr:cNvPr>
        <xdr:cNvCxnSpPr/>
      </xdr:nvCxnSpPr>
      <xdr:spPr>
        <a:xfrm>
          <a:off x="2908300" y="632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63500</xdr:rowOff>
    </xdr:from>
    <xdr:to>
      <xdr:col>10</xdr:col>
      <xdr:colOff>165100</xdr:colOff>
      <xdr:row>36</xdr:row>
      <xdr:rowOff>165100</xdr:rowOff>
    </xdr:to>
    <xdr:sp macro="" textlink="">
      <xdr:nvSpPr>
        <xdr:cNvPr id="79" name="楕円 78">
          <a:extLst>
            <a:ext uri="{FF2B5EF4-FFF2-40B4-BE49-F238E27FC236}">
              <a16:creationId xmlns:a16="http://schemas.microsoft.com/office/drawing/2014/main" id="{978AB63E-CAD9-4748-AB37-86D3761C09A1}"/>
            </a:ext>
          </a:extLst>
        </xdr:cNvPr>
        <xdr:cNvSpPr/>
      </xdr:nvSpPr>
      <xdr:spPr>
        <a:xfrm>
          <a:off x="1968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114300</xdr:rowOff>
    </xdr:from>
    <xdr:to>
      <xdr:col>15</xdr:col>
      <xdr:colOff>50800</xdr:colOff>
      <xdr:row>36</xdr:row>
      <xdr:rowOff>152400</xdr:rowOff>
    </xdr:to>
    <xdr:cxnSp macro="">
      <xdr:nvCxnSpPr>
        <xdr:cNvPr id="80" name="直線コネクタ 79">
          <a:extLst>
            <a:ext uri="{FF2B5EF4-FFF2-40B4-BE49-F238E27FC236}">
              <a16:creationId xmlns:a16="http://schemas.microsoft.com/office/drawing/2014/main" id="{F8A525C0-1538-42F5-9F61-FF7A59AFE102}"/>
            </a:ext>
          </a:extLst>
        </xdr:cNvPr>
        <xdr:cNvCxnSpPr/>
      </xdr:nvCxnSpPr>
      <xdr:spPr>
        <a:xfrm>
          <a:off x="2019300" y="6286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81" name="楕円 80">
          <a:extLst>
            <a:ext uri="{FF2B5EF4-FFF2-40B4-BE49-F238E27FC236}">
              <a16:creationId xmlns:a16="http://schemas.microsoft.com/office/drawing/2014/main" id="{8401E0FF-CE8B-4666-8995-56CF3E148F64}"/>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114300</xdr:rowOff>
    </xdr:to>
    <xdr:cxnSp macro="">
      <xdr:nvCxnSpPr>
        <xdr:cNvPr id="82" name="直線コネクタ 81">
          <a:extLst>
            <a:ext uri="{FF2B5EF4-FFF2-40B4-BE49-F238E27FC236}">
              <a16:creationId xmlns:a16="http://schemas.microsoft.com/office/drawing/2014/main" id="{50A9D22F-705E-4A59-BE4F-BE2F2D148E78}"/>
            </a:ext>
          </a:extLst>
        </xdr:cNvPr>
        <xdr:cNvCxnSpPr/>
      </xdr:nvCxnSpPr>
      <xdr:spPr>
        <a:xfrm>
          <a:off x="1130300" y="624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797D7043-9032-4FDC-B2A0-F46033E19DB6}"/>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929E946F-3F25-4775-B3F7-DBCC6F4DEEAB}"/>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CB53D3CB-9663-4DB7-AFF4-013AE09CD281}"/>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FC7DEB6C-FEAD-42BD-A2EC-7585A72BB3FE}"/>
            </a:ext>
          </a:extLst>
        </xdr:cNvPr>
        <xdr:cNvSpPr txBox="1"/>
      </xdr:nvSpPr>
      <xdr:spPr>
        <a:xfrm>
          <a:off x="9277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60977</xdr:rowOff>
    </xdr:from>
    <xdr:ext cx="405111" cy="259045"/>
    <xdr:sp macro="" textlink="">
      <xdr:nvSpPr>
        <xdr:cNvPr id="87" name="n_1mainValue【図書館】&#10;有形固定資産減価償却率">
          <a:extLst>
            <a:ext uri="{FF2B5EF4-FFF2-40B4-BE49-F238E27FC236}">
              <a16:creationId xmlns:a16="http://schemas.microsoft.com/office/drawing/2014/main" id="{D487BA2B-C6C9-452A-A570-3B9BF6B3DAEF}"/>
            </a:ext>
          </a:extLst>
        </xdr:cNvPr>
        <xdr:cNvSpPr txBox="1"/>
      </xdr:nvSpPr>
      <xdr:spPr>
        <a:xfrm>
          <a:off x="35820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22877</xdr:rowOff>
    </xdr:from>
    <xdr:ext cx="405111" cy="259045"/>
    <xdr:sp macro="" textlink="">
      <xdr:nvSpPr>
        <xdr:cNvPr id="88" name="n_2mainValue【図書館】&#10;有形固定資産減価償却率">
          <a:extLst>
            <a:ext uri="{FF2B5EF4-FFF2-40B4-BE49-F238E27FC236}">
              <a16:creationId xmlns:a16="http://schemas.microsoft.com/office/drawing/2014/main" id="{B82D2201-BDDC-4F45-BB1F-9F70EE850B69}"/>
            </a:ext>
          </a:extLst>
        </xdr:cNvPr>
        <xdr:cNvSpPr txBox="1"/>
      </xdr:nvSpPr>
      <xdr:spPr>
        <a:xfrm>
          <a:off x="2705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10177</xdr:rowOff>
    </xdr:from>
    <xdr:ext cx="405111" cy="259045"/>
    <xdr:sp macro="" textlink="">
      <xdr:nvSpPr>
        <xdr:cNvPr id="89" name="n_3mainValue【図書館】&#10;有形固定資産減価償却率">
          <a:extLst>
            <a:ext uri="{FF2B5EF4-FFF2-40B4-BE49-F238E27FC236}">
              <a16:creationId xmlns:a16="http://schemas.microsoft.com/office/drawing/2014/main" id="{F30E8715-5E7A-4C50-91FA-922EA4F55489}"/>
            </a:ext>
          </a:extLst>
        </xdr:cNvPr>
        <xdr:cNvSpPr txBox="1"/>
      </xdr:nvSpPr>
      <xdr:spPr>
        <a:xfrm>
          <a:off x="1816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90" name="n_4mainValue【図書館】&#10;有形固定資産減価償却率">
          <a:extLst>
            <a:ext uri="{FF2B5EF4-FFF2-40B4-BE49-F238E27FC236}">
              <a16:creationId xmlns:a16="http://schemas.microsoft.com/office/drawing/2014/main" id="{B660DE47-891A-472E-900C-8013F0B80D53}"/>
            </a:ext>
          </a:extLst>
        </xdr:cNvPr>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9A9F968-241A-400C-9D73-1A8DEACC81F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08F8BF3-1787-48AF-8D3F-92F4F3DD59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EABE902-1AFB-4FBC-B282-5D1FE3BE458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30D60AC-DA95-4FF7-AEBA-0349F4B4192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28D8909-B143-45D0-BB8E-309081627AC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2BAAC2A-31B1-4DA9-8123-937893669D4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E8C22AC-4CDA-4934-A9D6-82FB67C4ACB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298A90C-D7D2-446D-ACF1-298C93E4402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C53D068-8EC0-45A1-9F11-887794628A4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EBDA8BC-2F1B-4C43-8100-B0D2E8D4D71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48B75900-FBE2-457E-89F9-B350B760DB1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0A8130A-5209-4B54-AC4C-6BE8A66123F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654AAFB-DEE4-44E0-B884-768BE300F97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22F2B996-4923-48A4-B514-0AD4DB130695}"/>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2C7FF0A-C24F-434A-8F92-27A394FE0FD3}"/>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E809B916-1E07-485F-9D61-9A4B98ECCFF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570341B-057D-4528-BBFB-20A8037AC12A}"/>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94849875-B213-43B5-BBA4-7A721B140292}"/>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96F24DB-F054-4823-85A2-A7C3270E6A9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39C8F2F7-0BED-41ED-926F-09FBD0867D02}"/>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36F31CB-8867-4CE3-9F37-F63796510A7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D6193E1E-7566-42F9-8273-37724060B4AF}"/>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CF8D49B-23EE-47B7-9411-C2331E550B8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58AE9411-21EF-47AE-AB3C-401C4E3004E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903FC7CC-5A6A-47FF-B190-1C0CF9ECA1B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B6844818-2034-4979-AB78-734729B70F24}"/>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71E15A5D-3EEF-4733-BE61-87A107C55771}"/>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439FBE9A-9905-4C2D-BE52-DCA1AA4FBCDD}"/>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67DE13B2-0628-4594-BA90-ED1ADF1438F0}"/>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8395E26E-73A6-42D9-8160-54039E6922B5}"/>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ED965FC4-4F3C-4872-AC9B-9D592301AA25}"/>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408CC53F-0F56-4597-BC85-B7E5B8395A23}"/>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2E22E65D-E130-4AA6-BFB3-64358225776D}"/>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0AB7274C-923E-4827-ABDD-E3C5731E10C9}"/>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63E4476A-64E1-4B59-ACF2-6C5D7A93021C}"/>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984E3BCC-D759-4F59-BA9E-BDC41577FBFD}"/>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B40A540-3613-470A-BC0E-CD4CAF1AC70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DA5E1FD-37E2-4C25-8C00-F810BD95B53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31A91C7-2D89-42C9-A710-B652EA22EE7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DBB75F8-57FD-45A0-9B4A-3E732FE0CA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BDD4E7A-8412-4ABE-9513-658A32BA205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32" name="楕円 131">
          <a:extLst>
            <a:ext uri="{FF2B5EF4-FFF2-40B4-BE49-F238E27FC236}">
              <a16:creationId xmlns:a16="http://schemas.microsoft.com/office/drawing/2014/main" id="{04F4549F-C5D2-48E3-8D82-5F6DE6CB96E4}"/>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3827</xdr:rowOff>
    </xdr:from>
    <xdr:ext cx="469744" cy="259045"/>
    <xdr:sp macro="" textlink="">
      <xdr:nvSpPr>
        <xdr:cNvPr id="133" name="【図書館】&#10;一人当たり面積該当値テキスト">
          <a:extLst>
            <a:ext uri="{FF2B5EF4-FFF2-40B4-BE49-F238E27FC236}">
              <a16:creationId xmlns:a16="http://schemas.microsoft.com/office/drawing/2014/main" id="{82C69620-CE86-4CFE-ABCC-B0BC3ED0F6A7}"/>
            </a:ext>
          </a:extLst>
        </xdr:cNvPr>
        <xdr:cNvSpPr txBox="1"/>
      </xdr:nvSpPr>
      <xdr:spPr>
        <a:xfrm>
          <a:off x="10515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36285</xdr:rowOff>
    </xdr:from>
    <xdr:to>
      <xdr:col>50</xdr:col>
      <xdr:colOff>165100</xdr:colOff>
      <xdr:row>40</xdr:row>
      <xdr:rowOff>137885</xdr:rowOff>
    </xdr:to>
    <xdr:sp macro="" textlink="">
      <xdr:nvSpPr>
        <xdr:cNvPr id="134" name="楕円 133">
          <a:extLst>
            <a:ext uri="{FF2B5EF4-FFF2-40B4-BE49-F238E27FC236}">
              <a16:creationId xmlns:a16="http://schemas.microsoft.com/office/drawing/2014/main" id="{90B87B27-05E5-403E-8731-B28AFAA5A8BB}"/>
            </a:ext>
          </a:extLst>
        </xdr:cNvPr>
        <xdr:cNvSpPr/>
      </xdr:nvSpPr>
      <xdr:spPr>
        <a:xfrm>
          <a:off x="9588500" y="68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87085</xdr:rowOff>
    </xdr:to>
    <xdr:cxnSp macro="">
      <xdr:nvCxnSpPr>
        <xdr:cNvPr id="135" name="直線コネクタ 134">
          <a:extLst>
            <a:ext uri="{FF2B5EF4-FFF2-40B4-BE49-F238E27FC236}">
              <a16:creationId xmlns:a16="http://schemas.microsoft.com/office/drawing/2014/main" id="{28050BBD-B222-4760-95B7-48017045AB9E}"/>
            </a:ext>
          </a:extLst>
        </xdr:cNvPr>
        <xdr:cNvCxnSpPr/>
      </xdr:nvCxnSpPr>
      <xdr:spPr>
        <a:xfrm flipV="1">
          <a:off x="9639300" y="69342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36285</xdr:rowOff>
    </xdr:from>
    <xdr:to>
      <xdr:col>46</xdr:col>
      <xdr:colOff>38100</xdr:colOff>
      <xdr:row>40</xdr:row>
      <xdr:rowOff>137885</xdr:rowOff>
    </xdr:to>
    <xdr:sp macro="" textlink="">
      <xdr:nvSpPr>
        <xdr:cNvPr id="136" name="楕円 135">
          <a:extLst>
            <a:ext uri="{FF2B5EF4-FFF2-40B4-BE49-F238E27FC236}">
              <a16:creationId xmlns:a16="http://schemas.microsoft.com/office/drawing/2014/main" id="{07BD91EF-64E4-4EBF-A59F-33C39C7A8721}"/>
            </a:ext>
          </a:extLst>
        </xdr:cNvPr>
        <xdr:cNvSpPr/>
      </xdr:nvSpPr>
      <xdr:spPr>
        <a:xfrm>
          <a:off x="8699500" y="68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87085</xdr:rowOff>
    </xdr:from>
    <xdr:to>
      <xdr:col>50</xdr:col>
      <xdr:colOff>114300</xdr:colOff>
      <xdr:row>40</xdr:row>
      <xdr:rowOff>87085</xdr:rowOff>
    </xdr:to>
    <xdr:cxnSp macro="">
      <xdr:nvCxnSpPr>
        <xdr:cNvPr id="137" name="直線コネクタ 136">
          <a:extLst>
            <a:ext uri="{FF2B5EF4-FFF2-40B4-BE49-F238E27FC236}">
              <a16:creationId xmlns:a16="http://schemas.microsoft.com/office/drawing/2014/main" id="{AD00B100-95D8-4862-8AB7-436B0A8914AD}"/>
            </a:ext>
          </a:extLst>
        </xdr:cNvPr>
        <xdr:cNvCxnSpPr/>
      </xdr:nvCxnSpPr>
      <xdr:spPr>
        <a:xfrm>
          <a:off x="8750300" y="6945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36285</xdr:rowOff>
    </xdr:from>
    <xdr:to>
      <xdr:col>41</xdr:col>
      <xdr:colOff>101600</xdr:colOff>
      <xdr:row>40</xdr:row>
      <xdr:rowOff>137885</xdr:rowOff>
    </xdr:to>
    <xdr:sp macro="" textlink="">
      <xdr:nvSpPr>
        <xdr:cNvPr id="138" name="楕円 137">
          <a:extLst>
            <a:ext uri="{FF2B5EF4-FFF2-40B4-BE49-F238E27FC236}">
              <a16:creationId xmlns:a16="http://schemas.microsoft.com/office/drawing/2014/main" id="{25237AF4-85E3-4340-8053-037CED430D61}"/>
            </a:ext>
          </a:extLst>
        </xdr:cNvPr>
        <xdr:cNvSpPr/>
      </xdr:nvSpPr>
      <xdr:spPr>
        <a:xfrm>
          <a:off x="7810500" y="689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87085</xdr:rowOff>
    </xdr:from>
    <xdr:to>
      <xdr:col>45</xdr:col>
      <xdr:colOff>177800</xdr:colOff>
      <xdr:row>40</xdr:row>
      <xdr:rowOff>87085</xdr:rowOff>
    </xdr:to>
    <xdr:cxnSp macro="">
      <xdr:nvCxnSpPr>
        <xdr:cNvPr id="139" name="直線コネクタ 138">
          <a:extLst>
            <a:ext uri="{FF2B5EF4-FFF2-40B4-BE49-F238E27FC236}">
              <a16:creationId xmlns:a16="http://schemas.microsoft.com/office/drawing/2014/main" id="{B9D07430-7647-43AE-BD2C-6010EF506256}"/>
            </a:ext>
          </a:extLst>
        </xdr:cNvPr>
        <xdr:cNvCxnSpPr/>
      </xdr:nvCxnSpPr>
      <xdr:spPr>
        <a:xfrm>
          <a:off x="7861300" y="6945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47172</xdr:rowOff>
    </xdr:from>
    <xdr:to>
      <xdr:col>36</xdr:col>
      <xdr:colOff>165100</xdr:colOff>
      <xdr:row>40</xdr:row>
      <xdr:rowOff>148772</xdr:rowOff>
    </xdr:to>
    <xdr:sp macro="" textlink="">
      <xdr:nvSpPr>
        <xdr:cNvPr id="140" name="楕円 139">
          <a:extLst>
            <a:ext uri="{FF2B5EF4-FFF2-40B4-BE49-F238E27FC236}">
              <a16:creationId xmlns:a16="http://schemas.microsoft.com/office/drawing/2014/main" id="{425CD116-ECB5-408A-A85D-56B1C5014199}"/>
            </a:ext>
          </a:extLst>
        </xdr:cNvPr>
        <xdr:cNvSpPr/>
      </xdr:nvSpPr>
      <xdr:spPr>
        <a:xfrm>
          <a:off x="6921500" y="690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87085</xdr:rowOff>
    </xdr:from>
    <xdr:to>
      <xdr:col>41</xdr:col>
      <xdr:colOff>50800</xdr:colOff>
      <xdr:row>40</xdr:row>
      <xdr:rowOff>97972</xdr:rowOff>
    </xdr:to>
    <xdr:cxnSp macro="">
      <xdr:nvCxnSpPr>
        <xdr:cNvPr id="141" name="直線コネクタ 140">
          <a:extLst>
            <a:ext uri="{FF2B5EF4-FFF2-40B4-BE49-F238E27FC236}">
              <a16:creationId xmlns:a16="http://schemas.microsoft.com/office/drawing/2014/main" id="{06D5E098-ADDB-4F51-8FE3-7E1A9E62C595}"/>
            </a:ext>
          </a:extLst>
        </xdr:cNvPr>
        <xdr:cNvCxnSpPr/>
      </xdr:nvCxnSpPr>
      <xdr:spPr>
        <a:xfrm flipV="1">
          <a:off x="6972300" y="69450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72C3255F-8362-4A0E-9E84-08FEC863274D}"/>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9D780094-07B1-4D29-A7A9-8A3988524AEB}"/>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EF7358AF-8628-48BB-8B1D-76CA44986C80}"/>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EEA50467-A101-4659-B601-934FADB72EC8}"/>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129012</xdr:rowOff>
    </xdr:from>
    <xdr:ext cx="469744" cy="259045"/>
    <xdr:sp macro="" textlink="">
      <xdr:nvSpPr>
        <xdr:cNvPr id="146" name="n_1mainValue【図書館】&#10;一人当たり面積">
          <a:extLst>
            <a:ext uri="{FF2B5EF4-FFF2-40B4-BE49-F238E27FC236}">
              <a16:creationId xmlns:a16="http://schemas.microsoft.com/office/drawing/2014/main" id="{8282B689-3889-4D88-8C4F-F21BB86B3600}"/>
            </a:ext>
          </a:extLst>
        </xdr:cNvPr>
        <xdr:cNvSpPr txBox="1"/>
      </xdr:nvSpPr>
      <xdr:spPr>
        <a:xfrm>
          <a:off x="9391727"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129012</xdr:rowOff>
    </xdr:from>
    <xdr:ext cx="469744" cy="259045"/>
    <xdr:sp macro="" textlink="">
      <xdr:nvSpPr>
        <xdr:cNvPr id="147" name="n_2mainValue【図書館】&#10;一人当たり面積">
          <a:extLst>
            <a:ext uri="{FF2B5EF4-FFF2-40B4-BE49-F238E27FC236}">
              <a16:creationId xmlns:a16="http://schemas.microsoft.com/office/drawing/2014/main" id="{BCC9564C-873F-4924-8CA5-3054F5F8F5B1}"/>
            </a:ext>
          </a:extLst>
        </xdr:cNvPr>
        <xdr:cNvSpPr txBox="1"/>
      </xdr:nvSpPr>
      <xdr:spPr>
        <a:xfrm>
          <a:off x="8515427"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129012</xdr:rowOff>
    </xdr:from>
    <xdr:ext cx="469744" cy="259045"/>
    <xdr:sp macro="" textlink="">
      <xdr:nvSpPr>
        <xdr:cNvPr id="148" name="n_3mainValue【図書館】&#10;一人当たり面積">
          <a:extLst>
            <a:ext uri="{FF2B5EF4-FFF2-40B4-BE49-F238E27FC236}">
              <a16:creationId xmlns:a16="http://schemas.microsoft.com/office/drawing/2014/main" id="{6E544849-7CF0-40B8-977E-A04336995B4E}"/>
            </a:ext>
          </a:extLst>
        </xdr:cNvPr>
        <xdr:cNvSpPr txBox="1"/>
      </xdr:nvSpPr>
      <xdr:spPr>
        <a:xfrm>
          <a:off x="7626427" y="698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139899</xdr:rowOff>
    </xdr:from>
    <xdr:ext cx="469744" cy="259045"/>
    <xdr:sp macro="" textlink="">
      <xdr:nvSpPr>
        <xdr:cNvPr id="149" name="n_4mainValue【図書館】&#10;一人当たり面積">
          <a:extLst>
            <a:ext uri="{FF2B5EF4-FFF2-40B4-BE49-F238E27FC236}">
              <a16:creationId xmlns:a16="http://schemas.microsoft.com/office/drawing/2014/main" id="{141CD14F-4E66-42FD-AC8E-54FB1AEBAB5D}"/>
            </a:ext>
          </a:extLst>
        </xdr:cNvPr>
        <xdr:cNvSpPr txBox="1"/>
      </xdr:nvSpPr>
      <xdr:spPr>
        <a:xfrm>
          <a:off x="6737427" y="699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289758C-CD2A-4F1C-BB41-C624BA3BC8D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508800C-95BD-4C46-A456-2BC9062F14B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AB9FE2C-3644-4FB8-A823-A3365862A0F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932090C-FEAF-49E9-A6FD-C980C9E87A0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CB8DCB4-0285-4F52-8E8D-96FE534F639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04CF436-B1CC-4825-ADFF-635D4022553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83C4FB5-4273-40E2-8CD4-72C5F0C33C6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C31BF81-1E9D-4163-8315-0FFAE4C54F6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E6EEF0DE-0EBF-42CE-A372-4FDB8AFF9C1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290D95C-662A-4604-A4C3-B1EEB76DC75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0BF9BC2-0E45-451D-A92A-02E4F8C9111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5472239-24A1-4AC4-A687-291561DB46B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733B8DA9-E626-453C-B668-5A6EA2D506E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595F1782-C8A0-415C-8E2B-D134DC67E9C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C0B213E-27C4-4F0E-8EBD-115D0AF11E3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98B1320-2340-4B10-A022-82250E869B8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9DB0EA3-4062-44CB-BFB5-121A6B77DF4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CA9C2577-8448-4E48-9538-620F70DB83C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A977A4F9-BD68-461B-B64B-FB9807CAF58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18B22AC-683E-483E-AEB1-607459D8768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C061CD38-D334-4780-B538-FCDE7CB28A7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A8CFE7E-AB54-4BD1-BEEC-06B836B1101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A162F37-0BE2-4300-9424-49FBB3B6117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F5DAFF3-AACC-458B-8045-9C80C24A00C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8020F6A1-9110-4ED2-9D40-FC2FA0610F5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80409D28-8989-461A-AE63-799B616FB3E7}"/>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52187971-7330-4A79-818E-03CFD19D30F8}"/>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E4355722-504B-4575-9964-553AADE56152}"/>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92E25ECE-B5B1-4C4D-9F49-925EC20749DC}"/>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729FB656-989E-4830-8AF7-2ADF2C94365C}"/>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17C5A698-EE79-4E82-B14B-EFF01BFD73A8}"/>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EEB6CBAC-9F3C-4EEA-AD48-8A8B9EAFDEC2}"/>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D65AF90E-BEC4-453D-85F4-0EAB71A35420}"/>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C3C4694B-EC65-4B52-86AB-01EB1FB05340}"/>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FE738C11-C7B9-4E80-9559-B214705E807D}"/>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1BA08424-AFDC-4511-B832-1F626D673804}"/>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D63B2AC-4FDB-4344-AF40-3E455A4B972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B9BFC83-66E2-40C9-9F65-F3A2C8A11BE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811ADB4-3860-4E29-9D91-B3250017826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487F81C-B4EE-4992-A679-B21E5DC5477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4DAEF0A-2656-477C-869F-5EAD9097CED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145143</xdr:rowOff>
    </xdr:from>
    <xdr:to>
      <xdr:col>24</xdr:col>
      <xdr:colOff>114300</xdr:colOff>
      <xdr:row>61</xdr:row>
      <xdr:rowOff>75293</xdr:rowOff>
    </xdr:to>
    <xdr:sp macro="" textlink="">
      <xdr:nvSpPr>
        <xdr:cNvPr id="191" name="楕円 190">
          <a:extLst>
            <a:ext uri="{FF2B5EF4-FFF2-40B4-BE49-F238E27FC236}">
              <a16:creationId xmlns:a16="http://schemas.microsoft.com/office/drawing/2014/main" id="{8CF6C61F-1411-45F0-9F90-B8C92D5AF500}"/>
            </a:ext>
          </a:extLst>
        </xdr:cNvPr>
        <xdr:cNvSpPr/>
      </xdr:nvSpPr>
      <xdr:spPr>
        <a:xfrm>
          <a:off x="4584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123570</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BE8B8D5-DF8D-49F7-81F9-63F07938A543}"/>
            </a:ext>
          </a:extLst>
        </xdr:cNvPr>
        <xdr:cNvSpPr txBox="1"/>
      </xdr:nvSpPr>
      <xdr:spPr>
        <a:xfrm>
          <a:off x="4673600"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156573</xdr:rowOff>
    </xdr:from>
    <xdr:to>
      <xdr:col>20</xdr:col>
      <xdr:colOff>38100</xdr:colOff>
      <xdr:row>62</xdr:row>
      <xdr:rowOff>86723</xdr:rowOff>
    </xdr:to>
    <xdr:sp macro="" textlink="">
      <xdr:nvSpPr>
        <xdr:cNvPr id="193" name="楕円 192">
          <a:extLst>
            <a:ext uri="{FF2B5EF4-FFF2-40B4-BE49-F238E27FC236}">
              <a16:creationId xmlns:a16="http://schemas.microsoft.com/office/drawing/2014/main" id="{EA6C59B3-3B64-424D-AC45-A4D815800657}"/>
            </a:ext>
          </a:extLst>
        </xdr:cNvPr>
        <xdr:cNvSpPr/>
      </xdr:nvSpPr>
      <xdr:spPr>
        <a:xfrm>
          <a:off x="3746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24493</xdr:rowOff>
    </xdr:from>
    <xdr:to>
      <xdr:col>24</xdr:col>
      <xdr:colOff>63500</xdr:colOff>
      <xdr:row>62</xdr:row>
      <xdr:rowOff>35923</xdr:rowOff>
    </xdr:to>
    <xdr:cxnSp macro="">
      <xdr:nvCxnSpPr>
        <xdr:cNvPr id="194" name="直線コネクタ 193">
          <a:extLst>
            <a:ext uri="{FF2B5EF4-FFF2-40B4-BE49-F238E27FC236}">
              <a16:creationId xmlns:a16="http://schemas.microsoft.com/office/drawing/2014/main" id="{E70D458A-8523-469C-8D2E-58D4CE4BFDC0}"/>
            </a:ext>
          </a:extLst>
        </xdr:cNvPr>
        <xdr:cNvCxnSpPr/>
      </xdr:nvCxnSpPr>
      <xdr:spPr>
        <a:xfrm flipV="1">
          <a:off x="3797300" y="10482943"/>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130447</xdr:rowOff>
    </xdr:from>
    <xdr:to>
      <xdr:col>15</xdr:col>
      <xdr:colOff>101600</xdr:colOff>
      <xdr:row>62</xdr:row>
      <xdr:rowOff>60597</xdr:rowOff>
    </xdr:to>
    <xdr:sp macro="" textlink="">
      <xdr:nvSpPr>
        <xdr:cNvPr id="195" name="楕円 194">
          <a:extLst>
            <a:ext uri="{FF2B5EF4-FFF2-40B4-BE49-F238E27FC236}">
              <a16:creationId xmlns:a16="http://schemas.microsoft.com/office/drawing/2014/main" id="{B5418B6F-05DC-4CCA-B195-3644DB448F73}"/>
            </a:ext>
          </a:extLst>
        </xdr:cNvPr>
        <xdr:cNvSpPr/>
      </xdr:nvSpPr>
      <xdr:spPr>
        <a:xfrm>
          <a:off x="2857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9797</xdr:rowOff>
    </xdr:from>
    <xdr:to>
      <xdr:col>19</xdr:col>
      <xdr:colOff>177800</xdr:colOff>
      <xdr:row>62</xdr:row>
      <xdr:rowOff>35923</xdr:rowOff>
    </xdr:to>
    <xdr:cxnSp macro="">
      <xdr:nvCxnSpPr>
        <xdr:cNvPr id="196" name="直線コネクタ 195">
          <a:extLst>
            <a:ext uri="{FF2B5EF4-FFF2-40B4-BE49-F238E27FC236}">
              <a16:creationId xmlns:a16="http://schemas.microsoft.com/office/drawing/2014/main" id="{884619DE-4A36-45FB-AABF-37D18145A2FE}"/>
            </a:ext>
          </a:extLst>
        </xdr:cNvPr>
        <xdr:cNvCxnSpPr/>
      </xdr:nvCxnSpPr>
      <xdr:spPr>
        <a:xfrm>
          <a:off x="2908300" y="1063969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112485</xdr:rowOff>
    </xdr:from>
    <xdr:to>
      <xdr:col>10</xdr:col>
      <xdr:colOff>165100</xdr:colOff>
      <xdr:row>62</xdr:row>
      <xdr:rowOff>42635</xdr:rowOff>
    </xdr:to>
    <xdr:sp macro="" textlink="">
      <xdr:nvSpPr>
        <xdr:cNvPr id="197" name="楕円 196">
          <a:extLst>
            <a:ext uri="{FF2B5EF4-FFF2-40B4-BE49-F238E27FC236}">
              <a16:creationId xmlns:a16="http://schemas.microsoft.com/office/drawing/2014/main" id="{3B6F79E3-A1C6-408A-B13F-D1FBB2B33448}"/>
            </a:ext>
          </a:extLst>
        </xdr:cNvPr>
        <xdr:cNvSpPr/>
      </xdr:nvSpPr>
      <xdr:spPr>
        <a:xfrm>
          <a:off x="1968500" y="105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163285</xdr:rowOff>
    </xdr:from>
    <xdr:to>
      <xdr:col>15</xdr:col>
      <xdr:colOff>50800</xdr:colOff>
      <xdr:row>62</xdr:row>
      <xdr:rowOff>9797</xdr:rowOff>
    </xdr:to>
    <xdr:cxnSp macro="">
      <xdr:nvCxnSpPr>
        <xdr:cNvPr id="198" name="直線コネクタ 197">
          <a:extLst>
            <a:ext uri="{FF2B5EF4-FFF2-40B4-BE49-F238E27FC236}">
              <a16:creationId xmlns:a16="http://schemas.microsoft.com/office/drawing/2014/main" id="{341013D1-CA70-47CE-9E1D-5CEA88E73585}"/>
            </a:ext>
          </a:extLst>
        </xdr:cNvPr>
        <xdr:cNvCxnSpPr/>
      </xdr:nvCxnSpPr>
      <xdr:spPr>
        <a:xfrm>
          <a:off x="2019300" y="10621735"/>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81462</xdr:rowOff>
    </xdr:from>
    <xdr:to>
      <xdr:col>6</xdr:col>
      <xdr:colOff>38100</xdr:colOff>
      <xdr:row>62</xdr:row>
      <xdr:rowOff>11612</xdr:rowOff>
    </xdr:to>
    <xdr:sp macro="" textlink="">
      <xdr:nvSpPr>
        <xdr:cNvPr id="199" name="楕円 198">
          <a:extLst>
            <a:ext uri="{FF2B5EF4-FFF2-40B4-BE49-F238E27FC236}">
              <a16:creationId xmlns:a16="http://schemas.microsoft.com/office/drawing/2014/main" id="{E90289B6-03F5-4EA7-9756-05884E09ECC3}"/>
            </a:ext>
          </a:extLst>
        </xdr:cNvPr>
        <xdr:cNvSpPr/>
      </xdr:nvSpPr>
      <xdr:spPr>
        <a:xfrm>
          <a:off x="1079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132262</xdr:rowOff>
    </xdr:from>
    <xdr:to>
      <xdr:col>10</xdr:col>
      <xdr:colOff>114300</xdr:colOff>
      <xdr:row>61</xdr:row>
      <xdr:rowOff>163285</xdr:rowOff>
    </xdr:to>
    <xdr:cxnSp macro="">
      <xdr:nvCxnSpPr>
        <xdr:cNvPr id="200" name="直線コネクタ 199">
          <a:extLst>
            <a:ext uri="{FF2B5EF4-FFF2-40B4-BE49-F238E27FC236}">
              <a16:creationId xmlns:a16="http://schemas.microsoft.com/office/drawing/2014/main" id="{1A83ED2A-EC59-4569-AC40-312C26BB4E1C}"/>
            </a:ext>
          </a:extLst>
        </xdr:cNvPr>
        <xdr:cNvCxnSpPr/>
      </xdr:nvCxnSpPr>
      <xdr:spPr>
        <a:xfrm>
          <a:off x="1130300" y="10590712"/>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BBE93E36-6CC3-4041-8A90-B62632A26701}"/>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DC17A4AC-CA9D-4466-A45B-6A6277FB18A0}"/>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ED0FA790-7E33-4716-819E-177516A552E7}"/>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02827E63-CFD6-4646-8C19-BDFF9A463274}"/>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77850</xdr:rowOff>
    </xdr:from>
    <xdr:ext cx="405111" cy="259045"/>
    <xdr:sp macro="" textlink="">
      <xdr:nvSpPr>
        <xdr:cNvPr id="205" name="n_1mainValue【体育館・プール】&#10;有形固定資産減価償却率">
          <a:extLst>
            <a:ext uri="{FF2B5EF4-FFF2-40B4-BE49-F238E27FC236}">
              <a16:creationId xmlns:a16="http://schemas.microsoft.com/office/drawing/2014/main" id="{F02135B6-AED1-4869-AF3C-4FF90229CA86}"/>
            </a:ext>
          </a:extLst>
        </xdr:cNvPr>
        <xdr:cNvSpPr txBox="1"/>
      </xdr:nvSpPr>
      <xdr:spPr>
        <a:xfrm>
          <a:off x="35820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51724</xdr:rowOff>
    </xdr:from>
    <xdr:ext cx="405111" cy="259045"/>
    <xdr:sp macro="" textlink="">
      <xdr:nvSpPr>
        <xdr:cNvPr id="206" name="n_2mainValue【体育館・プール】&#10;有形固定資産減価償却率">
          <a:extLst>
            <a:ext uri="{FF2B5EF4-FFF2-40B4-BE49-F238E27FC236}">
              <a16:creationId xmlns:a16="http://schemas.microsoft.com/office/drawing/2014/main" id="{B9DCFB5E-0302-46E4-A715-56BE0A2A8F13}"/>
            </a:ext>
          </a:extLst>
        </xdr:cNvPr>
        <xdr:cNvSpPr txBox="1"/>
      </xdr:nvSpPr>
      <xdr:spPr>
        <a:xfrm>
          <a:off x="2705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33762</xdr:rowOff>
    </xdr:from>
    <xdr:ext cx="405111" cy="259045"/>
    <xdr:sp macro="" textlink="">
      <xdr:nvSpPr>
        <xdr:cNvPr id="207" name="n_3mainValue【体育館・プール】&#10;有形固定資産減価償却率">
          <a:extLst>
            <a:ext uri="{FF2B5EF4-FFF2-40B4-BE49-F238E27FC236}">
              <a16:creationId xmlns:a16="http://schemas.microsoft.com/office/drawing/2014/main" id="{2EF4238B-E8F7-4865-AE49-6DE8ED241BAA}"/>
            </a:ext>
          </a:extLst>
        </xdr:cNvPr>
        <xdr:cNvSpPr txBox="1"/>
      </xdr:nvSpPr>
      <xdr:spPr>
        <a:xfrm>
          <a:off x="1816744" y="1066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2739</xdr:rowOff>
    </xdr:from>
    <xdr:ext cx="405111" cy="259045"/>
    <xdr:sp macro="" textlink="">
      <xdr:nvSpPr>
        <xdr:cNvPr id="208" name="n_4mainValue【体育館・プール】&#10;有形固定資産減価償却率">
          <a:extLst>
            <a:ext uri="{FF2B5EF4-FFF2-40B4-BE49-F238E27FC236}">
              <a16:creationId xmlns:a16="http://schemas.microsoft.com/office/drawing/2014/main" id="{A1C9C775-8667-40C1-8E6C-EB5F3EB6ABC2}"/>
            </a:ext>
          </a:extLst>
        </xdr:cNvPr>
        <xdr:cNvSpPr txBox="1"/>
      </xdr:nvSpPr>
      <xdr:spPr>
        <a:xfrm>
          <a:off x="927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AC3A8F9-E18F-46DF-8949-5A789839501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9C81A29B-74B5-40B6-A281-B5AF8597E27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5881A2D-1DBE-4E11-909F-73C0C5E3E5B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E98BDE18-C99D-463C-AE81-2AE834538B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C149E71-8789-4252-8CC0-9B0D177DBAF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41F85C5-BDBC-44B8-B30F-F4EF9ADF1D8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E9AE726-8389-48A3-B285-7AEA66CEE30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58CBEE6-920D-47FF-BEE0-BEC8CCCB26E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2BB1013-F165-4309-A6D0-A071C55CB1F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D12C229-F8D3-46DA-B47C-CA65890781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DE719D9-BFE4-464F-BC6C-EDDC195CFC2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F1BA6378-F48A-4EE0-998C-F5819C5C749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F8C0DA1C-5AF7-4C99-9AC5-F34BEB176BC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F7A1264E-4B6D-4C8A-930B-77F49F44224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CF3D7FD-72C6-4776-97DC-66EE795A687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6B5F21BE-BE85-4951-AF67-A70A5773634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71AB13F-3AF6-4F24-ABE4-4B69482A295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22CFCB55-A563-4F19-A0FB-8A39C2CDBA7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CF59D5F-53BC-4AB7-8B57-84957DE2AB0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0A03A4D-22F7-4120-B509-41781D6153D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A237ED0-C849-4CE7-B1F6-0F7277E9FAC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631D7E3B-0E8B-409E-B070-5A6E970F12C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F474FA5C-6F68-46A5-9704-4A1514B34BB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6B1DA1E3-0FC1-46CB-87B6-62935E5DC947}"/>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B1242E32-BD3E-4766-98C3-B354D3904CD4}"/>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91FFB4E0-BF31-449C-A858-D7AD8970586A}"/>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7F973CB8-ACBB-4A9C-BA97-52113044086D}"/>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A1B94AF8-666F-4847-99C7-145794B112D4}"/>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9113F72B-C513-40A8-AC50-03FD9572E0F8}"/>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23F49DCE-23FC-4D69-B559-4584DF5E5E6D}"/>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9FE7B9DE-EA1F-4F61-AF55-282A5ED00E7E}"/>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F69D274E-99AD-42C2-A599-2AD404C43010}"/>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5EA9D37B-4195-4B27-82E2-5F6A76CB9BA8}"/>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4EE6DF38-2607-4F7D-8AC4-258919DDE009}"/>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B8E42CB-CE1F-4369-9C8D-B91D2D682B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6FC81C7-DDA1-4870-BFD7-EA18A51B825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83F10AB-5481-464A-B3EC-290575366F6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74ECDF0-13C4-4D19-9C20-71D87D56D87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88A2C331-6AEF-4890-80E0-2059141B69B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48" name="楕円 247">
          <a:extLst>
            <a:ext uri="{FF2B5EF4-FFF2-40B4-BE49-F238E27FC236}">
              <a16:creationId xmlns:a16="http://schemas.microsoft.com/office/drawing/2014/main" id="{8BDA6678-7F9A-4D64-B746-B994A06DB12F}"/>
            </a:ext>
          </a:extLst>
        </xdr:cNvPr>
        <xdr:cNvSpPr/>
      </xdr:nvSpPr>
      <xdr:spPr>
        <a:xfrm>
          <a:off x="104267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160037</xdr:rowOff>
    </xdr:from>
    <xdr:ext cx="469744" cy="259045"/>
    <xdr:sp macro="" textlink="">
      <xdr:nvSpPr>
        <xdr:cNvPr id="249" name="【体育館・プール】&#10;一人当たり面積該当値テキスト">
          <a:extLst>
            <a:ext uri="{FF2B5EF4-FFF2-40B4-BE49-F238E27FC236}">
              <a16:creationId xmlns:a16="http://schemas.microsoft.com/office/drawing/2014/main" id="{8ED35D89-F5AC-4DEB-A5D0-4E456962DF83}"/>
            </a:ext>
          </a:extLst>
        </xdr:cNvPr>
        <xdr:cNvSpPr txBox="1"/>
      </xdr:nvSpPr>
      <xdr:spPr>
        <a:xfrm>
          <a:off x="10515600" y="1061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6350</xdr:rowOff>
    </xdr:from>
    <xdr:to>
      <xdr:col>50</xdr:col>
      <xdr:colOff>165100</xdr:colOff>
      <xdr:row>62</xdr:row>
      <xdr:rowOff>107950</xdr:rowOff>
    </xdr:to>
    <xdr:sp macro="" textlink="">
      <xdr:nvSpPr>
        <xdr:cNvPr id="250" name="楕円 249">
          <a:extLst>
            <a:ext uri="{FF2B5EF4-FFF2-40B4-BE49-F238E27FC236}">
              <a16:creationId xmlns:a16="http://schemas.microsoft.com/office/drawing/2014/main" id="{225F37D8-DF3A-4B31-9804-F2855FFC9A9F}"/>
            </a:ext>
          </a:extLst>
        </xdr:cNvPr>
        <xdr:cNvSpPr/>
      </xdr:nvSpPr>
      <xdr:spPr>
        <a:xfrm>
          <a:off x="958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57150</xdr:rowOff>
    </xdr:from>
    <xdr:to>
      <xdr:col>55</xdr:col>
      <xdr:colOff>0</xdr:colOff>
      <xdr:row>62</xdr:row>
      <xdr:rowOff>60960</xdr:rowOff>
    </xdr:to>
    <xdr:cxnSp macro="">
      <xdr:nvCxnSpPr>
        <xdr:cNvPr id="251" name="直線コネクタ 250">
          <a:extLst>
            <a:ext uri="{FF2B5EF4-FFF2-40B4-BE49-F238E27FC236}">
              <a16:creationId xmlns:a16="http://schemas.microsoft.com/office/drawing/2014/main" id="{8F483A66-F7C4-4975-A87A-F5F1AD6B04E6}"/>
            </a:ext>
          </a:extLst>
        </xdr:cNvPr>
        <xdr:cNvCxnSpPr/>
      </xdr:nvCxnSpPr>
      <xdr:spPr>
        <a:xfrm>
          <a:off x="9639300" y="106870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10160</xdr:rowOff>
    </xdr:from>
    <xdr:to>
      <xdr:col>46</xdr:col>
      <xdr:colOff>38100</xdr:colOff>
      <xdr:row>62</xdr:row>
      <xdr:rowOff>111760</xdr:rowOff>
    </xdr:to>
    <xdr:sp macro="" textlink="">
      <xdr:nvSpPr>
        <xdr:cNvPr id="252" name="楕円 251">
          <a:extLst>
            <a:ext uri="{FF2B5EF4-FFF2-40B4-BE49-F238E27FC236}">
              <a16:creationId xmlns:a16="http://schemas.microsoft.com/office/drawing/2014/main" id="{7C67360A-0501-4B8F-9CFE-7F5A20BA2E74}"/>
            </a:ext>
          </a:extLst>
        </xdr:cNvPr>
        <xdr:cNvSpPr/>
      </xdr:nvSpPr>
      <xdr:spPr>
        <a:xfrm>
          <a:off x="8699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57150</xdr:rowOff>
    </xdr:from>
    <xdr:to>
      <xdr:col>50</xdr:col>
      <xdr:colOff>114300</xdr:colOff>
      <xdr:row>62</xdr:row>
      <xdr:rowOff>60960</xdr:rowOff>
    </xdr:to>
    <xdr:cxnSp macro="">
      <xdr:nvCxnSpPr>
        <xdr:cNvPr id="253" name="直線コネクタ 252">
          <a:extLst>
            <a:ext uri="{FF2B5EF4-FFF2-40B4-BE49-F238E27FC236}">
              <a16:creationId xmlns:a16="http://schemas.microsoft.com/office/drawing/2014/main" id="{23E50A29-5811-42DD-B06F-C3BF11E154FC}"/>
            </a:ext>
          </a:extLst>
        </xdr:cNvPr>
        <xdr:cNvCxnSpPr/>
      </xdr:nvCxnSpPr>
      <xdr:spPr>
        <a:xfrm flipV="1">
          <a:off x="8750300" y="106870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13970</xdr:rowOff>
    </xdr:from>
    <xdr:to>
      <xdr:col>41</xdr:col>
      <xdr:colOff>101600</xdr:colOff>
      <xdr:row>62</xdr:row>
      <xdr:rowOff>115570</xdr:rowOff>
    </xdr:to>
    <xdr:sp macro="" textlink="">
      <xdr:nvSpPr>
        <xdr:cNvPr id="254" name="楕円 253">
          <a:extLst>
            <a:ext uri="{FF2B5EF4-FFF2-40B4-BE49-F238E27FC236}">
              <a16:creationId xmlns:a16="http://schemas.microsoft.com/office/drawing/2014/main" id="{E8143CDD-CE76-44F6-915D-CEB0684B75ED}"/>
            </a:ext>
          </a:extLst>
        </xdr:cNvPr>
        <xdr:cNvSpPr/>
      </xdr:nvSpPr>
      <xdr:spPr>
        <a:xfrm>
          <a:off x="7810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60960</xdr:rowOff>
    </xdr:from>
    <xdr:to>
      <xdr:col>45</xdr:col>
      <xdr:colOff>177800</xdr:colOff>
      <xdr:row>62</xdr:row>
      <xdr:rowOff>64770</xdr:rowOff>
    </xdr:to>
    <xdr:cxnSp macro="">
      <xdr:nvCxnSpPr>
        <xdr:cNvPr id="255" name="直線コネクタ 254">
          <a:extLst>
            <a:ext uri="{FF2B5EF4-FFF2-40B4-BE49-F238E27FC236}">
              <a16:creationId xmlns:a16="http://schemas.microsoft.com/office/drawing/2014/main" id="{03704454-E4B1-4EF0-8E37-9A2C9F886F87}"/>
            </a:ext>
          </a:extLst>
        </xdr:cNvPr>
        <xdr:cNvCxnSpPr/>
      </xdr:nvCxnSpPr>
      <xdr:spPr>
        <a:xfrm flipV="1">
          <a:off x="7861300" y="106908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13970</xdr:rowOff>
    </xdr:from>
    <xdr:to>
      <xdr:col>36</xdr:col>
      <xdr:colOff>165100</xdr:colOff>
      <xdr:row>62</xdr:row>
      <xdr:rowOff>115570</xdr:rowOff>
    </xdr:to>
    <xdr:sp macro="" textlink="">
      <xdr:nvSpPr>
        <xdr:cNvPr id="256" name="楕円 255">
          <a:extLst>
            <a:ext uri="{FF2B5EF4-FFF2-40B4-BE49-F238E27FC236}">
              <a16:creationId xmlns:a16="http://schemas.microsoft.com/office/drawing/2014/main" id="{6C673B4B-E1A9-4479-AC67-C4AD1C2AD4A2}"/>
            </a:ext>
          </a:extLst>
        </xdr:cNvPr>
        <xdr:cNvSpPr/>
      </xdr:nvSpPr>
      <xdr:spPr>
        <a:xfrm>
          <a:off x="6921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64770</xdr:rowOff>
    </xdr:from>
    <xdr:to>
      <xdr:col>41</xdr:col>
      <xdr:colOff>50800</xdr:colOff>
      <xdr:row>62</xdr:row>
      <xdr:rowOff>64770</xdr:rowOff>
    </xdr:to>
    <xdr:cxnSp macro="">
      <xdr:nvCxnSpPr>
        <xdr:cNvPr id="257" name="直線コネクタ 256">
          <a:extLst>
            <a:ext uri="{FF2B5EF4-FFF2-40B4-BE49-F238E27FC236}">
              <a16:creationId xmlns:a16="http://schemas.microsoft.com/office/drawing/2014/main" id="{799DDBA3-7415-48AA-9194-3454D0FFC1EF}"/>
            </a:ext>
          </a:extLst>
        </xdr:cNvPr>
        <xdr:cNvCxnSpPr/>
      </xdr:nvCxnSpPr>
      <xdr:spPr>
        <a:xfrm>
          <a:off x="6972300" y="10694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BC8FAF91-D8C4-4B21-8C76-80FC28DAFC17}"/>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62FC1547-717F-46CF-A75B-5987D5DF37E7}"/>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419B0A6A-BCE9-474D-A464-60613EB4013D}"/>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0BF04126-CBA8-446D-8A19-BF6CE8D9A9E3}"/>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99077</xdr:rowOff>
    </xdr:from>
    <xdr:ext cx="469744" cy="259045"/>
    <xdr:sp macro="" textlink="">
      <xdr:nvSpPr>
        <xdr:cNvPr id="262" name="n_1mainValue【体育館・プール】&#10;一人当たり面積">
          <a:extLst>
            <a:ext uri="{FF2B5EF4-FFF2-40B4-BE49-F238E27FC236}">
              <a16:creationId xmlns:a16="http://schemas.microsoft.com/office/drawing/2014/main" id="{B8139CF6-A2B6-4E88-A2DB-21753D7F5B86}"/>
            </a:ext>
          </a:extLst>
        </xdr:cNvPr>
        <xdr:cNvSpPr txBox="1"/>
      </xdr:nvSpPr>
      <xdr:spPr>
        <a:xfrm>
          <a:off x="93917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102887</xdr:rowOff>
    </xdr:from>
    <xdr:ext cx="469744" cy="259045"/>
    <xdr:sp macro="" textlink="">
      <xdr:nvSpPr>
        <xdr:cNvPr id="263" name="n_2mainValue【体育館・プール】&#10;一人当たり面積">
          <a:extLst>
            <a:ext uri="{FF2B5EF4-FFF2-40B4-BE49-F238E27FC236}">
              <a16:creationId xmlns:a16="http://schemas.microsoft.com/office/drawing/2014/main" id="{74B01EEA-14D0-4ECB-8B64-57B8720EBAA8}"/>
            </a:ext>
          </a:extLst>
        </xdr:cNvPr>
        <xdr:cNvSpPr txBox="1"/>
      </xdr:nvSpPr>
      <xdr:spPr>
        <a:xfrm>
          <a:off x="8515427"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106697</xdr:rowOff>
    </xdr:from>
    <xdr:ext cx="469744" cy="259045"/>
    <xdr:sp macro="" textlink="">
      <xdr:nvSpPr>
        <xdr:cNvPr id="264" name="n_3mainValue【体育館・プール】&#10;一人当たり面積">
          <a:extLst>
            <a:ext uri="{FF2B5EF4-FFF2-40B4-BE49-F238E27FC236}">
              <a16:creationId xmlns:a16="http://schemas.microsoft.com/office/drawing/2014/main" id="{1774AC5D-4A1D-4C2D-8345-54A549F8B6D8}"/>
            </a:ext>
          </a:extLst>
        </xdr:cNvPr>
        <xdr:cNvSpPr txBox="1"/>
      </xdr:nvSpPr>
      <xdr:spPr>
        <a:xfrm>
          <a:off x="7626427" y="107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106697</xdr:rowOff>
    </xdr:from>
    <xdr:ext cx="469744" cy="259045"/>
    <xdr:sp macro="" textlink="">
      <xdr:nvSpPr>
        <xdr:cNvPr id="265" name="n_4mainValue【体育館・プール】&#10;一人当たり面積">
          <a:extLst>
            <a:ext uri="{FF2B5EF4-FFF2-40B4-BE49-F238E27FC236}">
              <a16:creationId xmlns:a16="http://schemas.microsoft.com/office/drawing/2014/main" id="{13081F6B-AEEC-4CF7-8F8C-6551802B3FEE}"/>
            </a:ext>
          </a:extLst>
        </xdr:cNvPr>
        <xdr:cNvSpPr txBox="1"/>
      </xdr:nvSpPr>
      <xdr:spPr>
        <a:xfrm>
          <a:off x="6737427" y="1073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CD3B2D4-0A19-450C-B413-9C3637C0DA7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5FCBF65-A5B7-448D-A4DC-9D0439AEEBF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2222DA3-65FF-42F5-9034-4A4CCC57DE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0BEDF63-75E2-45F6-848A-634A4ADF1CA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F94A7CA-2CEE-41A0-A0BB-43DE4E82013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C82ECDB-C027-436C-BD72-A2E2BED8A41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BE261F9-D7A1-407A-B335-981CF6B7099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B1F22DE-6940-4180-B866-2937AF5295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D8CC609-13C3-410C-9AD5-C0C40364C4F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0E66298-BF0F-498D-BAAB-CF3837FA135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BE13E89-116E-4079-8F99-8414A363397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462FBE7B-5243-47FE-AE29-63A120FD9767}"/>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3DB76E1-C42D-4DCE-8133-22ACC7A8283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ACCB8646-9C73-4ECB-9231-B224FEDC567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9B2F4832-44C4-42A5-AC9E-830C855FCE3F}"/>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CF8C769-2292-49F7-AA74-1F914B1699F5}"/>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D1EDB7E0-CE1C-4309-8DE3-E60BDA7AF4C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AFD3471C-0F6D-42BE-8AEA-E633DCA5DC9C}"/>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BA303E01-4F6F-4276-A63F-E24B6FAF0FE8}"/>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E38D538-92AF-4675-BBFD-C5EBD59E3F0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D8103C58-DFAE-4BA9-89EA-102D0B175E9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FD500CAC-9BF5-4952-A20E-5BA5318952E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9F8CD19C-5F63-41BD-AB3F-19A8490FB745}"/>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39FD625D-17FB-4816-A64B-00ED0B7CD10C}"/>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6CC3A91B-C893-4171-903A-216633054D9E}"/>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A43056FC-AAC2-4FA1-B7DF-FDB59F07C35F}"/>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A5AA2AE4-E995-4400-A666-5F3ED22414D9}"/>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4D6C869-1633-40B5-9CFD-897F31F5DF75}"/>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64E3E39A-74E4-4614-B722-8D1392C5DAE8}"/>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38CA4133-6B97-4029-A7C1-F385A23864D5}"/>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65575B97-3C61-44D3-B98F-8503B77FB942}"/>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5ED6A965-3E7E-447A-8039-862600EE3D22}"/>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0C7A2058-5629-4B05-B0EE-28EC9EE1150A}"/>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C03BE42-6D72-4AE7-A787-6E96D35C5F0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FA2FD2D-9B5C-4690-A57F-91CA595B37A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2EBC264-747D-48DE-A864-4A8315F07C5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F0E77B6-3B8C-4250-A1D0-55B85627883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87D9BB3-4F9D-47AD-997B-2FD99C43E53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28448</xdr:rowOff>
    </xdr:from>
    <xdr:to>
      <xdr:col>24</xdr:col>
      <xdr:colOff>114300</xdr:colOff>
      <xdr:row>82</xdr:row>
      <xdr:rowOff>130048</xdr:rowOff>
    </xdr:to>
    <xdr:sp macro="" textlink="">
      <xdr:nvSpPr>
        <xdr:cNvPr id="304" name="楕円 303">
          <a:extLst>
            <a:ext uri="{FF2B5EF4-FFF2-40B4-BE49-F238E27FC236}">
              <a16:creationId xmlns:a16="http://schemas.microsoft.com/office/drawing/2014/main" id="{6D2D176C-0898-44A5-B6A3-DB29BE3D0079}"/>
            </a:ext>
          </a:extLst>
        </xdr:cNvPr>
        <xdr:cNvSpPr/>
      </xdr:nvSpPr>
      <xdr:spPr>
        <a:xfrm>
          <a:off x="4584700" y="1408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6875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9D7C6F0-01C0-43D1-83B1-E722B687F329}"/>
            </a:ext>
          </a:extLst>
        </xdr:cNvPr>
        <xdr:cNvSpPr txBox="1"/>
      </xdr:nvSpPr>
      <xdr:spPr>
        <a:xfrm>
          <a:off x="4673600"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149606</xdr:rowOff>
    </xdr:from>
    <xdr:to>
      <xdr:col>20</xdr:col>
      <xdr:colOff>38100</xdr:colOff>
      <xdr:row>82</xdr:row>
      <xdr:rowOff>79756</xdr:rowOff>
    </xdr:to>
    <xdr:sp macro="" textlink="">
      <xdr:nvSpPr>
        <xdr:cNvPr id="306" name="楕円 305">
          <a:extLst>
            <a:ext uri="{FF2B5EF4-FFF2-40B4-BE49-F238E27FC236}">
              <a16:creationId xmlns:a16="http://schemas.microsoft.com/office/drawing/2014/main" id="{5368F6CE-019F-40E3-8CC1-EF81461C9FAA}"/>
            </a:ext>
          </a:extLst>
        </xdr:cNvPr>
        <xdr:cNvSpPr/>
      </xdr:nvSpPr>
      <xdr:spPr>
        <a:xfrm>
          <a:off x="3746500" y="1403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28956</xdr:rowOff>
    </xdr:from>
    <xdr:to>
      <xdr:col>24</xdr:col>
      <xdr:colOff>63500</xdr:colOff>
      <xdr:row>82</xdr:row>
      <xdr:rowOff>79248</xdr:rowOff>
    </xdr:to>
    <xdr:cxnSp macro="">
      <xdr:nvCxnSpPr>
        <xdr:cNvPr id="307" name="直線コネクタ 306">
          <a:extLst>
            <a:ext uri="{FF2B5EF4-FFF2-40B4-BE49-F238E27FC236}">
              <a16:creationId xmlns:a16="http://schemas.microsoft.com/office/drawing/2014/main" id="{872C9730-2541-4E12-9368-10EEE597B207}"/>
            </a:ext>
          </a:extLst>
        </xdr:cNvPr>
        <xdr:cNvCxnSpPr/>
      </xdr:nvCxnSpPr>
      <xdr:spPr>
        <a:xfrm>
          <a:off x="3797300" y="140878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145035</xdr:rowOff>
    </xdr:from>
    <xdr:to>
      <xdr:col>15</xdr:col>
      <xdr:colOff>101600</xdr:colOff>
      <xdr:row>82</xdr:row>
      <xdr:rowOff>75185</xdr:rowOff>
    </xdr:to>
    <xdr:sp macro="" textlink="">
      <xdr:nvSpPr>
        <xdr:cNvPr id="308" name="楕円 307">
          <a:extLst>
            <a:ext uri="{FF2B5EF4-FFF2-40B4-BE49-F238E27FC236}">
              <a16:creationId xmlns:a16="http://schemas.microsoft.com/office/drawing/2014/main" id="{CE5DBB92-8C1B-4DF9-9639-549BC317CE05}"/>
            </a:ext>
          </a:extLst>
        </xdr:cNvPr>
        <xdr:cNvSpPr/>
      </xdr:nvSpPr>
      <xdr:spPr>
        <a:xfrm>
          <a:off x="2857500" y="140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24385</xdr:rowOff>
    </xdr:from>
    <xdr:to>
      <xdr:col>19</xdr:col>
      <xdr:colOff>177800</xdr:colOff>
      <xdr:row>82</xdr:row>
      <xdr:rowOff>28956</xdr:rowOff>
    </xdr:to>
    <xdr:cxnSp macro="">
      <xdr:nvCxnSpPr>
        <xdr:cNvPr id="309" name="直線コネクタ 308">
          <a:extLst>
            <a:ext uri="{FF2B5EF4-FFF2-40B4-BE49-F238E27FC236}">
              <a16:creationId xmlns:a16="http://schemas.microsoft.com/office/drawing/2014/main" id="{641B2DCC-1328-446B-8CF4-388736295E19}"/>
            </a:ext>
          </a:extLst>
        </xdr:cNvPr>
        <xdr:cNvCxnSpPr/>
      </xdr:nvCxnSpPr>
      <xdr:spPr>
        <a:xfrm>
          <a:off x="2908300" y="1408328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97028</xdr:rowOff>
    </xdr:from>
    <xdr:to>
      <xdr:col>10</xdr:col>
      <xdr:colOff>165100</xdr:colOff>
      <xdr:row>82</xdr:row>
      <xdr:rowOff>27178</xdr:rowOff>
    </xdr:to>
    <xdr:sp macro="" textlink="">
      <xdr:nvSpPr>
        <xdr:cNvPr id="310" name="楕円 309">
          <a:extLst>
            <a:ext uri="{FF2B5EF4-FFF2-40B4-BE49-F238E27FC236}">
              <a16:creationId xmlns:a16="http://schemas.microsoft.com/office/drawing/2014/main" id="{4F2A1211-AC7F-4808-9860-33E1AA96F41B}"/>
            </a:ext>
          </a:extLst>
        </xdr:cNvPr>
        <xdr:cNvSpPr/>
      </xdr:nvSpPr>
      <xdr:spPr>
        <a:xfrm>
          <a:off x="1968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147828</xdr:rowOff>
    </xdr:from>
    <xdr:to>
      <xdr:col>15</xdr:col>
      <xdr:colOff>50800</xdr:colOff>
      <xdr:row>82</xdr:row>
      <xdr:rowOff>24385</xdr:rowOff>
    </xdr:to>
    <xdr:cxnSp macro="">
      <xdr:nvCxnSpPr>
        <xdr:cNvPr id="311" name="直線コネクタ 310">
          <a:extLst>
            <a:ext uri="{FF2B5EF4-FFF2-40B4-BE49-F238E27FC236}">
              <a16:creationId xmlns:a16="http://schemas.microsoft.com/office/drawing/2014/main" id="{58988D3F-8767-4378-B44A-C8FBAB65CD48}"/>
            </a:ext>
          </a:extLst>
        </xdr:cNvPr>
        <xdr:cNvCxnSpPr/>
      </xdr:nvCxnSpPr>
      <xdr:spPr>
        <a:xfrm>
          <a:off x="2019300" y="14035278"/>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46737</xdr:rowOff>
    </xdr:from>
    <xdr:to>
      <xdr:col>6</xdr:col>
      <xdr:colOff>38100</xdr:colOff>
      <xdr:row>81</xdr:row>
      <xdr:rowOff>148337</xdr:rowOff>
    </xdr:to>
    <xdr:sp macro="" textlink="">
      <xdr:nvSpPr>
        <xdr:cNvPr id="312" name="楕円 311">
          <a:extLst>
            <a:ext uri="{FF2B5EF4-FFF2-40B4-BE49-F238E27FC236}">
              <a16:creationId xmlns:a16="http://schemas.microsoft.com/office/drawing/2014/main" id="{B325AEF2-F18C-43A6-8FF6-EE028DEC997E}"/>
            </a:ext>
          </a:extLst>
        </xdr:cNvPr>
        <xdr:cNvSpPr/>
      </xdr:nvSpPr>
      <xdr:spPr>
        <a:xfrm>
          <a:off x="1079500" y="1393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97537</xdr:rowOff>
    </xdr:from>
    <xdr:to>
      <xdr:col>10</xdr:col>
      <xdr:colOff>114300</xdr:colOff>
      <xdr:row>81</xdr:row>
      <xdr:rowOff>147828</xdr:rowOff>
    </xdr:to>
    <xdr:cxnSp macro="">
      <xdr:nvCxnSpPr>
        <xdr:cNvPr id="313" name="直線コネクタ 312">
          <a:extLst>
            <a:ext uri="{FF2B5EF4-FFF2-40B4-BE49-F238E27FC236}">
              <a16:creationId xmlns:a16="http://schemas.microsoft.com/office/drawing/2014/main" id="{A4C01DD5-050E-4A41-A9E7-87249F4B7A37}"/>
            </a:ext>
          </a:extLst>
        </xdr:cNvPr>
        <xdr:cNvCxnSpPr/>
      </xdr:nvCxnSpPr>
      <xdr:spPr>
        <a:xfrm>
          <a:off x="1130300" y="13984987"/>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6A356984-3B1A-4A3A-95BF-4C9ADCC84C9F}"/>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EDE1A909-434E-4080-AD0C-FB4923D6E5BF}"/>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3B4D7928-DCB6-454F-90DD-2919E390B21A}"/>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45A9A3EE-D218-4DD9-ABEA-7548EF75A100}"/>
            </a:ext>
          </a:extLst>
        </xdr:cNvPr>
        <xdr:cNvSpPr txBox="1"/>
      </xdr:nvSpPr>
      <xdr:spPr>
        <a:xfrm>
          <a:off x="927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70883</xdr:rowOff>
    </xdr:from>
    <xdr:ext cx="405111" cy="259045"/>
    <xdr:sp macro="" textlink="">
      <xdr:nvSpPr>
        <xdr:cNvPr id="318" name="n_1mainValue【福祉施設】&#10;有形固定資産減価償却率">
          <a:extLst>
            <a:ext uri="{FF2B5EF4-FFF2-40B4-BE49-F238E27FC236}">
              <a16:creationId xmlns:a16="http://schemas.microsoft.com/office/drawing/2014/main" id="{B43E3FD4-7CA5-4CD7-BFE0-BB6725D69FBC}"/>
            </a:ext>
          </a:extLst>
        </xdr:cNvPr>
        <xdr:cNvSpPr txBox="1"/>
      </xdr:nvSpPr>
      <xdr:spPr>
        <a:xfrm>
          <a:off x="3582044" y="1412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66312</xdr:rowOff>
    </xdr:from>
    <xdr:ext cx="405111" cy="259045"/>
    <xdr:sp macro="" textlink="">
      <xdr:nvSpPr>
        <xdr:cNvPr id="319" name="n_2mainValue【福祉施設】&#10;有形固定資産減価償却率">
          <a:extLst>
            <a:ext uri="{FF2B5EF4-FFF2-40B4-BE49-F238E27FC236}">
              <a16:creationId xmlns:a16="http://schemas.microsoft.com/office/drawing/2014/main" id="{C7315CB1-CBA2-4BA8-9D11-25B6C727B4A5}"/>
            </a:ext>
          </a:extLst>
        </xdr:cNvPr>
        <xdr:cNvSpPr txBox="1"/>
      </xdr:nvSpPr>
      <xdr:spPr>
        <a:xfrm>
          <a:off x="2705744" y="1412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18305</xdr:rowOff>
    </xdr:from>
    <xdr:ext cx="405111" cy="259045"/>
    <xdr:sp macro="" textlink="">
      <xdr:nvSpPr>
        <xdr:cNvPr id="320" name="n_3mainValue【福祉施設】&#10;有形固定資産減価償却率">
          <a:extLst>
            <a:ext uri="{FF2B5EF4-FFF2-40B4-BE49-F238E27FC236}">
              <a16:creationId xmlns:a16="http://schemas.microsoft.com/office/drawing/2014/main" id="{F83F65F9-E74D-44E7-9D99-7B8C3F7214EA}"/>
            </a:ext>
          </a:extLst>
        </xdr:cNvPr>
        <xdr:cNvSpPr txBox="1"/>
      </xdr:nvSpPr>
      <xdr:spPr>
        <a:xfrm>
          <a:off x="1816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21" name="n_4mainValue【福祉施設】&#10;有形固定資産減価償却率">
          <a:extLst>
            <a:ext uri="{FF2B5EF4-FFF2-40B4-BE49-F238E27FC236}">
              <a16:creationId xmlns:a16="http://schemas.microsoft.com/office/drawing/2014/main" id="{2AF305AB-F032-41A0-A1B6-53CB580D9283}"/>
            </a:ext>
          </a:extLst>
        </xdr:cNvPr>
        <xdr:cNvSpPr txBox="1"/>
      </xdr:nvSpPr>
      <xdr:spPr>
        <a:xfrm>
          <a:off x="927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8B7A4F6-D4DC-444A-BE05-985735F06F3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B2BEA75-743F-4A63-9C4F-62AC0414287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76F1028-9876-458F-8B84-892F8D21D33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E2A8053-6A4F-454A-926D-5AD34F2082F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70E7721-A71A-47E0-8E76-82C82F6A3CF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F878EC9-8F52-4875-8D58-4CBFA3DA71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53568BD-D0E2-4B91-8243-0C2C4201FA5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D2B4BCA-A7E2-4141-9668-360391F485E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62B461C-B24B-4D07-B965-FED7ACFD03D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2668483-E894-4638-AE28-1B5BEB4C829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67106B22-1E8E-4C4E-94E7-890A7B2303A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22E57C9B-67C5-41FF-B335-29F14A22C04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4C3C1D19-413C-4D16-BEC2-1C4B254BDF6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31AC9A9A-92BF-4688-8FD2-9EC9BB83593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4FCECBE6-CCA6-42B4-B8F0-2AA897ED1D0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D6B7EF33-A1ED-497F-8382-3981B61C3092}"/>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DDE50A58-597F-4B9C-84D3-A4F3BCE9375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A8DC7285-8398-4A5D-8618-45054BB724C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03BAA02F-92ED-443A-A012-7BAA5ADF188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75373F7F-A979-4B78-B6FE-B2D9131A881A}"/>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87B1DDFC-E13C-4F5A-A871-6B1FC47D7D9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CEF3ABDE-DFB7-4C06-B67F-38B07EBCDA1D}"/>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D78BF441-89BD-411D-AE9B-9385D8B78CA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BA61266-3046-4BE6-9EAB-F5F84441159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9400409F-4382-4D4A-B26A-BB8E50CF759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6D49F45-DE58-4CCE-A23F-3D9CAABC2D8B}"/>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10FD0629-00AC-4B73-A209-5FF07C371292}"/>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60D05326-8885-4C88-910A-E13E0BF58CE7}"/>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2EB87724-BA92-4247-AA87-939BA71AE8A7}"/>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394AB7F1-3788-461C-BCF9-CE2F02912818}"/>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E263B582-6A4E-40C0-AE0B-C1017D9B427F}"/>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52166ED8-4E59-4A67-92C4-1FD3BB70F811}"/>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81BF6CCC-2572-45F1-B1C6-5848F7A4628C}"/>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078E01CE-7BF6-4143-B503-41EA351F56B1}"/>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8749DA71-FD4F-4209-AC60-20C6D0875434}"/>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736207CC-AB67-4F35-BD70-A5A5846AFD9F}"/>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A0C48EB-1919-460A-9A12-FB507214487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021FB51-0C5A-4A16-9BD3-D54F9676C66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BD1C94A-6E3D-47E5-A6D1-36B0206291C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3F85C5D-19E3-4F7D-BAA1-1619733B3D1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178D661-844D-4078-BE72-E5689603EB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25400</xdr:rowOff>
    </xdr:from>
    <xdr:to>
      <xdr:col>55</xdr:col>
      <xdr:colOff>50800</xdr:colOff>
      <xdr:row>84</xdr:row>
      <xdr:rowOff>127000</xdr:rowOff>
    </xdr:to>
    <xdr:sp macro="" textlink="">
      <xdr:nvSpPr>
        <xdr:cNvPr id="363" name="楕円 362">
          <a:extLst>
            <a:ext uri="{FF2B5EF4-FFF2-40B4-BE49-F238E27FC236}">
              <a16:creationId xmlns:a16="http://schemas.microsoft.com/office/drawing/2014/main" id="{518B59D7-2D95-4D51-9CFA-8162C9A0E435}"/>
            </a:ext>
          </a:extLst>
        </xdr:cNvPr>
        <xdr:cNvSpPr/>
      </xdr:nvSpPr>
      <xdr:spPr>
        <a:xfrm>
          <a:off x="104267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3827</xdr:rowOff>
    </xdr:from>
    <xdr:ext cx="469744" cy="259045"/>
    <xdr:sp macro="" textlink="">
      <xdr:nvSpPr>
        <xdr:cNvPr id="364" name="【福祉施設】&#10;一人当たり面積該当値テキスト">
          <a:extLst>
            <a:ext uri="{FF2B5EF4-FFF2-40B4-BE49-F238E27FC236}">
              <a16:creationId xmlns:a16="http://schemas.microsoft.com/office/drawing/2014/main" id="{C567373C-40D6-4F62-8D8D-0C9D0D57ACE0}"/>
            </a:ext>
          </a:extLst>
        </xdr:cNvPr>
        <xdr:cNvSpPr txBox="1"/>
      </xdr:nvSpPr>
      <xdr:spPr>
        <a:xfrm>
          <a:off x="10515600"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25400</xdr:rowOff>
    </xdr:from>
    <xdr:to>
      <xdr:col>50</xdr:col>
      <xdr:colOff>165100</xdr:colOff>
      <xdr:row>84</xdr:row>
      <xdr:rowOff>127000</xdr:rowOff>
    </xdr:to>
    <xdr:sp macro="" textlink="">
      <xdr:nvSpPr>
        <xdr:cNvPr id="365" name="楕円 364">
          <a:extLst>
            <a:ext uri="{FF2B5EF4-FFF2-40B4-BE49-F238E27FC236}">
              <a16:creationId xmlns:a16="http://schemas.microsoft.com/office/drawing/2014/main" id="{0C0A17A1-29B1-403B-9D0B-16C9D7D48A56}"/>
            </a:ext>
          </a:extLst>
        </xdr:cNvPr>
        <xdr:cNvSpPr/>
      </xdr:nvSpPr>
      <xdr:spPr>
        <a:xfrm>
          <a:off x="9588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76200</xdr:rowOff>
    </xdr:from>
    <xdr:to>
      <xdr:col>55</xdr:col>
      <xdr:colOff>0</xdr:colOff>
      <xdr:row>84</xdr:row>
      <xdr:rowOff>76200</xdr:rowOff>
    </xdr:to>
    <xdr:cxnSp macro="">
      <xdr:nvCxnSpPr>
        <xdr:cNvPr id="366" name="直線コネクタ 365">
          <a:extLst>
            <a:ext uri="{FF2B5EF4-FFF2-40B4-BE49-F238E27FC236}">
              <a16:creationId xmlns:a16="http://schemas.microsoft.com/office/drawing/2014/main" id="{6F540254-14B9-495D-8271-8960FAF15274}"/>
            </a:ext>
          </a:extLst>
        </xdr:cNvPr>
        <xdr:cNvCxnSpPr/>
      </xdr:nvCxnSpPr>
      <xdr:spPr>
        <a:xfrm>
          <a:off x="9639300" y="1447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164193</xdr:rowOff>
    </xdr:from>
    <xdr:to>
      <xdr:col>46</xdr:col>
      <xdr:colOff>38100</xdr:colOff>
      <xdr:row>84</xdr:row>
      <xdr:rowOff>94343</xdr:rowOff>
    </xdr:to>
    <xdr:sp macro="" textlink="">
      <xdr:nvSpPr>
        <xdr:cNvPr id="367" name="楕円 366">
          <a:extLst>
            <a:ext uri="{FF2B5EF4-FFF2-40B4-BE49-F238E27FC236}">
              <a16:creationId xmlns:a16="http://schemas.microsoft.com/office/drawing/2014/main" id="{539A16FA-2F84-4830-BCAF-5835F5274555}"/>
            </a:ext>
          </a:extLst>
        </xdr:cNvPr>
        <xdr:cNvSpPr/>
      </xdr:nvSpPr>
      <xdr:spPr>
        <a:xfrm>
          <a:off x="8699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43543</xdr:rowOff>
    </xdr:from>
    <xdr:to>
      <xdr:col>50</xdr:col>
      <xdr:colOff>114300</xdr:colOff>
      <xdr:row>84</xdr:row>
      <xdr:rowOff>76200</xdr:rowOff>
    </xdr:to>
    <xdr:cxnSp macro="">
      <xdr:nvCxnSpPr>
        <xdr:cNvPr id="368" name="直線コネクタ 367">
          <a:extLst>
            <a:ext uri="{FF2B5EF4-FFF2-40B4-BE49-F238E27FC236}">
              <a16:creationId xmlns:a16="http://schemas.microsoft.com/office/drawing/2014/main" id="{6D5EFE05-8F61-49ED-81C7-4BA24E638C91}"/>
            </a:ext>
          </a:extLst>
        </xdr:cNvPr>
        <xdr:cNvCxnSpPr/>
      </xdr:nvCxnSpPr>
      <xdr:spPr>
        <a:xfrm>
          <a:off x="8750300" y="14445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164193</xdr:rowOff>
    </xdr:from>
    <xdr:to>
      <xdr:col>41</xdr:col>
      <xdr:colOff>101600</xdr:colOff>
      <xdr:row>84</xdr:row>
      <xdr:rowOff>94343</xdr:rowOff>
    </xdr:to>
    <xdr:sp macro="" textlink="">
      <xdr:nvSpPr>
        <xdr:cNvPr id="369" name="楕円 368">
          <a:extLst>
            <a:ext uri="{FF2B5EF4-FFF2-40B4-BE49-F238E27FC236}">
              <a16:creationId xmlns:a16="http://schemas.microsoft.com/office/drawing/2014/main" id="{21C9F20E-9ACA-44CB-860A-BD045883787D}"/>
            </a:ext>
          </a:extLst>
        </xdr:cNvPr>
        <xdr:cNvSpPr/>
      </xdr:nvSpPr>
      <xdr:spPr>
        <a:xfrm>
          <a:off x="7810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43543</xdr:rowOff>
    </xdr:from>
    <xdr:to>
      <xdr:col>45</xdr:col>
      <xdr:colOff>177800</xdr:colOff>
      <xdr:row>84</xdr:row>
      <xdr:rowOff>43543</xdr:rowOff>
    </xdr:to>
    <xdr:cxnSp macro="">
      <xdr:nvCxnSpPr>
        <xdr:cNvPr id="370" name="直線コネクタ 369">
          <a:extLst>
            <a:ext uri="{FF2B5EF4-FFF2-40B4-BE49-F238E27FC236}">
              <a16:creationId xmlns:a16="http://schemas.microsoft.com/office/drawing/2014/main" id="{D0F062B3-FB6D-4170-B0F5-D7CA2143EDBB}"/>
            </a:ext>
          </a:extLst>
        </xdr:cNvPr>
        <xdr:cNvCxnSpPr/>
      </xdr:nvCxnSpPr>
      <xdr:spPr>
        <a:xfrm>
          <a:off x="7861300" y="14445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164193</xdr:rowOff>
    </xdr:from>
    <xdr:to>
      <xdr:col>36</xdr:col>
      <xdr:colOff>165100</xdr:colOff>
      <xdr:row>84</xdr:row>
      <xdr:rowOff>94343</xdr:rowOff>
    </xdr:to>
    <xdr:sp macro="" textlink="">
      <xdr:nvSpPr>
        <xdr:cNvPr id="371" name="楕円 370">
          <a:extLst>
            <a:ext uri="{FF2B5EF4-FFF2-40B4-BE49-F238E27FC236}">
              <a16:creationId xmlns:a16="http://schemas.microsoft.com/office/drawing/2014/main" id="{E88CCC6C-28F7-485A-8083-0FFA3CF1369E}"/>
            </a:ext>
          </a:extLst>
        </xdr:cNvPr>
        <xdr:cNvSpPr/>
      </xdr:nvSpPr>
      <xdr:spPr>
        <a:xfrm>
          <a:off x="6921500" y="1439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43543</xdr:rowOff>
    </xdr:from>
    <xdr:to>
      <xdr:col>41</xdr:col>
      <xdr:colOff>50800</xdr:colOff>
      <xdr:row>84</xdr:row>
      <xdr:rowOff>43543</xdr:rowOff>
    </xdr:to>
    <xdr:cxnSp macro="">
      <xdr:nvCxnSpPr>
        <xdr:cNvPr id="372" name="直線コネクタ 371">
          <a:extLst>
            <a:ext uri="{FF2B5EF4-FFF2-40B4-BE49-F238E27FC236}">
              <a16:creationId xmlns:a16="http://schemas.microsoft.com/office/drawing/2014/main" id="{42DFD8F3-2446-481F-9981-57E03CC29BC2}"/>
            </a:ext>
          </a:extLst>
        </xdr:cNvPr>
        <xdr:cNvCxnSpPr/>
      </xdr:nvCxnSpPr>
      <xdr:spPr>
        <a:xfrm>
          <a:off x="6972300" y="14445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BEA357DB-6762-48A1-ACC0-D93A1C8C734C}"/>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6616B31C-0F2E-45F0-B666-82C07DB83C2A}"/>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FEAC09DB-39E5-4936-ABC1-411CF915E57D}"/>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C79E2EA7-7ABE-4CD1-AC8E-7515A0828B9B}"/>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118127</xdr:rowOff>
    </xdr:from>
    <xdr:ext cx="469744" cy="259045"/>
    <xdr:sp macro="" textlink="">
      <xdr:nvSpPr>
        <xdr:cNvPr id="377" name="n_1mainValue【福祉施設】&#10;一人当たり面積">
          <a:extLst>
            <a:ext uri="{FF2B5EF4-FFF2-40B4-BE49-F238E27FC236}">
              <a16:creationId xmlns:a16="http://schemas.microsoft.com/office/drawing/2014/main" id="{A16E7412-0803-40A2-BB91-873F5487F989}"/>
            </a:ext>
          </a:extLst>
        </xdr:cNvPr>
        <xdr:cNvSpPr txBox="1"/>
      </xdr:nvSpPr>
      <xdr:spPr>
        <a:xfrm>
          <a:off x="93917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85470</xdr:rowOff>
    </xdr:from>
    <xdr:ext cx="469744" cy="259045"/>
    <xdr:sp macro="" textlink="">
      <xdr:nvSpPr>
        <xdr:cNvPr id="378" name="n_2mainValue【福祉施設】&#10;一人当たり面積">
          <a:extLst>
            <a:ext uri="{FF2B5EF4-FFF2-40B4-BE49-F238E27FC236}">
              <a16:creationId xmlns:a16="http://schemas.microsoft.com/office/drawing/2014/main" id="{E9B45565-7047-4E22-ACAB-38429FD3DC84}"/>
            </a:ext>
          </a:extLst>
        </xdr:cNvPr>
        <xdr:cNvSpPr txBox="1"/>
      </xdr:nvSpPr>
      <xdr:spPr>
        <a:xfrm>
          <a:off x="85154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85470</xdr:rowOff>
    </xdr:from>
    <xdr:ext cx="469744" cy="259045"/>
    <xdr:sp macro="" textlink="">
      <xdr:nvSpPr>
        <xdr:cNvPr id="379" name="n_3mainValue【福祉施設】&#10;一人当たり面積">
          <a:extLst>
            <a:ext uri="{FF2B5EF4-FFF2-40B4-BE49-F238E27FC236}">
              <a16:creationId xmlns:a16="http://schemas.microsoft.com/office/drawing/2014/main" id="{B91F50DE-6B50-40C4-BA9B-225868C0AEA5}"/>
            </a:ext>
          </a:extLst>
        </xdr:cNvPr>
        <xdr:cNvSpPr txBox="1"/>
      </xdr:nvSpPr>
      <xdr:spPr>
        <a:xfrm>
          <a:off x="76264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85470</xdr:rowOff>
    </xdr:from>
    <xdr:ext cx="469744" cy="259045"/>
    <xdr:sp macro="" textlink="">
      <xdr:nvSpPr>
        <xdr:cNvPr id="380" name="n_4mainValue【福祉施設】&#10;一人当たり面積">
          <a:extLst>
            <a:ext uri="{FF2B5EF4-FFF2-40B4-BE49-F238E27FC236}">
              <a16:creationId xmlns:a16="http://schemas.microsoft.com/office/drawing/2014/main" id="{DBA5B10F-1743-402C-AF76-6FFD598BEF0A}"/>
            </a:ext>
          </a:extLst>
        </xdr:cNvPr>
        <xdr:cNvSpPr txBox="1"/>
      </xdr:nvSpPr>
      <xdr:spPr>
        <a:xfrm>
          <a:off x="6737427" y="1448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1912A302-5B4F-487B-8CE2-4B4C97580D1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91E10975-F684-4882-9F34-CA6DD8F1A29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18BF38C-40EC-4305-84E2-839995E3CC8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47E4F320-F97A-4C92-9AC2-623A196088B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570208F7-B9EC-4170-A197-40F513716CD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38D9AA3-D182-4876-A835-E302B5C5D7C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2685FD0-517F-4724-B1D1-75A57D23435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040F1AD-F2C4-4319-BAA8-CDDF3E6BC80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5D26B259-3DC8-470F-A422-E59E7587F3F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C162D25D-CF76-4086-BB8E-78D4B14BACD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18344B08-3CAE-40E6-93FD-6F14B0093A2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C192DEF-3080-49E3-819F-B1F5200F813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BB9C7B7F-2804-48C2-B923-B456BECADA5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977DC6B7-5CAD-403A-9BA0-6897105876A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213CA132-CC86-416B-91C5-6161E78F1C5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33B4BAA2-10D1-400D-AF29-930EC9948D8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2CFB0DD5-1924-472F-8C9C-EBC7825C8A8F}"/>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1AEBC78E-9872-4691-9832-9726F0B0C00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CABA0958-1730-43EC-A5B7-00D821A8ABA6}"/>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18726806-3B54-4C32-9885-90A3656AD5E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CB2ADAB6-5C89-40D8-BB91-0F729DDF5B6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0D4B98F-8291-4FB1-A9DF-461516D7732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B244103B-42A6-4B68-984B-6533BD9D3DE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2BA9BB4D-D56B-44A3-9969-47EC103F06D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9FC298FE-32EF-4A4D-BF89-7A25624EB1A5}"/>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AEF6320C-444F-46CD-AAF6-055BC2ACF0D2}"/>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1C1951BC-3B61-413E-B501-4987584A109E}"/>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E9B1BC54-9BFD-42D5-B0AC-4F180139DEE2}"/>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04C593C0-7FE0-4B4B-8969-D894DC92316D}"/>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92D5F9E7-591A-404C-9828-8BBD8CE7269B}"/>
            </a:ext>
          </a:extLst>
        </xdr:cNvPr>
        <xdr:cNvSpPr txBox="1"/>
      </xdr:nvSpPr>
      <xdr:spPr>
        <a:xfrm>
          <a:off x="4673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A6F27C3E-1131-449C-A37A-F97E00D94D97}"/>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C1A40518-C929-4736-8866-210B575A7B99}"/>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C617DC92-3A6D-4512-8CA1-7077B29D56D9}"/>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4B2D8E35-5047-4F48-A7A2-5E193175D5D5}"/>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27A64482-B2EF-403B-BE87-CD84DDB4B915}"/>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82BDC6E-2E12-48AF-9552-1A1D48F0C9F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C724E5F-73FB-4F6C-A363-0F1CAB1C7FE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9BE0111-119D-4577-A1F8-3027E139575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9CC7354-79F8-431A-9F5B-2C66D610E0B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C82BC947-982E-42EE-993D-18D35ACAD97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65405</xdr:rowOff>
    </xdr:from>
    <xdr:to>
      <xdr:col>24</xdr:col>
      <xdr:colOff>114300</xdr:colOff>
      <xdr:row>103</xdr:row>
      <xdr:rowOff>167005</xdr:rowOff>
    </xdr:to>
    <xdr:sp macro="" textlink="">
      <xdr:nvSpPr>
        <xdr:cNvPr id="421" name="楕円 420">
          <a:extLst>
            <a:ext uri="{FF2B5EF4-FFF2-40B4-BE49-F238E27FC236}">
              <a16:creationId xmlns:a16="http://schemas.microsoft.com/office/drawing/2014/main" id="{A05085FF-230D-4E48-838E-2D6C57912FB9}"/>
            </a:ext>
          </a:extLst>
        </xdr:cNvPr>
        <xdr:cNvSpPr/>
      </xdr:nvSpPr>
      <xdr:spPr>
        <a:xfrm>
          <a:off x="4584700" y="1772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88282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A11F780-0B34-4DF1-9248-2FECC458569F}"/>
            </a:ext>
          </a:extLst>
        </xdr:cNvPr>
        <xdr:cNvSpPr txBox="1"/>
      </xdr:nvSpPr>
      <xdr:spPr>
        <a:xfrm>
          <a:off x="4673600" y="1757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17780</xdr:rowOff>
    </xdr:from>
    <xdr:to>
      <xdr:col>20</xdr:col>
      <xdr:colOff>38100</xdr:colOff>
      <xdr:row>103</xdr:row>
      <xdr:rowOff>119380</xdr:rowOff>
    </xdr:to>
    <xdr:sp macro="" textlink="">
      <xdr:nvSpPr>
        <xdr:cNvPr id="423" name="楕円 422">
          <a:extLst>
            <a:ext uri="{FF2B5EF4-FFF2-40B4-BE49-F238E27FC236}">
              <a16:creationId xmlns:a16="http://schemas.microsoft.com/office/drawing/2014/main" id="{EE299B6B-C9A9-42D8-8D71-CA82E66B1B46}"/>
            </a:ext>
          </a:extLst>
        </xdr:cNvPr>
        <xdr:cNvSpPr/>
      </xdr:nvSpPr>
      <xdr:spPr>
        <a:xfrm>
          <a:off x="3746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68580</xdr:rowOff>
    </xdr:from>
    <xdr:to>
      <xdr:col>24</xdr:col>
      <xdr:colOff>63500</xdr:colOff>
      <xdr:row>103</xdr:row>
      <xdr:rowOff>116205</xdr:rowOff>
    </xdr:to>
    <xdr:cxnSp macro="">
      <xdr:nvCxnSpPr>
        <xdr:cNvPr id="424" name="直線コネクタ 423">
          <a:extLst>
            <a:ext uri="{FF2B5EF4-FFF2-40B4-BE49-F238E27FC236}">
              <a16:creationId xmlns:a16="http://schemas.microsoft.com/office/drawing/2014/main" id="{B968278C-F954-4256-A474-E889F455D6C4}"/>
            </a:ext>
          </a:extLst>
        </xdr:cNvPr>
        <xdr:cNvCxnSpPr/>
      </xdr:nvCxnSpPr>
      <xdr:spPr>
        <a:xfrm>
          <a:off x="3797300" y="1772793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133986</xdr:rowOff>
    </xdr:from>
    <xdr:to>
      <xdr:col>15</xdr:col>
      <xdr:colOff>101600</xdr:colOff>
      <xdr:row>103</xdr:row>
      <xdr:rowOff>64136</xdr:rowOff>
    </xdr:to>
    <xdr:sp macro="" textlink="">
      <xdr:nvSpPr>
        <xdr:cNvPr id="425" name="楕円 424">
          <a:extLst>
            <a:ext uri="{FF2B5EF4-FFF2-40B4-BE49-F238E27FC236}">
              <a16:creationId xmlns:a16="http://schemas.microsoft.com/office/drawing/2014/main" id="{26F562B4-53CF-443E-8DB7-76554B2DD12A}"/>
            </a:ext>
          </a:extLst>
        </xdr:cNvPr>
        <xdr:cNvSpPr/>
      </xdr:nvSpPr>
      <xdr:spPr>
        <a:xfrm>
          <a:off x="2857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13336</xdr:rowOff>
    </xdr:from>
    <xdr:to>
      <xdr:col>19</xdr:col>
      <xdr:colOff>177800</xdr:colOff>
      <xdr:row>103</xdr:row>
      <xdr:rowOff>68580</xdr:rowOff>
    </xdr:to>
    <xdr:cxnSp macro="">
      <xdr:nvCxnSpPr>
        <xdr:cNvPr id="426" name="直線コネクタ 425">
          <a:extLst>
            <a:ext uri="{FF2B5EF4-FFF2-40B4-BE49-F238E27FC236}">
              <a16:creationId xmlns:a16="http://schemas.microsoft.com/office/drawing/2014/main" id="{C73F6F05-CFA1-4D98-B113-7EDA9ACEF768}"/>
            </a:ext>
          </a:extLst>
        </xdr:cNvPr>
        <xdr:cNvCxnSpPr/>
      </xdr:nvCxnSpPr>
      <xdr:spPr>
        <a:xfrm>
          <a:off x="2908300" y="17672686"/>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84455</xdr:rowOff>
    </xdr:from>
    <xdr:to>
      <xdr:col>10</xdr:col>
      <xdr:colOff>165100</xdr:colOff>
      <xdr:row>103</xdr:row>
      <xdr:rowOff>14605</xdr:rowOff>
    </xdr:to>
    <xdr:sp macro="" textlink="">
      <xdr:nvSpPr>
        <xdr:cNvPr id="427" name="楕円 426">
          <a:extLst>
            <a:ext uri="{FF2B5EF4-FFF2-40B4-BE49-F238E27FC236}">
              <a16:creationId xmlns:a16="http://schemas.microsoft.com/office/drawing/2014/main" id="{30A34BB6-8CEA-4837-9732-5A3298EE500D}"/>
            </a:ext>
          </a:extLst>
        </xdr:cNvPr>
        <xdr:cNvSpPr/>
      </xdr:nvSpPr>
      <xdr:spPr>
        <a:xfrm>
          <a:off x="1968500" y="175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135255</xdr:rowOff>
    </xdr:from>
    <xdr:to>
      <xdr:col>15</xdr:col>
      <xdr:colOff>50800</xdr:colOff>
      <xdr:row>103</xdr:row>
      <xdr:rowOff>13336</xdr:rowOff>
    </xdr:to>
    <xdr:cxnSp macro="">
      <xdr:nvCxnSpPr>
        <xdr:cNvPr id="428" name="直線コネクタ 427">
          <a:extLst>
            <a:ext uri="{FF2B5EF4-FFF2-40B4-BE49-F238E27FC236}">
              <a16:creationId xmlns:a16="http://schemas.microsoft.com/office/drawing/2014/main" id="{D64E90EA-9B65-40E4-BF90-6DE1018CFCD7}"/>
            </a:ext>
          </a:extLst>
        </xdr:cNvPr>
        <xdr:cNvCxnSpPr/>
      </xdr:nvCxnSpPr>
      <xdr:spPr>
        <a:xfrm>
          <a:off x="2019300" y="176231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33020</xdr:rowOff>
    </xdr:from>
    <xdr:to>
      <xdr:col>6</xdr:col>
      <xdr:colOff>38100</xdr:colOff>
      <xdr:row>102</xdr:row>
      <xdr:rowOff>134620</xdr:rowOff>
    </xdr:to>
    <xdr:sp macro="" textlink="">
      <xdr:nvSpPr>
        <xdr:cNvPr id="429" name="楕円 428">
          <a:extLst>
            <a:ext uri="{FF2B5EF4-FFF2-40B4-BE49-F238E27FC236}">
              <a16:creationId xmlns:a16="http://schemas.microsoft.com/office/drawing/2014/main" id="{6D8A3ACD-D00C-4618-A678-7A129378B26E}"/>
            </a:ext>
          </a:extLst>
        </xdr:cNvPr>
        <xdr:cNvSpPr/>
      </xdr:nvSpPr>
      <xdr:spPr>
        <a:xfrm>
          <a:off x="1079500" y="1752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83820</xdr:rowOff>
    </xdr:from>
    <xdr:to>
      <xdr:col>10</xdr:col>
      <xdr:colOff>114300</xdr:colOff>
      <xdr:row>102</xdr:row>
      <xdr:rowOff>135255</xdr:rowOff>
    </xdr:to>
    <xdr:cxnSp macro="">
      <xdr:nvCxnSpPr>
        <xdr:cNvPr id="430" name="直線コネクタ 429">
          <a:extLst>
            <a:ext uri="{FF2B5EF4-FFF2-40B4-BE49-F238E27FC236}">
              <a16:creationId xmlns:a16="http://schemas.microsoft.com/office/drawing/2014/main" id="{DD13921B-E38A-4C0D-A812-70BC9DC31EEE}"/>
            </a:ext>
          </a:extLst>
        </xdr:cNvPr>
        <xdr:cNvCxnSpPr/>
      </xdr:nvCxnSpPr>
      <xdr:spPr>
        <a:xfrm>
          <a:off x="1130300" y="175717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A2265531-8259-4038-963B-3BB440489D54}"/>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2BBA3637-B9EE-487D-84CA-F7185B4AE6A2}"/>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9E9CE842-6FB7-4825-A7E7-5A91F16496E1}"/>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B191797C-8DA8-4BB7-B3FB-2F212EEEA8DA}"/>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135907</xdr:rowOff>
    </xdr:from>
    <xdr:ext cx="405111" cy="259045"/>
    <xdr:sp macro="" textlink="">
      <xdr:nvSpPr>
        <xdr:cNvPr id="435" name="n_1mainValue【市民会館】&#10;有形固定資産減価償却率">
          <a:extLst>
            <a:ext uri="{FF2B5EF4-FFF2-40B4-BE49-F238E27FC236}">
              <a16:creationId xmlns:a16="http://schemas.microsoft.com/office/drawing/2014/main" id="{342AE95D-661F-438A-A891-E03BEC203429}"/>
            </a:ext>
          </a:extLst>
        </xdr:cNvPr>
        <xdr:cNvSpPr txBox="1"/>
      </xdr:nvSpPr>
      <xdr:spPr>
        <a:xfrm>
          <a:off x="35820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80663</xdr:rowOff>
    </xdr:from>
    <xdr:ext cx="405111" cy="259045"/>
    <xdr:sp macro="" textlink="">
      <xdr:nvSpPr>
        <xdr:cNvPr id="436" name="n_2mainValue【市民会館】&#10;有形固定資産減価償却率">
          <a:extLst>
            <a:ext uri="{FF2B5EF4-FFF2-40B4-BE49-F238E27FC236}">
              <a16:creationId xmlns:a16="http://schemas.microsoft.com/office/drawing/2014/main" id="{A2DE39A3-592E-442B-918F-B3D86B9F2B79}"/>
            </a:ext>
          </a:extLst>
        </xdr:cNvPr>
        <xdr:cNvSpPr txBox="1"/>
      </xdr:nvSpPr>
      <xdr:spPr>
        <a:xfrm>
          <a:off x="2705744" y="17397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31132</xdr:rowOff>
    </xdr:from>
    <xdr:ext cx="405111" cy="259045"/>
    <xdr:sp macro="" textlink="">
      <xdr:nvSpPr>
        <xdr:cNvPr id="437" name="n_3mainValue【市民会館】&#10;有形固定資産減価償却率">
          <a:extLst>
            <a:ext uri="{FF2B5EF4-FFF2-40B4-BE49-F238E27FC236}">
              <a16:creationId xmlns:a16="http://schemas.microsoft.com/office/drawing/2014/main" id="{132F8F76-D5DC-4E2D-9ADC-7B1B90C26D41}"/>
            </a:ext>
          </a:extLst>
        </xdr:cNvPr>
        <xdr:cNvSpPr txBox="1"/>
      </xdr:nvSpPr>
      <xdr:spPr>
        <a:xfrm>
          <a:off x="1816744" y="1734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151147</xdr:rowOff>
    </xdr:from>
    <xdr:ext cx="405111" cy="259045"/>
    <xdr:sp macro="" textlink="">
      <xdr:nvSpPr>
        <xdr:cNvPr id="438" name="n_4mainValue【市民会館】&#10;有形固定資産減価償却率">
          <a:extLst>
            <a:ext uri="{FF2B5EF4-FFF2-40B4-BE49-F238E27FC236}">
              <a16:creationId xmlns:a16="http://schemas.microsoft.com/office/drawing/2014/main" id="{EE271A97-ABA8-400E-962A-24CEB378209E}"/>
            </a:ext>
          </a:extLst>
        </xdr:cNvPr>
        <xdr:cNvSpPr txBox="1"/>
      </xdr:nvSpPr>
      <xdr:spPr>
        <a:xfrm>
          <a:off x="927744" y="1729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5E13ADDF-4285-426D-B69C-D638270FB4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782D3AD-D003-4AB9-9E75-7C5835A2A76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DBD5309D-B1FA-4566-B222-AC97ACCE958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F75C720-1335-43B1-84B8-3962EF6300A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B1567D4-C14D-4BD7-A28A-516820B6C29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83A928B0-0F34-481D-96FD-59C691E3971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6EEDF17-C074-4532-A383-882D0DDE0C2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835EF453-EB7F-4B6F-B8B4-54CEEA4F4FE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240C998C-1BC4-4A87-9332-E7906A8430A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DC5F80F4-9AFA-42FF-BFB7-C6AE3C61151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A35FD945-B299-497E-9C52-6DDC3B3D63FB}"/>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3CF2F561-53A0-40BF-A35A-74E273DEB762}"/>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AFA3A347-4D33-4075-8892-BA42EC81CF9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61FDA655-3AB4-499E-B247-0B4E692FECFE}"/>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8210A340-6234-4DC2-8295-C3EA9136916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11938F30-9F2C-4BD2-B233-EA2108EFAAA5}"/>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C366735D-46A1-431F-B990-2172C51C85C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EBA74265-C4C7-45F9-8853-15201F999F7C}"/>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7050751-6F11-4577-898A-AB12FFC3AA7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FA3F30FB-3A6F-4C76-8499-B7BAF56F8D8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C52F5C6A-74BD-46A1-BB64-ACDF82A0E34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DED8FF7E-DAD6-420B-A6F3-B866F1008202}"/>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6A9F7BD5-1A55-456A-8067-B41799605135}"/>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A94A35EC-0F4B-4942-AC14-BCE2CCDC4838}"/>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C0EF34CB-07BE-44C9-99E6-104350766D2F}"/>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10F1FEDB-F2C5-4A72-8D74-A95143C24436}"/>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EA48D2E2-123D-4286-A5F1-CFCB7B0F4C20}"/>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E893C412-E0D3-4235-986A-0613832CFA8E}"/>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08EBF8EF-67B3-4BB5-8BA8-8BF5BC88DA92}"/>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369C21B8-0AF0-4825-82D1-47DFDEDD54DE}"/>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5B3B7C66-9D50-4381-A579-31D735A09850}"/>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632FFAEF-E609-4F09-80AA-ED5FFBCCCE09}"/>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C129AE7-935E-4B36-AA0B-3E17814C6E2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22CC7E2-613E-4678-A75D-B40CEA3748C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26DA89E-85C8-4E32-BC88-60A96514076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2F9D7AEB-CB5F-4F75-9FD7-8CB28655965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2D19D8B-AAAC-4552-9BD9-419439A9D6C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55118</xdr:rowOff>
    </xdr:from>
    <xdr:to>
      <xdr:col>55</xdr:col>
      <xdr:colOff>50800</xdr:colOff>
      <xdr:row>103</xdr:row>
      <xdr:rowOff>156718</xdr:rowOff>
    </xdr:to>
    <xdr:sp macro="" textlink="">
      <xdr:nvSpPr>
        <xdr:cNvPr id="476" name="楕円 475">
          <a:extLst>
            <a:ext uri="{FF2B5EF4-FFF2-40B4-BE49-F238E27FC236}">
              <a16:creationId xmlns:a16="http://schemas.microsoft.com/office/drawing/2014/main" id="{02DB444D-825B-4B0E-8A0F-3035BDA73C18}"/>
            </a:ext>
          </a:extLst>
        </xdr:cNvPr>
        <xdr:cNvSpPr/>
      </xdr:nvSpPr>
      <xdr:spPr>
        <a:xfrm>
          <a:off x="10426700" y="177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77995</xdr:rowOff>
    </xdr:from>
    <xdr:ext cx="469744" cy="259045"/>
    <xdr:sp macro="" textlink="">
      <xdr:nvSpPr>
        <xdr:cNvPr id="477" name="【市民会館】&#10;一人当たり面積該当値テキスト">
          <a:extLst>
            <a:ext uri="{FF2B5EF4-FFF2-40B4-BE49-F238E27FC236}">
              <a16:creationId xmlns:a16="http://schemas.microsoft.com/office/drawing/2014/main" id="{AFEE6F2F-A3C2-4EC1-B452-34939E4AAA43}"/>
            </a:ext>
          </a:extLst>
        </xdr:cNvPr>
        <xdr:cNvSpPr txBox="1"/>
      </xdr:nvSpPr>
      <xdr:spPr>
        <a:xfrm>
          <a:off x="10515600" y="1756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64263</xdr:rowOff>
    </xdr:from>
    <xdr:to>
      <xdr:col>50</xdr:col>
      <xdr:colOff>165100</xdr:colOff>
      <xdr:row>103</xdr:row>
      <xdr:rowOff>165863</xdr:rowOff>
    </xdr:to>
    <xdr:sp macro="" textlink="">
      <xdr:nvSpPr>
        <xdr:cNvPr id="478" name="楕円 477">
          <a:extLst>
            <a:ext uri="{FF2B5EF4-FFF2-40B4-BE49-F238E27FC236}">
              <a16:creationId xmlns:a16="http://schemas.microsoft.com/office/drawing/2014/main" id="{28F5DD1A-16EE-4FD0-9022-10A580256766}"/>
            </a:ext>
          </a:extLst>
        </xdr:cNvPr>
        <xdr:cNvSpPr/>
      </xdr:nvSpPr>
      <xdr:spPr>
        <a:xfrm>
          <a:off x="9588500" y="177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105918</xdr:rowOff>
    </xdr:from>
    <xdr:to>
      <xdr:col>55</xdr:col>
      <xdr:colOff>0</xdr:colOff>
      <xdr:row>103</xdr:row>
      <xdr:rowOff>115063</xdr:rowOff>
    </xdr:to>
    <xdr:cxnSp macro="">
      <xdr:nvCxnSpPr>
        <xdr:cNvPr id="479" name="直線コネクタ 478">
          <a:extLst>
            <a:ext uri="{FF2B5EF4-FFF2-40B4-BE49-F238E27FC236}">
              <a16:creationId xmlns:a16="http://schemas.microsoft.com/office/drawing/2014/main" id="{7B7E1A1E-BC0B-4ECA-9E63-553114425E44}"/>
            </a:ext>
          </a:extLst>
        </xdr:cNvPr>
        <xdr:cNvCxnSpPr/>
      </xdr:nvCxnSpPr>
      <xdr:spPr>
        <a:xfrm flipV="1">
          <a:off x="9639300" y="177652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96265</xdr:rowOff>
    </xdr:from>
    <xdr:to>
      <xdr:col>46</xdr:col>
      <xdr:colOff>38100</xdr:colOff>
      <xdr:row>104</xdr:row>
      <xdr:rowOff>26415</xdr:rowOff>
    </xdr:to>
    <xdr:sp macro="" textlink="">
      <xdr:nvSpPr>
        <xdr:cNvPr id="480" name="楕円 479">
          <a:extLst>
            <a:ext uri="{FF2B5EF4-FFF2-40B4-BE49-F238E27FC236}">
              <a16:creationId xmlns:a16="http://schemas.microsoft.com/office/drawing/2014/main" id="{F3ADE32A-2AFA-4C9E-9882-B91ED24BD129}"/>
            </a:ext>
          </a:extLst>
        </xdr:cNvPr>
        <xdr:cNvSpPr/>
      </xdr:nvSpPr>
      <xdr:spPr>
        <a:xfrm>
          <a:off x="8699500" y="1775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115063</xdr:rowOff>
    </xdr:from>
    <xdr:to>
      <xdr:col>50</xdr:col>
      <xdr:colOff>114300</xdr:colOff>
      <xdr:row>103</xdr:row>
      <xdr:rowOff>147065</xdr:rowOff>
    </xdr:to>
    <xdr:cxnSp macro="">
      <xdr:nvCxnSpPr>
        <xdr:cNvPr id="481" name="直線コネクタ 480">
          <a:extLst>
            <a:ext uri="{FF2B5EF4-FFF2-40B4-BE49-F238E27FC236}">
              <a16:creationId xmlns:a16="http://schemas.microsoft.com/office/drawing/2014/main" id="{CB05E465-80E4-41A3-81BA-AF893D16AD90}"/>
            </a:ext>
          </a:extLst>
        </xdr:cNvPr>
        <xdr:cNvCxnSpPr/>
      </xdr:nvCxnSpPr>
      <xdr:spPr>
        <a:xfrm flipV="1">
          <a:off x="8750300" y="177744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105411</xdr:rowOff>
    </xdr:from>
    <xdr:to>
      <xdr:col>41</xdr:col>
      <xdr:colOff>101600</xdr:colOff>
      <xdr:row>104</xdr:row>
      <xdr:rowOff>35561</xdr:rowOff>
    </xdr:to>
    <xdr:sp macro="" textlink="">
      <xdr:nvSpPr>
        <xdr:cNvPr id="482" name="楕円 481">
          <a:extLst>
            <a:ext uri="{FF2B5EF4-FFF2-40B4-BE49-F238E27FC236}">
              <a16:creationId xmlns:a16="http://schemas.microsoft.com/office/drawing/2014/main" id="{4D9CD4CD-897D-4402-BF85-5E48BC717467}"/>
            </a:ext>
          </a:extLst>
        </xdr:cNvPr>
        <xdr:cNvSpPr/>
      </xdr:nvSpPr>
      <xdr:spPr>
        <a:xfrm>
          <a:off x="7810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147065</xdr:rowOff>
    </xdr:from>
    <xdr:to>
      <xdr:col>45</xdr:col>
      <xdr:colOff>177800</xdr:colOff>
      <xdr:row>103</xdr:row>
      <xdr:rowOff>156211</xdr:rowOff>
    </xdr:to>
    <xdr:cxnSp macro="">
      <xdr:nvCxnSpPr>
        <xdr:cNvPr id="483" name="直線コネクタ 482">
          <a:extLst>
            <a:ext uri="{FF2B5EF4-FFF2-40B4-BE49-F238E27FC236}">
              <a16:creationId xmlns:a16="http://schemas.microsoft.com/office/drawing/2014/main" id="{8745866B-4AC5-41F2-983B-2DDECF483D30}"/>
            </a:ext>
          </a:extLst>
        </xdr:cNvPr>
        <xdr:cNvCxnSpPr/>
      </xdr:nvCxnSpPr>
      <xdr:spPr>
        <a:xfrm flipV="1">
          <a:off x="7861300" y="1780641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109982</xdr:rowOff>
    </xdr:from>
    <xdr:to>
      <xdr:col>36</xdr:col>
      <xdr:colOff>165100</xdr:colOff>
      <xdr:row>104</xdr:row>
      <xdr:rowOff>40132</xdr:rowOff>
    </xdr:to>
    <xdr:sp macro="" textlink="">
      <xdr:nvSpPr>
        <xdr:cNvPr id="484" name="楕円 483">
          <a:extLst>
            <a:ext uri="{FF2B5EF4-FFF2-40B4-BE49-F238E27FC236}">
              <a16:creationId xmlns:a16="http://schemas.microsoft.com/office/drawing/2014/main" id="{3A77C423-3AEB-426A-B5A3-A797D31F4131}"/>
            </a:ext>
          </a:extLst>
        </xdr:cNvPr>
        <xdr:cNvSpPr/>
      </xdr:nvSpPr>
      <xdr:spPr>
        <a:xfrm>
          <a:off x="6921500" y="1776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156211</xdr:rowOff>
    </xdr:from>
    <xdr:to>
      <xdr:col>41</xdr:col>
      <xdr:colOff>50800</xdr:colOff>
      <xdr:row>103</xdr:row>
      <xdr:rowOff>160782</xdr:rowOff>
    </xdr:to>
    <xdr:cxnSp macro="">
      <xdr:nvCxnSpPr>
        <xdr:cNvPr id="485" name="直線コネクタ 484">
          <a:extLst>
            <a:ext uri="{FF2B5EF4-FFF2-40B4-BE49-F238E27FC236}">
              <a16:creationId xmlns:a16="http://schemas.microsoft.com/office/drawing/2014/main" id="{A670BD3F-6649-4C0C-8548-9836E6CC9547}"/>
            </a:ext>
          </a:extLst>
        </xdr:cNvPr>
        <xdr:cNvCxnSpPr/>
      </xdr:nvCxnSpPr>
      <xdr:spPr>
        <a:xfrm flipV="1">
          <a:off x="6972300" y="178155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FF51689C-3D7A-4495-9E13-22E6880FC9DA}"/>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87EBCCE6-3603-4B8B-A47E-F0DA63361B98}"/>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7C28D224-F858-40F6-A3F4-E90B7E187730}"/>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a:extLst>
            <a:ext uri="{FF2B5EF4-FFF2-40B4-BE49-F238E27FC236}">
              <a16:creationId xmlns:a16="http://schemas.microsoft.com/office/drawing/2014/main" id="{CBEC2042-B6DC-4E5C-A60C-4A0EDE561567}"/>
            </a:ext>
          </a:extLst>
        </xdr:cNvPr>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10940</xdr:rowOff>
    </xdr:from>
    <xdr:ext cx="469744" cy="259045"/>
    <xdr:sp macro="" textlink="">
      <xdr:nvSpPr>
        <xdr:cNvPr id="490" name="n_1mainValue【市民会館】&#10;一人当たり面積">
          <a:extLst>
            <a:ext uri="{FF2B5EF4-FFF2-40B4-BE49-F238E27FC236}">
              <a16:creationId xmlns:a16="http://schemas.microsoft.com/office/drawing/2014/main" id="{F06FD8D0-2133-4DDA-9D56-1199946836A1}"/>
            </a:ext>
          </a:extLst>
        </xdr:cNvPr>
        <xdr:cNvSpPr txBox="1"/>
      </xdr:nvSpPr>
      <xdr:spPr>
        <a:xfrm>
          <a:off x="9391727" y="1749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42942</xdr:rowOff>
    </xdr:from>
    <xdr:ext cx="469744" cy="259045"/>
    <xdr:sp macro="" textlink="">
      <xdr:nvSpPr>
        <xdr:cNvPr id="491" name="n_2mainValue【市民会館】&#10;一人当たり面積">
          <a:extLst>
            <a:ext uri="{FF2B5EF4-FFF2-40B4-BE49-F238E27FC236}">
              <a16:creationId xmlns:a16="http://schemas.microsoft.com/office/drawing/2014/main" id="{521F3099-D7CF-4C1A-AFBB-16A4630EBA87}"/>
            </a:ext>
          </a:extLst>
        </xdr:cNvPr>
        <xdr:cNvSpPr txBox="1"/>
      </xdr:nvSpPr>
      <xdr:spPr>
        <a:xfrm>
          <a:off x="8515427" y="1753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52088</xdr:rowOff>
    </xdr:from>
    <xdr:ext cx="469744" cy="259045"/>
    <xdr:sp macro="" textlink="">
      <xdr:nvSpPr>
        <xdr:cNvPr id="492" name="n_3mainValue【市民会館】&#10;一人当たり面積">
          <a:extLst>
            <a:ext uri="{FF2B5EF4-FFF2-40B4-BE49-F238E27FC236}">
              <a16:creationId xmlns:a16="http://schemas.microsoft.com/office/drawing/2014/main" id="{DA76A239-D9D0-43AF-95B9-4CE5B739DA20}"/>
            </a:ext>
          </a:extLst>
        </xdr:cNvPr>
        <xdr:cNvSpPr txBox="1"/>
      </xdr:nvSpPr>
      <xdr:spPr>
        <a:xfrm>
          <a:off x="7626427" y="1753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56659</xdr:rowOff>
    </xdr:from>
    <xdr:ext cx="469744" cy="259045"/>
    <xdr:sp macro="" textlink="">
      <xdr:nvSpPr>
        <xdr:cNvPr id="493" name="n_4mainValue【市民会館】&#10;一人当たり面積">
          <a:extLst>
            <a:ext uri="{FF2B5EF4-FFF2-40B4-BE49-F238E27FC236}">
              <a16:creationId xmlns:a16="http://schemas.microsoft.com/office/drawing/2014/main" id="{B0EC0211-4EA1-485F-9A6C-6EA1F0A9049D}"/>
            </a:ext>
          </a:extLst>
        </xdr:cNvPr>
        <xdr:cNvSpPr txBox="1"/>
      </xdr:nvSpPr>
      <xdr:spPr>
        <a:xfrm>
          <a:off x="6737427" y="1754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2E10D03-5506-4555-A728-5FEA3E09F33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43C0DE0E-3496-4F2B-A488-531A962AF2A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97ED235-0936-4C88-8616-1BF6ACC074E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B2349D2-AEFE-4926-B0A9-9BAA4DBCCC7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492B822-6751-47DA-92F8-C103C55F13C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577EC72-DE81-4542-881D-3D4FE75492D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985734F-323A-4042-9658-016EA454D10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3B35743-9575-4EE0-88B8-A971A104C61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63E3D82-BF3B-439B-A9F4-BC01AD274D5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7BE99AA-E20C-4402-82F7-81129BFAF87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6E147A1F-7844-431D-89FE-7764F8EC1AC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F189B322-6519-49EA-8BC8-5B834162907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06DE9F7-3911-47C8-80D5-3954A241BB6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4F6AAC2B-1337-4D95-B2B8-4EDE3C2F7AC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58E70920-B445-47E1-A43E-8C53CD1E258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6E94A982-1E7E-4499-9348-9104A90F54A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3CDBD6D9-CFD8-4C13-9C75-485A6933328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A76991C1-C80D-40BC-810F-CC8251660AE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1FFCC920-F5EC-4A3D-91E5-7E5B69CAB95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3322766C-322D-424B-9AF3-2D3235A0425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B04E57E3-0F77-4A14-A328-DEF5F8CB8B2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38733936-08DD-4843-93D9-FBFDA7854A6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F8CF3126-AC0B-4863-A658-569DB6D7512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8C3B0B9E-1018-48D5-B371-817F5AA53B7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64A95B0B-0BAE-4363-B4D1-BB88B270C620}"/>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613AB980-E74C-4160-903B-D0FF1427845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2A0F3DD0-A406-49D3-AD96-F543DB17C3F6}"/>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5FAFA11E-3E5C-44B8-99F5-4E6FCB7EF18D}"/>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063B58F9-32FE-44EB-8F2C-159153C60C3A}"/>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5A7FA468-4A39-435B-BD27-FDB1071DAE73}"/>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0A7F312F-6C76-4D9E-82A7-B765535EE70E}"/>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B444D4AA-219C-4E84-B9B0-F1D89227D58C}"/>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70D385B0-4615-4F3D-A947-8B82AFC9A37A}"/>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C891A02B-77F3-421D-80D6-2EC073F0C3D2}"/>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687F327F-7ECF-4DF0-BC3C-317183137D3A}"/>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40AC29C-DB5D-4F3E-A215-58CCE112C9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26E5DBC-761E-4FB2-8444-6B150871CB1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ECA3C55-5A09-41AB-85C3-3EBD74E0673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31E60D5-2977-41F5-9BE2-51A8EA79EC7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EE473A6-DD41-42AD-BB5C-2459DE8103D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71120</xdr:rowOff>
    </xdr:from>
    <xdr:to>
      <xdr:col>85</xdr:col>
      <xdr:colOff>177800</xdr:colOff>
      <xdr:row>41</xdr:row>
      <xdr:rowOff>1270</xdr:rowOff>
    </xdr:to>
    <xdr:sp macro="" textlink="">
      <xdr:nvSpPr>
        <xdr:cNvPr id="534" name="楕円 533">
          <a:extLst>
            <a:ext uri="{FF2B5EF4-FFF2-40B4-BE49-F238E27FC236}">
              <a16:creationId xmlns:a16="http://schemas.microsoft.com/office/drawing/2014/main" id="{0F49CD32-CE10-4047-97EC-5F95E24E7E71}"/>
            </a:ext>
          </a:extLst>
        </xdr:cNvPr>
        <xdr:cNvSpPr/>
      </xdr:nvSpPr>
      <xdr:spPr>
        <a:xfrm>
          <a:off x="16268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49547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DC12C2D2-417B-422D-91F2-6B056629EBDD}"/>
            </a:ext>
          </a:extLst>
        </xdr:cNvPr>
        <xdr:cNvSpPr txBox="1"/>
      </xdr:nvSpPr>
      <xdr:spPr>
        <a:xfrm>
          <a:off x="16357600"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33020</xdr:rowOff>
    </xdr:from>
    <xdr:to>
      <xdr:col>81</xdr:col>
      <xdr:colOff>101600</xdr:colOff>
      <xdr:row>40</xdr:row>
      <xdr:rowOff>134620</xdr:rowOff>
    </xdr:to>
    <xdr:sp macro="" textlink="">
      <xdr:nvSpPr>
        <xdr:cNvPr id="536" name="楕円 535">
          <a:extLst>
            <a:ext uri="{FF2B5EF4-FFF2-40B4-BE49-F238E27FC236}">
              <a16:creationId xmlns:a16="http://schemas.microsoft.com/office/drawing/2014/main" id="{194672B6-16F9-48E0-9D86-946B2A8F22B5}"/>
            </a:ext>
          </a:extLst>
        </xdr:cNvPr>
        <xdr:cNvSpPr/>
      </xdr:nvSpPr>
      <xdr:spPr>
        <a:xfrm>
          <a:off x="15430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83820</xdr:rowOff>
    </xdr:from>
    <xdr:to>
      <xdr:col>85</xdr:col>
      <xdr:colOff>127000</xdr:colOff>
      <xdr:row>40</xdr:row>
      <xdr:rowOff>121920</xdr:rowOff>
    </xdr:to>
    <xdr:cxnSp macro="">
      <xdr:nvCxnSpPr>
        <xdr:cNvPr id="537" name="直線コネクタ 536">
          <a:extLst>
            <a:ext uri="{FF2B5EF4-FFF2-40B4-BE49-F238E27FC236}">
              <a16:creationId xmlns:a16="http://schemas.microsoft.com/office/drawing/2014/main" id="{806BA747-F666-42F8-B1BF-40D1DFB5C7E3}"/>
            </a:ext>
          </a:extLst>
        </xdr:cNvPr>
        <xdr:cNvCxnSpPr/>
      </xdr:nvCxnSpPr>
      <xdr:spPr>
        <a:xfrm>
          <a:off x="15481300" y="69418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162560</xdr:rowOff>
    </xdr:from>
    <xdr:to>
      <xdr:col>76</xdr:col>
      <xdr:colOff>165100</xdr:colOff>
      <xdr:row>40</xdr:row>
      <xdr:rowOff>92710</xdr:rowOff>
    </xdr:to>
    <xdr:sp macro="" textlink="">
      <xdr:nvSpPr>
        <xdr:cNvPr id="538" name="楕円 537">
          <a:extLst>
            <a:ext uri="{FF2B5EF4-FFF2-40B4-BE49-F238E27FC236}">
              <a16:creationId xmlns:a16="http://schemas.microsoft.com/office/drawing/2014/main" id="{A309A5B4-F773-4C59-A646-233B6610D0D7}"/>
            </a:ext>
          </a:extLst>
        </xdr:cNvPr>
        <xdr:cNvSpPr/>
      </xdr:nvSpPr>
      <xdr:spPr>
        <a:xfrm>
          <a:off x="14541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41910</xdr:rowOff>
    </xdr:from>
    <xdr:to>
      <xdr:col>81</xdr:col>
      <xdr:colOff>50800</xdr:colOff>
      <xdr:row>40</xdr:row>
      <xdr:rowOff>83820</xdr:rowOff>
    </xdr:to>
    <xdr:cxnSp macro="">
      <xdr:nvCxnSpPr>
        <xdr:cNvPr id="539" name="直線コネクタ 538">
          <a:extLst>
            <a:ext uri="{FF2B5EF4-FFF2-40B4-BE49-F238E27FC236}">
              <a16:creationId xmlns:a16="http://schemas.microsoft.com/office/drawing/2014/main" id="{1D735F5E-2331-4609-97AB-E49BF85C6459}"/>
            </a:ext>
          </a:extLst>
        </xdr:cNvPr>
        <xdr:cNvCxnSpPr/>
      </xdr:nvCxnSpPr>
      <xdr:spPr>
        <a:xfrm>
          <a:off x="14592300" y="68999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118745</xdr:rowOff>
    </xdr:from>
    <xdr:to>
      <xdr:col>72</xdr:col>
      <xdr:colOff>38100</xdr:colOff>
      <xdr:row>40</xdr:row>
      <xdr:rowOff>48895</xdr:rowOff>
    </xdr:to>
    <xdr:sp macro="" textlink="">
      <xdr:nvSpPr>
        <xdr:cNvPr id="540" name="楕円 539">
          <a:extLst>
            <a:ext uri="{FF2B5EF4-FFF2-40B4-BE49-F238E27FC236}">
              <a16:creationId xmlns:a16="http://schemas.microsoft.com/office/drawing/2014/main" id="{C369EBAE-8624-4A4B-AC56-24087A8CABF3}"/>
            </a:ext>
          </a:extLst>
        </xdr:cNvPr>
        <xdr:cNvSpPr/>
      </xdr:nvSpPr>
      <xdr:spPr>
        <a:xfrm>
          <a:off x="13652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169545</xdr:rowOff>
    </xdr:from>
    <xdr:to>
      <xdr:col>76</xdr:col>
      <xdr:colOff>114300</xdr:colOff>
      <xdr:row>40</xdr:row>
      <xdr:rowOff>41910</xdr:rowOff>
    </xdr:to>
    <xdr:cxnSp macro="">
      <xdr:nvCxnSpPr>
        <xdr:cNvPr id="541" name="直線コネクタ 540">
          <a:extLst>
            <a:ext uri="{FF2B5EF4-FFF2-40B4-BE49-F238E27FC236}">
              <a16:creationId xmlns:a16="http://schemas.microsoft.com/office/drawing/2014/main" id="{3160036A-E4BB-4559-BF22-560F6F6B9A3B}"/>
            </a:ext>
          </a:extLst>
        </xdr:cNvPr>
        <xdr:cNvCxnSpPr/>
      </xdr:nvCxnSpPr>
      <xdr:spPr>
        <a:xfrm>
          <a:off x="13703300" y="68560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76835</xdr:rowOff>
    </xdr:from>
    <xdr:to>
      <xdr:col>67</xdr:col>
      <xdr:colOff>101600</xdr:colOff>
      <xdr:row>40</xdr:row>
      <xdr:rowOff>6985</xdr:rowOff>
    </xdr:to>
    <xdr:sp macro="" textlink="">
      <xdr:nvSpPr>
        <xdr:cNvPr id="542" name="楕円 541">
          <a:extLst>
            <a:ext uri="{FF2B5EF4-FFF2-40B4-BE49-F238E27FC236}">
              <a16:creationId xmlns:a16="http://schemas.microsoft.com/office/drawing/2014/main" id="{81100FDD-8951-48AC-93F6-20F2A4CFAC4D}"/>
            </a:ext>
          </a:extLst>
        </xdr:cNvPr>
        <xdr:cNvSpPr/>
      </xdr:nvSpPr>
      <xdr:spPr>
        <a:xfrm>
          <a:off x="12763500" y="67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127635</xdr:rowOff>
    </xdr:from>
    <xdr:to>
      <xdr:col>71</xdr:col>
      <xdr:colOff>177800</xdr:colOff>
      <xdr:row>39</xdr:row>
      <xdr:rowOff>169545</xdr:rowOff>
    </xdr:to>
    <xdr:cxnSp macro="">
      <xdr:nvCxnSpPr>
        <xdr:cNvPr id="543" name="直線コネクタ 542">
          <a:extLst>
            <a:ext uri="{FF2B5EF4-FFF2-40B4-BE49-F238E27FC236}">
              <a16:creationId xmlns:a16="http://schemas.microsoft.com/office/drawing/2014/main" id="{F22DADD9-EEFC-4572-8BA7-D6AF32EB87E2}"/>
            </a:ext>
          </a:extLst>
        </xdr:cNvPr>
        <xdr:cNvCxnSpPr/>
      </xdr:nvCxnSpPr>
      <xdr:spPr>
        <a:xfrm>
          <a:off x="12814300" y="681418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7D0C09A-4282-4C86-B25C-564270DFDB0F}"/>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5272B2FC-2418-4383-B58A-FA4DF8E01D55}"/>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3B311D41-46B6-4C8F-B5DB-EDBAEAE2D027}"/>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93997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6E53D4CA-9CBB-47C4-836B-A845EAF08106}"/>
            </a:ext>
          </a:extLst>
        </xdr:cNvPr>
        <xdr:cNvSpPr txBox="1"/>
      </xdr:nvSpPr>
      <xdr:spPr>
        <a:xfrm>
          <a:off x="12611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125747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F51560E8-BD75-4E47-975C-34ED0B5800AF}"/>
            </a:ext>
          </a:extLst>
        </xdr:cNvPr>
        <xdr:cNvSpPr txBox="1"/>
      </xdr:nvSpPr>
      <xdr:spPr>
        <a:xfrm>
          <a:off x="1526604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83837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42923E4C-FC8F-4168-968A-A7EAA240B1F6}"/>
            </a:ext>
          </a:extLst>
        </xdr:cNvPr>
        <xdr:cNvSpPr txBox="1"/>
      </xdr:nvSpPr>
      <xdr:spPr>
        <a:xfrm>
          <a:off x="14389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40022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D2D7C661-E9C2-43FE-9841-9008E1F4E2D2}"/>
            </a:ext>
          </a:extLst>
        </xdr:cNvPr>
        <xdr:cNvSpPr txBox="1"/>
      </xdr:nvSpPr>
      <xdr:spPr>
        <a:xfrm>
          <a:off x="13500744" y="68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169562</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3F0FF8C6-E687-46FA-9AE5-FCC57F2AB6F7}"/>
            </a:ext>
          </a:extLst>
        </xdr:cNvPr>
        <xdr:cNvSpPr txBox="1"/>
      </xdr:nvSpPr>
      <xdr:spPr>
        <a:xfrm>
          <a:off x="12611744" y="685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B96395A-C13F-4865-AD69-2FE114D127B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0282707-467D-4B3E-A212-625D3AA1F11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51C70853-7F30-44CC-9535-06C49B1CCE0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AA761CA-1481-4805-90DE-A614C7D6197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BC92173F-0B0E-4101-B5DD-9DE8120281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2BD50898-E60E-47F7-8349-E5365D2F4EE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A6C0E169-D641-4817-A038-FE18909B48F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1F65F95A-1321-4489-BA54-EA837F1FA0B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5AA6FC0-44B0-49CC-A618-EC460AD2832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85A8E526-1965-4A6E-9B34-8E9E2CBC215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E733DD59-81C6-4A0A-998A-6E9FC5C1B5B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57BA7923-B2FD-4B4B-A581-710630FEDCA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C4C0C2FD-766E-471C-B587-86F5F10E313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A2BDC705-5FA7-4EE5-9C35-3060543D2F9F}"/>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E3E5D930-EA30-445E-80B3-BBB085054BF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2A71C07-81FB-40D3-A6A3-FBBC002F704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D562EC2D-9384-477C-93F7-7FCFF9D3E84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6DD738BC-27F7-498C-9F30-3A15AB99CAC7}"/>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6D2EAE8B-6D3D-44BB-91BC-12C69EF62D2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293C5807-59AD-4CD1-B6FD-728AB4798CC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DF09C41F-18B2-4A04-BCDB-4DE57D6B4F4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CB784524-80B8-497E-8552-3B09C0BC4B92}"/>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3D16F702-41E4-41B9-97D6-AAFCF30FE45D}"/>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0561F2DE-514E-49F7-B556-C6C594B20EA7}"/>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BF60B580-32A5-48B1-9989-3514CDF1B793}"/>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4DBEA445-2C95-458A-B75E-24F641140BDC}"/>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5F047114-555F-47D6-8776-389BFB834C0A}"/>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34F1E727-0282-43C9-9FDF-CC806278F9F1}"/>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489F7CD9-B399-41C6-8FCC-672FEEC3CAC9}"/>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3E97797A-4D8F-4A41-BA60-1921926319A2}"/>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EF0F28A7-0B98-46A0-A023-6DBC861B1200}"/>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45843C85-33C9-4C25-A105-C25C2DE0FF23}"/>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D57579F-3B57-4AD0-9729-DAF68CD7989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BDE5B9DA-D37A-42D3-867E-5ECC8164EF8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04D4861-79B4-46D4-A52F-8E20F440788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7711808-2F40-4AF0-B0EF-3D20F3A3AFD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64526D2-6EFF-42E5-9665-22E189EE97A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53943</xdr:rowOff>
    </xdr:from>
    <xdr:to>
      <xdr:col>116</xdr:col>
      <xdr:colOff>114300</xdr:colOff>
      <xdr:row>39</xdr:row>
      <xdr:rowOff>155543</xdr:rowOff>
    </xdr:to>
    <xdr:sp macro="" textlink="">
      <xdr:nvSpPr>
        <xdr:cNvPr id="589" name="楕円 588">
          <a:extLst>
            <a:ext uri="{FF2B5EF4-FFF2-40B4-BE49-F238E27FC236}">
              <a16:creationId xmlns:a16="http://schemas.microsoft.com/office/drawing/2014/main" id="{0C783F14-C921-4787-B45F-AFBE79FB532F}"/>
            </a:ext>
          </a:extLst>
        </xdr:cNvPr>
        <xdr:cNvSpPr/>
      </xdr:nvSpPr>
      <xdr:spPr>
        <a:xfrm>
          <a:off x="22110700" y="674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32370</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D0CED9D4-B491-4826-BD1A-126750F3C531}"/>
            </a:ext>
          </a:extLst>
        </xdr:cNvPr>
        <xdr:cNvSpPr txBox="1"/>
      </xdr:nvSpPr>
      <xdr:spPr>
        <a:xfrm>
          <a:off x="22199600" y="671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58524</xdr:rowOff>
    </xdr:from>
    <xdr:to>
      <xdr:col>112</xdr:col>
      <xdr:colOff>38100</xdr:colOff>
      <xdr:row>39</xdr:row>
      <xdr:rowOff>160124</xdr:rowOff>
    </xdr:to>
    <xdr:sp macro="" textlink="">
      <xdr:nvSpPr>
        <xdr:cNvPr id="591" name="楕円 590">
          <a:extLst>
            <a:ext uri="{FF2B5EF4-FFF2-40B4-BE49-F238E27FC236}">
              <a16:creationId xmlns:a16="http://schemas.microsoft.com/office/drawing/2014/main" id="{22FA98B7-9EC5-4F85-8ACE-A4BB145F12E0}"/>
            </a:ext>
          </a:extLst>
        </xdr:cNvPr>
        <xdr:cNvSpPr/>
      </xdr:nvSpPr>
      <xdr:spPr>
        <a:xfrm>
          <a:off x="21272500" y="674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104743</xdr:rowOff>
    </xdr:from>
    <xdr:to>
      <xdr:col>116</xdr:col>
      <xdr:colOff>63500</xdr:colOff>
      <xdr:row>39</xdr:row>
      <xdr:rowOff>109324</xdr:rowOff>
    </xdr:to>
    <xdr:cxnSp macro="">
      <xdr:nvCxnSpPr>
        <xdr:cNvPr id="592" name="直線コネクタ 591">
          <a:extLst>
            <a:ext uri="{FF2B5EF4-FFF2-40B4-BE49-F238E27FC236}">
              <a16:creationId xmlns:a16="http://schemas.microsoft.com/office/drawing/2014/main" id="{02D37384-CD84-4BF0-819B-4D5BE0E4DF02}"/>
            </a:ext>
          </a:extLst>
        </xdr:cNvPr>
        <xdr:cNvCxnSpPr/>
      </xdr:nvCxnSpPr>
      <xdr:spPr>
        <a:xfrm flipV="1">
          <a:off x="21323300" y="6791293"/>
          <a:ext cx="838200" cy="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61916</xdr:rowOff>
    </xdr:from>
    <xdr:to>
      <xdr:col>107</xdr:col>
      <xdr:colOff>101600</xdr:colOff>
      <xdr:row>39</xdr:row>
      <xdr:rowOff>163516</xdr:rowOff>
    </xdr:to>
    <xdr:sp macro="" textlink="">
      <xdr:nvSpPr>
        <xdr:cNvPr id="593" name="楕円 592">
          <a:extLst>
            <a:ext uri="{FF2B5EF4-FFF2-40B4-BE49-F238E27FC236}">
              <a16:creationId xmlns:a16="http://schemas.microsoft.com/office/drawing/2014/main" id="{16134085-2EC1-41BF-B891-893DD9CA34CF}"/>
            </a:ext>
          </a:extLst>
        </xdr:cNvPr>
        <xdr:cNvSpPr/>
      </xdr:nvSpPr>
      <xdr:spPr>
        <a:xfrm>
          <a:off x="20383500" y="674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109324</xdr:rowOff>
    </xdr:from>
    <xdr:to>
      <xdr:col>111</xdr:col>
      <xdr:colOff>177800</xdr:colOff>
      <xdr:row>39</xdr:row>
      <xdr:rowOff>112716</xdr:rowOff>
    </xdr:to>
    <xdr:cxnSp macro="">
      <xdr:nvCxnSpPr>
        <xdr:cNvPr id="594" name="直線コネクタ 593">
          <a:extLst>
            <a:ext uri="{FF2B5EF4-FFF2-40B4-BE49-F238E27FC236}">
              <a16:creationId xmlns:a16="http://schemas.microsoft.com/office/drawing/2014/main" id="{910B624D-8C4B-434F-ABD3-C0C03A7A056E}"/>
            </a:ext>
          </a:extLst>
        </xdr:cNvPr>
        <xdr:cNvCxnSpPr/>
      </xdr:nvCxnSpPr>
      <xdr:spPr>
        <a:xfrm flipV="1">
          <a:off x="20434300" y="6795874"/>
          <a:ext cx="889000" cy="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65762</xdr:rowOff>
    </xdr:from>
    <xdr:to>
      <xdr:col>102</xdr:col>
      <xdr:colOff>165100</xdr:colOff>
      <xdr:row>39</xdr:row>
      <xdr:rowOff>167362</xdr:rowOff>
    </xdr:to>
    <xdr:sp macro="" textlink="">
      <xdr:nvSpPr>
        <xdr:cNvPr id="595" name="楕円 594">
          <a:extLst>
            <a:ext uri="{FF2B5EF4-FFF2-40B4-BE49-F238E27FC236}">
              <a16:creationId xmlns:a16="http://schemas.microsoft.com/office/drawing/2014/main" id="{F022FD9E-EADD-4A3D-894A-37CEA0EFFEEE}"/>
            </a:ext>
          </a:extLst>
        </xdr:cNvPr>
        <xdr:cNvSpPr/>
      </xdr:nvSpPr>
      <xdr:spPr>
        <a:xfrm>
          <a:off x="19494500" y="675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112716</xdr:rowOff>
    </xdr:from>
    <xdr:to>
      <xdr:col>107</xdr:col>
      <xdr:colOff>50800</xdr:colOff>
      <xdr:row>39</xdr:row>
      <xdr:rowOff>116562</xdr:rowOff>
    </xdr:to>
    <xdr:cxnSp macro="">
      <xdr:nvCxnSpPr>
        <xdr:cNvPr id="596" name="直線コネクタ 595">
          <a:extLst>
            <a:ext uri="{FF2B5EF4-FFF2-40B4-BE49-F238E27FC236}">
              <a16:creationId xmlns:a16="http://schemas.microsoft.com/office/drawing/2014/main" id="{C40F30A8-427C-4F91-B2C0-7FF3838D80C4}"/>
            </a:ext>
          </a:extLst>
        </xdr:cNvPr>
        <xdr:cNvCxnSpPr/>
      </xdr:nvCxnSpPr>
      <xdr:spPr>
        <a:xfrm flipV="1">
          <a:off x="19545300" y="6799266"/>
          <a:ext cx="889000" cy="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68075</xdr:rowOff>
    </xdr:from>
    <xdr:to>
      <xdr:col>98</xdr:col>
      <xdr:colOff>38100</xdr:colOff>
      <xdr:row>39</xdr:row>
      <xdr:rowOff>169675</xdr:rowOff>
    </xdr:to>
    <xdr:sp macro="" textlink="">
      <xdr:nvSpPr>
        <xdr:cNvPr id="597" name="楕円 596">
          <a:extLst>
            <a:ext uri="{FF2B5EF4-FFF2-40B4-BE49-F238E27FC236}">
              <a16:creationId xmlns:a16="http://schemas.microsoft.com/office/drawing/2014/main" id="{F3D319F9-B8CA-4B41-A273-DE84A54D5FEC}"/>
            </a:ext>
          </a:extLst>
        </xdr:cNvPr>
        <xdr:cNvSpPr/>
      </xdr:nvSpPr>
      <xdr:spPr>
        <a:xfrm>
          <a:off x="18605500" y="675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116562</xdr:rowOff>
    </xdr:from>
    <xdr:to>
      <xdr:col>102</xdr:col>
      <xdr:colOff>114300</xdr:colOff>
      <xdr:row>39</xdr:row>
      <xdr:rowOff>118875</xdr:rowOff>
    </xdr:to>
    <xdr:cxnSp macro="">
      <xdr:nvCxnSpPr>
        <xdr:cNvPr id="598" name="直線コネクタ 597">
          <a:extLst>
            <a:ext uri="{FF2B5EF4-FFF2-40B4-BE49-F238E27FC236}">
              <a16:creationId xmlns:a16="http://schemas.microsoft.com/office/drawing/2014/main" id="{EA9B1557-7977-464F-88BE-AFC69A2F0CCA}"/>
            </a:ext>
          </a:extLst>
        </xdr:cNvPr>
        <xdr:cNvCxnSpPr/>
      </xdr:nvCxnSpPr>
      <xdr:spPr>
        <a:xfrm flipV="1">
          <a:off x="18656300" y="6803112"/>
          <a:ext cx="8890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3A6A1859-E818-42BD-AB6F-A54049C32A4D}"/>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C5C59B3B-1044-4C59-BC6A-1309A6055E81}"/>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21F6268B-77F7-4503-86B9-33FFA12E4685}"/>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6B5C9BE5-8DD3-434C-81C8-9691AA663A02}"/>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151251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786B6730-C400-4841-A331-98393613226E}"/>
            </a:ext>
          </a:extLst>
        </xdr:cNvPr>
        <xdr:cNvSpPr txBox="1"/>
      </xdr:nvSpPr>
      <xdr:spPr>
        <a:xfrm>
          <a:off x="21043411" y="683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154643</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ED06F767-E80E-44E2-8907-E651A74E156A}"/>
            </a:ext>
          </a:extLst>
        </xdr:cNvPr>
        <xdr:cNvSpPr txBox="1"/>
      </xdr:nvSpPr>
      <xdr:spPr>
        <a:xfrm>
          <a:off x="20167111" y="68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158489</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E645F2E8-BBD0-41E7-856E-4895ED406FD0}"/>
            </a:ext>
          </a:extLst>
        </xdr:cNvPr>
        <xdr:cNvSpPr txBox="1"/>
      </xdr:nvSpPr>
      <xdr:spPr>
        <a:xfrm>
          <a:off x="19278111" y="684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160802</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87EAB7AF-F8EB-484F-85DF-CAEFF4C8B43C}"/>
            </a:ext>
          </a:extLst>
        </xdr:cNvPr>
        <xdr:cNvSpPr txBox="1"/>
      </xdr:nvSpPr>
      <xdr:spPr>
        <a:xfrm>
          <a:off x="18389111" y="6847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4A929C1A-BD9C-4C3D-9CD4-4058A0E9E91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8CBCFF7-13DD-4062-B068-88F616FC7D9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693D1FF-33B7-4790-B44B-00F927DA072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5453838-BD39-447E-B961-EB5F902B761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9E1D4F6D-2C5E-43D5-A2CA-880292E7325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2614079-6D87-4D1B-8212-15D309C07C5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37D291E5-67AC-41D8-8F80-5595D48D737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1A287F59-3DD4-4156-BD04-A177B856807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B5D1E751-75C9-45EF-93D5-8A0DF45574F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D9DC18E-201C-426A-9F73-477FB93958A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480FEACA-34AF-4B5A-952F-CC147F39C42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22CC8CA5-F916-447E-A311-7F4422EAE02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22D27540-8B3E-4A2E-9B5B-C87947AFEA3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470A670-9CD5-4B48-9ED8-76D88D602C7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CA0E1D0C-B865-4DC9-9BC7-E8D19A0BE4B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44A972BB-31E8-4E3A-AEB6-92BAFC3D55C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556EB7F8-09C6-4A96-A277-BEDD54ECC75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DCF1FC6-2F83-4637-BC50-3269C78CDE1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9DDBF1F-0F78-43F8-9849-FF63F44CE51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AEF8228F-BB97-4407-9D3C-8CAA0E9B135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12159551-032F-4954-A7D7-0F0FA7728BE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7E59DBD8-215E-4258-A41D-6EA5C818A6A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2BD6A757-25A2-41C9-B32D-F8DDCE84E29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DE67630C-A8DE-4D38-B392-3E29472923D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E58826D7-707B-4242-942F-3C8170D3F6BE}"/>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E27C9895-08A3-4BEE-9F1D-A53AE1006EFD}"/>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3EB5DBE5-4591-41B6-BB54-D9373C5AECE2}"/>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FAF786B9-DE44-4B3A-B722-140779D05C94}"/>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5CB371C4-9741-4E40-B4CD-2458C30ADE43}"/>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749921FA-CD19-4D25-B406-54923AB3A79C}"/>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345ED748-DA74-4E7C-A460-D98ADE1F4EC5}"/>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C8B5B405-4BA1-4448-9364-805D45083F1D}"/>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B34CDC55-2355-44BD-8F5A-467523BB20B0}"/>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79C9A657-57E6-4FE4-ABD0-B7FA6D6FE0EA}"/>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5F54D645-4FF6-41B7-BAE1-70A27BA25F50}"/>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735A990-4E7D-4064-857B-670D6448AD6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EB8B94A-805F-4D4C-90AA-2706BFD2433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2337DE0-1F77-4358-B137-60110EFF6D0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FDCECA2-8A17-49E4-9B54-19C8B5D694A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0C82782-5FB5-4591-993B-7C986271C11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647" name="楕円 646">
          <a:extLst>
            <a:ext uri="{FF2B5EF4-FFF2-40B4-BE49-F238E27FC236}">
              <a16:creationId xmlns:a16="http://schemas.microsoft.com/office/drawing/2014/main" id="{306CF4E0-BCB2-439D-8A2E-280E25563689}"/>
            </a:ext>
          </a:extLst>
        </xdr:cNvPr>
        <xdr:cNvSpPr/>
      </xdr:nvSpPr>
      <xdr:spPr>
        <a:xfrm>
          <a:off x="162687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34307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9C475085-5693-4881-A137-3FF4F87A18FC}"/>
            </a:ext>
          </a:extLst>
        </xdr:cNvPr>
        <xdr:cNvSpPr txBox="1"/>
      </xdr:nvSpPr>
      <xdr:spPr>
        <a:xfrm>
          <a:off x="16357600"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13970</xdr:rowOff>
    </xdr:from>
    <xdr:to>
      <xdr:col>81</xdr:col>
      <xdr:colOff>101600</xdr:colOff>
      <xdr:row>61</xdr:row>
      <xdr:rowOff>115570</xdr:rowOff>
    </xdr:to>
    <xdr:sp macro="" textlink="">
      <xdr:nvSpPr>
        <xdr:cNvPr id="649" name="楕円 648">
          <a:extLst>
            <a:ext uri="{FF2B5EF4-FFF2-40B4-BE49-F238E27FC236}">
              <a16:creationId xmlns:a16="http://schemas.microsoft.com/office/drawing/2014/main" id="{AB2ADC42-496D-4DD9-A567-C2DD04A0027B}"/>
            </a:ext>
          </a:extLst>
        </xdr:cNvPr>
        <xdr:cNvSpPr/>
      </xdr:nvSpPr>
      <xdr:spPr>
        <a:xfrm>
          <a:off x="15430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64770</xdr:rowOff>
    </xdr:from>
    <xdr:to>
      <xdr:col>85</xdr:col>
      <xdr:colOff>127000</xdr:colOff>
      <xdr:row>61</xdr:row>
      <xdr:rowOff>106680</xdr:rowOff>
    </xdr:to>
    <xdr:cxnSp macro="">
      <xdr:nvCxnSpPr>
        <xdr:cNvPr id="650" name="直線コネクタ 649">
          <a:extLst>
            <a:ext uri="{FF2B5EF4-FFF2-40B4-BE49-F238E27FC236}">
              <a16:creationId xmlns:a16="http://schemas.microsoft.com/office/drawing/2014/main" id="{1CC7809A-31EB-41E9-9E72-3DB51D48F04A}"/>
            </a:ext>
          </a:extLst>
        </xdr:cNvPr>
        <xdr:cNvCxnSpPr/>
      </xdr:nvCxnSpPr>
      <xdr:spPr>
        <a:xfrm>
          <a:off x="15481300" y="105232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141605</xdr:rowOff>
    </xdr:from>
    <xdr:to>
      <xdr:col>76</xdr:col>
      <xdr:colOff>165100</xdr:colOff>
      <xdr:row>61</xdr:row>
      <xdr:rowOff>71755</xdr:rowOff>
    </xdr:to>
    <xdr:sp macro="" textlink="">
      <xdr:nvSpPr>
        <xdr:cNvPr id="651" name="楕円 650">
          <a:extLst>
            <a:ext uri="{FF2B5EF4-FFF2-40B4-BE49-F238E27FC236}">
              <a16:creationId xmlns:a16="http://schemas.microsoft.com/office/drawing/2014/main" id="{8CE7236B-6FB6-406E-BC45-B8202DDA19A5}"/>
            </a:ext>
          </a:extLst>
        </xdr:cNvPr>
        <xdr:cNvSpPr/>
      </xdr:nvSpPr>
      <xdr:spPr>
        <a:xfrm>
          <a:off x="14541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20955</xdr:rowOff>
    </xdr:from>
    <xdr:to>
      <xdr:col>81</xdr:col>
      <xdr:colOff>50800</xdr:colOff>
      <xdr:row>61</xdr:row>
      <xdr:rowOff>64770</xdr:rowOff>
    </xdr:to>
    <xdr:cxnSp macro="">
      <xdr:nvCxnSpPr>
        <xdr:cNvPr id="652" name="直線コネクタ 651">
          <a:extLst>
            <a:ext uri="{FF2B5EF4-FFF2-40B4-BE49-F238E27FC236}">
              <a16:creationId xmlns:a16="http://schemas.microsoft.com/office/drawing/2014/main" id="{D43F8E31-4BCD-46F5-BB90-892E950AD4D7}"/>
            </a:ext>
          </a:extLst>
        </xdr:cNvPr>
        <xdr:cNvCxnSpPr/>
      </xdr:nvCxnSpPr>
      <xdr:spPr>
        <a:xfrm>
          <a:off x="14592300" y="104794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120650</xdr:rowOff>
    </xdr:from>
    <xdr:to>
      <xdr:col>72</xdr:col>
      <xdr:colOff>38100</xdr:colOff>
      <xdr:row>61</xdr:row>
      <xdr:rowOff>50800</xdr:rowOff>
    </xdr:to>
    <xdr:sp macro="" textlink="">
      <xdr:nvSpPr>
        <xdr:cNvPr id="653" name="楕円 652">
          <a:extLst>
            <a:ext uri="{FF2B5EF4-FFF2-40B4-BE49-F238E27FC236}">
              <a16:creationId xmlns:a16="http://schemas.microsoft.com/office/drawing/2014/main" id="{2213141A-8D07-42C2-8746-CDBEDE01846B}"/>
            </a:ext>
          </a:extLst>
        </xdr:cNvPr>
        <xdr:cNvSpPr/>
      </xdr:nvSpPr>
      <xdr:spPr>
        <a:xfrm>
          <a:off x="13652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0</xdr:rowOff>
    </xdr:from>
    <xdr:to>
      <xdr:col>76</xdr:col>
      <xdr:colOff>114300</xdr:colOff>
      <xdr:row>61</xdr:row>
      <xdr:rowOff>20955</xdr:rowOff>
    </xdr:to>
    <xdr:cxnSp macro="">
      <xdr:nvCxnSpPr>
        <xdr:cNvPr id="654" name="直線コネクタ 653">
          <a:extLst>
            <a:ext uri="{FF2B5EF4-FFF2-40B4-BE49-F238E27FC236}">
              <a16:creationId xmlns:a16="http://schemas.microsoft.com/office/drawing/2014/main" id="{E1602F9E-A6D7-4F2F-A0C5-D459D40ED43E}"/>
            </a:ext>
          </a:extLst>
        </xdr:cNvPr>
        <xdr:cNvCxnSpPr/>
      </xdr:nvCxnSpPr>
      <xdr:spPr>
        <a:xfrm>
          <a:off x="13703300" y="104584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80645</xdr:rowOff>
    </xdr:from>
    <xdr:to>
      <xdr:col>67</xdr:col>
      <xdr:colOff>101600</xdr:colOff>
      <xdr:row>61</xdr:row>
      <xdr:rowOff>10795</xdr:rowOff>
    </xdr:to>
    <xdr:sp macro="" textlink="">
      <xdr:nvSpPr>
        <xdr:cNvPr id="655" name="楕円 654">
          <a:extLst>
            <a:ext uri="{FF2B5EF4-FFF2-40B4-BE49-F238E27FC236}">
              <a16:creationId xmlns:a16="http://schemas.microsoft.com/office/drawing/2014/main" id="{90350153-0171-4B95-A200-19519731E571}"/>
            </a:ext>
          </a:extLst>
        </xdr:cNvPr>
        <xdr:cNvSpPr/>
      </xdr:nvSpPr>
      <xdr:spPr>
        <a:xfrm>
          <a:off x="12763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131445</xdr:rowOff>
    </xdr:from>
    <xdr:to>
      <xdr:col>71</xdr:col>
      <xdr:colOff>177800</xdr:colOff>
      <xdr:row>61</xdr:row>
      <xdr:rowOff>0</xdr:rowOff>
    </xdr:to>
    <xdr:cxnSp macro="">
      <xdr:nvCxnSpPr>
        <xdr:cNvPr id="656" name="直線コネクタ 655">
          <a:extLst>
            <a:ext uri="{FF2B5EF4-FFF2-40B4-BE49-F238E27FC236}">
              <a16:creationId xmlns:a16="http://schemas.microsoft.com/office/drawing/2014/main" id="{65FA9C5F-4004-4AD9-A15A-C0DA9609E46C}"/>
            </a:ext>
          </a:extLst>
        </xdr:cNvPr>
        <xdr:cNvCxnSpPr/>
      </xdr:nvCxnSpPr>
      <xdr:spPr>
        <a:xfrm>
          <a:off x="12814300" y="104184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5352CB51-081A-4CD6-8A5B-6A7C82FF8EAA}"/>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B078393A-4A6E-48F2-8F45-F44F79A0A193}"/>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35E2E8FF-0206-46EC-9A0F-2448C6A8C176}"/>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99F67EE8-86FF-4C5D-B136-0926555A8CCB}"/>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106697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7E8A7DF-2B39-4DD1-8AE0-AF17DC6E5B33}"/>
            </a:ext>
          </a:extLst>
        </xdr:cNvPr>
        <xdr:cNvSpPr txBox="1"/>
      </xdr:nvSpPr>
      <xdr:spPr>
        <a:xfrm>
          <a:off x="152660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62882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A30FC299-995F-42E4-9778-11E856F8FEC9}"/>
            </a:ext>
          </a:extLst>
        </xdr:cNvPr>
        <xdr:cNvSpPr txBox="1"/>
      </xdr:nvSpPr>
      <xdr:spPr>
        <a:xfrm>
          <a:off x="14389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41927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387627E2-BE46-4B18-AA2B-8316BF1CC57B}"/>
            </a:ext>
          </a:extLst>
        </xdr:cNvPr>
        <xdr:cNvSpPr txBox="1"/>
      </xdr:nvSpPr>
      <xdr:spPr>
        <a:xfrm>
          <a:off x="13500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1922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BED6340-197C-4FC7-8EE6-9C9423824730}"/>
            </a:ext>
          </a:extLst>
        </xdr:cNvPr>
        <xdr:cNvSpPr txBox="1"/>
      </xdr:nvSpPr>
      <xdr:spPr>
        <a:xfrm>
          <a:off x="12611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3D05F3FF-0C23-4EB5-8445-0FDD95E5E40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8BF8CD8-C23D-42F6-9628-7B43829AEE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B3FCD56-240F-49E0-BD15-AE6D63C84A6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4BDE025-F9C2-413E-954A-D8FC1C607D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D5474D2B-3EF0-4D64-988F-6C8F844AAAC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90937F7-8281-464B-94A1-45FF16056B4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9CEA4CEC-206F-47DA-868E-59DC45C8EA1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1D0287EB-4455-481D-BD49-2CED1073E08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2299666-B08A-4783-98B0-74904493308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2990B9CF-F852-451C-9568-7CC14308611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F4BE2C77-55D2-4A21-976D-ED316FE4176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6C550F50-3286-43D5-8031-57170D7D7C5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5F806FED-8F50-446A-9A33-1285A74724A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9DF73EB9-0DF4-438F-AFAE-4BE0F178A6B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E36BACA7-B2F1-484C-9462-1CE36BCC507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4D8409C-CD06-4550-92F5-8784E331FDB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EC0AA74-9AC2-4FCB-BEE1-4A7998C4CAF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F90B597F-452A-4594-B96A-85A9F8074C6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93361532-B95F-49FA-AB8A-A29AD4D562C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167251D9-F859-4231-B11A-FC9EA7CB2BA8}"/>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8C9A4DAA-5344-4F1B-B4E9-35CB61B2E40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3B316A92-70F6-418A-8A5A-5FEA78A6511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6D8CC79-A889-44C9-BBB4-F94086E55A6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80240649-C4D4-4436-BBB9-7DD1F71F6C3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330249AD-D515-452B-8CD9-C8489024155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D580F274-266C-40AD-94B1-A9935D5901C6}"/>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53F37D81-30D9-4642-BAB0-334F4E59C8CB}"/>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1BA54092-9818-41FC-A1D0-828E88B198D1}"/>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786E3B74-B253-4E1D-95B9-88AF3150BC22}"/>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11910BEE-528E-424B-B301-8D92CF9E91B1}"/>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7A5101D6-C835-4FCF-8645-E1898EC7AB38}"/>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EFC87706-E450-4F8D-B5F6-D0A04EF323C4}"/>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66F170B6-D2C9-4AB3-9432-C148807EF58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6B57B216-2B17-4D78-B102-8DCC9F53149E}"/>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C451A109-195C-4856-84B1-5809BF258EF4}"/>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68D206A2-77F7-4E38-8DFA-3A018AFA8B8E}"/>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DA8BC32-5C7C-4BEB-AF3A-B1EB053FDFA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145C0D95-3EA4-4A69-BFE1-BF0F6BE1D49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5AB90376-D567-4656-961B-0A63DE3988A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4045490B-0688-4011-9F0A-6AF91214FF2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9E94D13-2CC5-4378-AA6C-633CF6ACF67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6350</xdr:rowOff>
    </xdr:from>
    <xdr:to>
      <xdr:col>116</xdr:col>
      <xdr:colOff>114300</xdr:colOff>
      <xdr:row>63</xdr:row>
      <xdr:rowOff>107950</xdr:rowOff>
    </xdr:to>
    <xdr:sp macro="" textlink="">
      <xdr:nvSpPr>
        <xdr:cNvPr id="706" name="楕円 705">
          <a:extLst>
            <a:ext uri="{FF2B5EF4-FFF2-40B4-BE49-F238E27FC236}">
              <a16:creationId xmlns:a16="http://schemas.microsoft.com/office/drawing/2014/main" id="{AEC6FDD6-256C-4006-A461-98E4F88107BC}"/>
            </a:ext>
          </a:extLst>
        </xdr:cNvPr>
        <xdr:cNvSpPr/>
      </xdr:nvSpPr>
      <xdr:spPr>
        <a:xfrm>
          <a:off x="22110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156227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33460906-9EDA-4AFE-97F3-62A48C792500}"/>
            </a:ext>
          </a:extLst>
        </xdr:cNvPr>
        <xdr:cNvSpPr txBox="1"/>
      </xdr:nvSpPr>
      <xdr:spPr>
        <a:xfrm>
          <a:off x="22199600"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6350</xdr:rowOff>
    </xdr:from>
    <xdr:to>
      <xdr:col>112</xdr:col>
      <xdr:colOff>38100</xdr:colOff>
      <xdr:row>63</xdr:row>
      <xdr:rowOff>107950</xdr:rowOff>
    </xdr:to>
    <xdr:sp macro="" textlink="">
      <xdr:nvSpPr>
        <xdr:cNvPr id="708" name="楕円 707">
          <a:extLst>
            <a:ext uri="{FF2B5EF4-FFF2-40B4-BE49-F238E27FC236}">
              <a16:creationId xmlns:a16="http://schemas.microsoft.com/office/drawing/2014/main" id="{DA4FA41F-EDB4-403B-B627-BC39713BDC3C}"/>
            </a:ext>
          </a:extLst>
        </xdr:cNvPr>
        <xdr:cNvSpPr/>
      </xdr:nvSpPr>
      <xdr:spPr>
        <a:xfrm>
          <a:off x="2127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57150</xdr:rowOff>
    </xdr:from>
    <xdr:to>
      <xdr:col>116</xdr:col>
      <xdr:colOff>63500</xdr:colOff>
      <xdr:row>63</xdr:row>
      <xdr:rowOff>57150</xdr:rowOff>
    </xdr:to>
    <xdr:cxnSp macro="">
      <xdr:nvCxnSpPr>
        <xdr:cNvPr id="709" name="直線コネクタ 708">
          <a:extLst>
            <a:ext uri="{FF2B5EF4-FFF2-40B4-BE49-F238E27FC236}">
              <a16:creationId xmlns:a16="http://schemas.microsoft.com/office/drawing/2014/main" id="{9EC66911-FE89-4CBA-8BE8-3F1DD68227F3}"/>
            </a:ext>
          </a:extLst>
        </xdr:cNvPr>
        <xdr:cNvCxnSpPr/>
      </xdr:nvCxnSpPr>
      <xdr:spPr>
        <a:xfrm>
          <a:off x="21323300" y="1085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710" name="楕円 709">
          <a:extLst>
            <a:ext uri="{FF2B5EF4-FFF2-40B4-BE49-F238E27FC236}">
              <a16:creationId xmlns:a16="http://schemas.microsoft.com/office/drawing/2014/main" id="{14CABBBC-9B5D-4ADA-9E47-2C5BF7CA8CE0}"/>
            </a:ext>
          </a:extLst>
        </xdr:cNvPr>
        <xdr:cNvSpPr/>
      </xdr:nvSpPr>
      <xdr:spPr>
        <a:xfrm>
          <a:off x="2038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57150</xdr:rowOff>
    </xdr:from>
    <xdr:to>
      <xdr:col>111</xdr:col>
      <xdr:colOff>177800</xdr:colOff>
      <xdr:row>63</xdr:row>
      <xdr:rowOff>57150</xdr:rowOff>
    </xdr:to>
    <xdr:cxnSp macro="">
      <xdr:nvCxnSpPr>
        <xdr:cNvPr id="711" name="直線コネクタ 710">
          <a:extLst>
            <a:ext uri="{FF2B5EF4-FFF2-40B4-BE49-F238E27FC236}">
              <a16:creationId xmlns:a16="http://schemas.microsoft.com/office/drawing/2014/main" id="{2E7E7664-2BD2-4FC9-BDD3-38D0E780799C}"/>
            </a:ext>
          </a:extLst>
        </xdr:cNvPr>
        <xdr:cNvCxnSpPr/>
      </xdr:nvCxnSpPr>
      <xdr:spPr>
        <a:xfrm>
          <a:off x="20434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712" name="楕円 711">
          <a:extLst>
            <a:ext uri="{FF2B5EF4-FFF2-40B4-BE49-F238E27FC236}">
              <a16:creationId xmlns:a16="http://schemas.microsoft.com/office/drawing/2014/main" id="{BC83B190-2DFB-4DD5-8881-B7D3A2A3F0A5}"/>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713" name="直線コネクタ 712">
          <a:extLst>
            <a:ext uri="{FF2B5EF4-FFF2-40B4-BE49-F238E27FC236}">
              <a16:creationId xmlns:a16="http://schemas.microsoft.com/office/drawing/2014/main" id="{84C98D74-CFA7-4806-9639-63EE05934D35}"/>
            </a:ext>
          </a:extLst>
        </xdr:cNvPr>
        <xdr:cNvCxnSpPr/>
      </xdr:nvCxnSpPr>
      <xdr:spPr>
        <a:xfrm>
          <a:off x="19545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714" name="楕円 713">
          <a:extLst>
            <a:ext uri="{FF2B5EF4-FFF2-40B4-BE49-F238E27FC236}">
              <a16:creationId xmlns:a16="http://schemas.microsoft.com/office/drawing/2014/main" id="{A99A0172-4E42-4FCD-9B5B-9C1911390566}"/>
            </a:ext>
          </a:extLst>
        </xdr:cNvPr>
        <xdr:cNvSpPr/>
      </xdr:nvSpPr>
      <xdr:spPr>
        <a:xfrm>
          <a:off x="18605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57150</xdr:rowOff>
    </xdr:to>
    <xdr:cxnSp macro="">
      <xdr:nvCxnSpPr>
        <xdr:cNvPr id="715" name="直線コネクタ 714">
          <a:extLst>
            <a:ext uri="{FF2B5EF4-FFF2-40B4-BE49-F238E27FC236}">
              <a16:creationId xmlns:a16="http://schemas.microsoft.com/office/drawing/2014/main" id="{C85F4EE2-05EA-4D9D-B230-8EAC8F8309A6}"/>
            </a:ext>
          </a:extLst>
        </xdr:cNvPr>
        <xdr:cNvCxnSpPr/>
      </xdr:nvCxnSpPr>
      <xdr:spPr>
        <a:xfrm>
          <a:off x="18656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5DBC3B3B-5C71-4F11-A83D-2F0AC25EEBC8}"/>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CCE78596-85B9-4E11-AADD-D625BC909EDA}"/>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0AAF2253-3514-40AD-9568-13D60BBF971D}"/>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35552EA9-DADF-4D60-8035-33D733B7A7FA}"/>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99077</xdr:rowOff>
    </xdr:from>
    <xdr:ext cx="469744" cy="259045"/>
    <xdr:sp macro="" textlink="">
      <xdr:nvSpPr>
        <xdr:cNvPr id="720" name="n_1mainValue【保健センター・保健所】&#10;一人当たり面積">
          <a:extLst>
            <a:ext uri="{FF2B5EF4-FFF2-40B4-BE49-F238E27FC236}">
              <a16:creationId xmlns:a16="http://schemas.microsoft.com/office/drawing/2014/main" id="{24549C91-78FA-49A8-AB51-5DA40BC7CC60}"/>
            </a:ext>
          </a:extLst>
        </xdr:cNvPr>
        <xdr:cNvSpPr txBox="1"/>
      </xdr:nvSpPr>
      <xdr:spPr>
        <a:xfrm>
          <a:off x="210757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721" name="n_2mainValue【保健センター・保健所】&#10;一人当たり面積">
          <a:extLst>
            <a:ext uri="{FF2B5EF4-FFF2-40B4-BE49-F238E27FC236}">
              <a16:creationId xmlns:a16="http://schemas.microsoft.com/office/drawing/2014/main" id="{0AB131F7-75D1-4C53-9CBB-D0FC0C952DB6}"/>
            </a:ext>
          </a:extLst>
        </xdr:cNvPr>
        <xdr:cNvSpPr txBox="1"/>
      </xdr:nvSpPr>
      <xdr:spPr>
        <a:xfrm>
          <a:off x="20199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722" name="n_3mainValue【保健センター・保健所】&#10;一人当たり面積">
          <a:extLst>
            <a:ext uri="{FF2B5EF4-FFF2-40B4-BE49-F238E27FC236}">
              <a16:creationId xmlns:a16="http://schemas.microsoft.com/office/drawing/2014/main" id="{6108251D-2351-4A17-A9C5-057361C6F0B8}"/>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723" name="n_4mainValue【保健センター・保健所】&#10;一人当たり面積">
          <a:extLst>
            <a:ext uri="{FF2B5EF4-FFF2-40B4-BE49-F238E27FC236}">
              <a16:creationId xmlns:a16="http://schemas.microsoft.com/office/drawing/2014/main" id="{F6041967-6B83-47C9-9FFD-1B14955B0AFB}"/>
            </a:ext>
          </a:extLst>
        </xdr:cNvPr>
        <xdr:cNvSpPr txBox="1"/>
      </xdr:nvSpPr>
      <xdr:spPr>
        <a:xfrm>
          <a:off x="18421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D25D10C8-0923-4EED-BC77-EA7F7030932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FD295A8B-320A-491E-A776-872DB7DEAAD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67495556-7284-4D2E-B0C6-13B5AEE6E3D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F5AAC795-408C-4EE2-9DE2-0D50305FABC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A3A24ED0-D7F2-4C5A-80ED-4D08F591F9E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7BB52201-958B-4257-ACD3-2B19E782CD2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A34901D-12D1-4023-98B9-DD128D59AD4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95C2C97C-2B8D-47EF-A1B2-9DC6B76741B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13FC1CA3-7FF7-412E-B880-89A8054788E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3191FAA8-64C9-49FF-8C61-4E75023B980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F0E0BDE-3C35-4114-993E-9950A27840A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DDEEB35-7894-41A4-B88F-51F9138BF14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40B5215-F775-4CAE-AD3A-738418F33E6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5FAE216-BA43-4A53-9859-0F8BE7EFF09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BE414F7-1081-480E-B6A8-1833D9518CF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6CCB066C-1BF9-4AC6-8605-1086AF4278A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6ACCBE0A-2AF0-438E-B689-F90AEF275FD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CD5C796C-7AB5-47C0-A022-F9111D2E65E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2CD2B309-69A0-4B7D-97B1-C7C52ADDFDE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9F40AEEA-96FA-4791-999D-D0579F1DDE2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22D314E0-96A1-4B20-B091-99DEB975D52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C2C35B9E-B271-4425-A47D-0ABD2B8C09D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CDB7E44E-FA2C-44DD-95BB-47379D27DE3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C6F5D947-62DD-4E55-958B-6BFFD7F9916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8BD30347-8E21-40EA-B757-D175E31AC068}"/>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F7AABC61-066E-448F-95BF-10289E158835}"/>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E0C748C2-9233-4446-B2FA-943CBE176F8C}"/>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800C15B8-6574-48CD-A86C-1664B4B4C492}"/>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8238EF9F-A7E6-4DFE-8AA4-DDA657EDEC15}"/>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211AAE18-1572-4E1E-987E-6FE376196CCB}"/>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BDAFCC5E-8EFE-4466-9933-51562675AC1C}"/>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1353C559-E16B-4B04-86C3-DACAB310C0F5}"/>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3E14355D-DDE5-4B65-A4AB-1CA578ED8DA0}"/>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B830F138-D272-4940-8EF2-82212D03E6A0}"/>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800BE6E1-2A45-4CE4-8435-F5531F0572E6}"/>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61A2DC0-DEFD-479E-83FA-8AE09C3AC6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2BD625C6-7367-489B-B105-02BDC9E0B49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6036F33-C608-417E-89EE-D68A4E8701F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AF54A18-99D5-447B-A62D-A8D36A38F51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FE78B1A-51A8-47C5-920B-F377B6DC997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764" name="楕円 763">
          <a:extLst>
            <a:ext uri="{FF2B5EF4-FFF2-40B4-BE49-F238E27FC236}">
              <a16:creationId xmlns:a16="http://schemas.microsoft.com/office/drawing/2014/main" id="{2E7A29AB-2674-4E62-BA1F-D90B658DBA80}"/>
            </a:ext>
          </a:extLst>
        </xdr:cNvPr>
        <xdr:cNvSpPr/>
      </xdr:nvSpPr>
      <xdr:spPr>
        <a:xfrm>
          <a:off x="16268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125747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437CEAC7-368C-412E-982C-D3BD15242F35}"/>
            </a:ext>
          </a:extLst>
        </xdr:cNvPr>
        <xdr:cNvSpPr txBox="1"/>
      </xdr:nvSpPr>
      <xdr:spPr>
        <a:xfrm>
          <a:off x="16357600" y="1418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143511</xdr:rowOff>
    </xdr:from>
    <xdr:to>
      <xdr:col>81</xdr:col>
      <xdr:colOff>101600</xdr:colOff>
      <xdr:row>83</xdr:row>
      <xdr:rowOff>73661</xdr:rowOff>
    </xdr:to>
    <xdr:sp macro="" textlink="">
      <xdr:nvSpPr>
        <xdr:cNvPr id="766" name="楕円 765">
          <a:extLst>
            <a:ext uri="{FF2B5EF4-FFF2-40B4-BE49-F238E27FC236}">
              <a16:creationId xmlns:a16="http://schemas.microsoft.com/office/drawing/2014/main" id="{FAB67A8B-BBF6-49C6-86B9-B32766E4B97C}"/>
            </a:ext>
          </a:extLst>
        </xdr:cNvPr>
        <xdr:cNvSpPr/>
      </xdr:nvSpPr>
      <xdr:spPr>
        <a:xfrm>
          <a:off x="15430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22861</xdr:rowOff>
    </xdr:from>
    <xdr:to>
      <xdr:col>85</xdr:col>
      <xdr:colOff>127000</xdr:colOff>
      <xdr:row>83</xdr:row>
      <xdr:rowOff>26670</xdr:rowOff>
    </xdr:to>
    <xdr:cxnSp macro="">
      <xdr:nvCxnSpPr>
        <xdr:cNvPr id="767" name="直線コネクタ 766">
          <a:extLst>
            <a:ext uri="{FF2B5EF4-FFF2-40B4-BE49-F238E27FC236}">
              <a16:creationId xmlns:a16="http://schemas.microsoft.com/office/drawing/2014/main" id="{126120FA-57F7-4B6A-BD2F-8B30A17CAAE6}"/>
            </a:ext>
          </a:extLst>
        </xdr:cNvPr>
        <xdr:cNvCxnSpPr/>
      </xdr:nvCxnSpPr>
      <xdr:spPr>
        <a:xfrm>
          <a:off x="15481300" y="142532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101600</xdr:rowOff>
    </xdr:from>
    <xdr:to>
      <xdr:col>76</xdr:col>
      <xdr:colOff>165100</xdr:colOff>
      <xdr:row>83</xdr:row>
      <xdr:rowOff>31750</xdr:rowOff>
    </xdr:to>
    <xdr:sp macro="" textlink="">
      <xdr:nvSpPr>
        <xdr:cNvPr id="768" name="楕円 767">
          <a:extLst>
            <a:ext uri="{FF2B5EF4-FFF2-40B4-BE49-F238E27FC236}">
              <a16:creationId xmlns:a16="http://schemas.microsoft.com/office/drawing/2014/main" id="{DD909104-7EBA-4034-9A55-7F69679CED33}"/>
            </a:ext>
          </a:extLst>
        </xdr:cNvPr>
        <xdr:cNvSpPr/>
      </xdr:nvSpPr>
      <xdr:spPr>
        <a:xfrm>
          <a:off x="14541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152400</xdr:rowOff>
    </xdr:from>
    <xdr:to>
      <xdr:col>81</xdr:col>
      <xdr:colOff>50800</xdr:colOff>
      <xdr:row>83</xdr:row>
      <xdr:rowOff>22861</xdr:rowOff>
    </xdr:to>
    <xdr:cxnSp macro="">
      <xdr:nvCxnSpPr>
        <xdr:cNvPr id="769" name="直線コネクタ 768">
          <a:extLst>
            <a:ext uri="{FF2B5EF4-FFF2-40B4-BE49-F238E27FC236}">
              <a16:creationId xmlns:a16="http://schemas.microsoft.com/office/drawing/2014/main" id="{F6BFFDF3-EC11-4B05-92A4-407C984D46C2}"/>
            </a:ext>
          </a:extLst>
        </xdr:cNvPr>
        <xdr:cNvCxnSpPr/>
      </xdr:nvCxnSpPr>
      <xdr:spPr>
        <a:xfrm>
          <a:off x="14592300" y="142113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70" name="楕円 769">
          <a:extLst>
            <a:ext uri="{FF2B5EF4-FFF2-40B4-BE49-F238E27FC236}">
              <a16:creationId xmlns:a16="http://schemas.microsoft.com/office/drawing/2014/main" id="{91F3E9A3-41F6-4AAD-B495-3C4D275AF7C6}"/>
            </a:ext>
          </a:extLst>
        </xdr:cNvPr>
        <xdr:cNvSpPr/>
      </xdr:nvSpPr>
      <xdr:spPr>
        <a:xfrm>
          <a:off x="13652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106680</xdr:rowOff>
    </xdr:from>
    <xdr:to>
      <xdr:col>76</xdr:col>
      <xdr:colOff>114300</xdr:colOff>
      <xdr:row>82</xdr:row>
      <xdr:rowOff>152400</xdr:rowOff>
    </xdr:to>
    <xdr:cxnSp macro="">
      <xdr:nvCxnSpPr>
        <xdr:cNvPr id="771" name="直線コネクタ 770">
          <a:extLst>
            <a:ext uri="{FF2B5EF4-FFF2-40B4-BE49-F238E27FC236}">
              <a16:creationId xmlns:a16="http://schemas.microsoft.com/office/drawing/2014/main" id="{F1F1B49B-94D0-4DF1-B232-4D1BC744A0D1}"/>
            </a:ext>
          </a:extLst>
        </xdr:cNvPr>
        <xdr:cNvCxnSpPr/>
      </xdr:nvCxnSpPr>
      <xdr:spPr>
        <a:xfrm>
          <a:off x="13703300" y="14165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19686</xdr:rowOff>
    </xdr:from>
    <xdr:to>
      <xdr:col>67</xdr:col>
      <xdr:colOff>101600</xdr:colOff>
      <xdr:row>82</xdr:row>
      <xdr:rowOff>121286</xdr:rowOff>
    </xdr:to>
    <xdr:sp macro="" textlink="">
      <xdr:nvSpPr>
        <xdr:cNvPr id="772" name="楕円 771">
          <a:extLst>
            <a:ext uri="{FF2B5EF4-FFF2-40B4-BE49-F238E27FC236}">
              <a16:creationId xmlns:a16="http://schemas.microsoft.com/office/drawing/2014/main" id="{436E2BD0-CD14-48A0-AF73-CF5EADF62A8E}"/>
            </a:ext>
          </a:extLst>
        </xdr:cNvPr>
        <xdr:cNvSpPr/>
      </xdr:nvSpPr>
      <xdr:spPr>
        <a:xfrm>
          <a:off x="12763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70486</xdr:rowOff>
    </xdr:from>
    <xdr:to>
      <xdr:col>71</xdr:col>
      <xdr:colOff>177800</xdr:colOff>
      <xdr:row>82</xdr:row>
      <xdr:rowOff>106680</xdr:rowOff>
    </xdr:to>
    <xdr:cxnSp macro="">
      <xdr:nvCxnSpPr>
        <xdr:cNvPr id="773" name="直線コネクタ 772">
          <a:extLst>
            <a:ext uri="{FF2B5EF4-FFF2-40B4-BE49-F238E27FC236}">
              <a16:creationId xmlns:a16="http://schemas.microsoft.com/office/drawing/2014/main" id="{485EDB07-AA1F-4429-A08A-BECE2C817F2D}"/>
            </a:ext>
          </a:extLst>
        </xdr:cNvPr>
        <xdr:cNvCxnSpPr/>
      </xdr:nvCxnSpPr>
      <xdr:spPr>
        <a:xfrm>
          <a:off x="12814300" y="141293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831BF251-DDC7-419A-BA71-3E81994B8718}"/>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238B5B32-6A46-4B6E-B71F-506A7A5FD6A9}"/>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9E6FCDC1-9308-499E-AEA8-4DDD98EABC03}"/>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07E2EE94-4018-42DE-9949-7E61E6799689}"/>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64788</xdr:rowOff>
    </xdr:from>
    <xdr:ext cx="405111" cy="259045"/>
    <xdr:sp macro="" textlink="">
      <xdr:nvSpPr>
        <xdr:cNvPr id="778" name="n_1mainValue【消防施設】&#10;有形固定資産減価償却率">
          <a:extLst>
            <a:ext uri="{FF2B5EF4-FFF2-40B4-BE49-F238E27FC236}">
              <a16:creationId xmlns:a16="http://schemas.microsoft.com/office/drawing/2014/main" id="{2124310F-A6F2-481F-9CA9-52CEDE63043A}"/>
            </a:ext>
          </a:extLst>
        </xdr:cNvPr>
        <xdr:cNvSpPr txBox="1"/>
      </xdr:nvSpPr>
      <xdr:spPr>
        <a:xfrm>
          <a:off x="152660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22877</xdr:rowOff>
    </xdr:from>
    <xdr:ext cx="405111" cy="259045"/>
    <xdr:sp macro="" textlink="">
      <xdr:nvSpPr>
        <xdr:cNvPr id="779" name="n_2mainValue【消防施設】&#10;有形固定資産減価償却率">
          <a:extLst>
            <a:ext uri="{FF2B5EF4-FFF2-40B4-BE49-F238E27FC236}">
              <a16:creationId xmlns:a16="http://schemas.microsoft.com/office/drawing/2014/main" id="{B6D476B1-623E-4B35-B2C4-9970386DC2A8}"/>
            </a:ext>
          </a:extLst>
        </xdr:cNvPr>
        <xdr:cNvSpPr txBox="1"/>
      </xdr:nvSpPr>
      <xdr:spPr>
        <a:xfrm>
          <a:off x="14389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780" name="n_3mainValue【消防施設】&#10;有形固定資産減価償却率">
          <a:extLst>
            <a:ext uri="{FF2B5EF4-FFF2-40B4-BE49-F238E27FC236}">
              <a16:creationId xmlns:a16="http://schemas.microsoft.com/office/drawing/2014/main" id="{A547BD8E-17AD-4756-A535-8ECD8BD47F14}"/>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112413</xdr:rowOff>
    </xdr:from>
    <xdr:ext cx="405111" cy="259045"/>
    <xdr:sp macro="" textlink="">
      <xdr:nvSpPr>
        <xdr:cNvPr id="781" name="n_4mainValue【消防施設】&#10;有形固定資産減価償却率">
          <a:extLst>
            <a:ext uri="{FF2B5EF4-FFF2-40B4-BE49-F238E27FC236}">
              <a16:creationId xmlns:a16="http://schemas.microsoft.com/office/drawing/2014/main" id="{F1F1F0FE-068F-4545-8120-136FA49369A7}"/>
            </a:ext>
          </a:extLst>
        </xdr:cNvPr>
        <xdr:cNvSpPr txBox="1"/>
      </xdr:nvSpPr>
      <xdr:spPr>
        <a:xfrm>
          <a:off x="12611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99D40E6-4D17-4FC7-BB7C-950240A8E59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765A6E5-1C42-48BE-B688-F75153DF396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E7D5BD4E-B4F7-4BF8-832C-14011B60122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EA83AA00-FEA5-4D42-9C4C-8725DCAF7B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9C70EDCB-964A-4E31-9239-B0F557DE832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3B154AD1-2BD2-46C7-8FC2-050616D8CD8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296CFE3F-9C70-493C-8A95-488345B5462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54BA5138-83E1-466C-9C5C-225AF605D5B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8655F57C-3ACB-466F-BD8B-F45707B9BFF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8A52FAB0-CAE4-4890-82F5-A655F626361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129C296D-5786-427F-91FD-592BB34189B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E342A98F-7C62-4419-84E5-08EAE7B6367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68B5ECB7-8459-422F-A403-F5369E854A6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3274E4DC-7F3B-4A68-8DFB-F630C31FF60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B4EC68C9-2FD9-4044-B3A4-AF78ECDF4CB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379DF9EE-9846-4FF5-80C4-5C469E3F329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C3E786D1-0B76-4EAA-BFF6-A6D2EC5BCF7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1410DAB7-CD02-4444-85DB-550C915889E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BAFDCCA8-DEA4-4FB9-A9FA-0445F369837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A1A70161-CE81-4352-BB7E-E3D4E6CC50B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DB450D84-598B-4F77-B7EE-52941AA5393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E941A929-573C-4749-9BAE-B0CEB317431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08BF7BC6-BF10-41A6-A56E-5A8E0C76511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F6F9483E-A234-4AE4-9FA6-8170AA280B56}"/>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CDC86B0F-94AB-4DF4-8FEE-2CAF10625414}"/>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71E18F5C-A934-40C3-B01A-16E9DC9A9801}"/>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3467428A-B4A7-40B5-9F91-6930B392EDEC}"/>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53B3A148-8B63-4D8C-B1BC-28C7D699778B}"/>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0" name="【消防施設】&#10;一人当たり面積平均値テキスト">
          <a:extLst>
            <a:ext uri="{FF2B5EF4-FFF2-40B4-BE49-F238E27FC236}">
              <a16:creationId xmlns:a16="http://schemas.microsoft.com/office/drawing/2014/main" id="{ADFD34A5-5E02-462D-969B-C2BB1C084283}"/>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8ED57502-B8E7-4F9E-B3B9-9244F4FAD844}"/>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7D96B5FF-ACB5-45A7-AA35-A54CE750FF5F}"/>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D329A6BD-0479-414E-9124-D962FD4BE09F}"/>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C8D26ACD-528F-44EA-B229-1CDFA421740A}"/>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2F626B1E-8445-4F7F-B7B7-D789B1DCDE5B}"/>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4A3FC7E4-CE88-4AFA-A68B-A131E4D4ECD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4B7BC17-2558-47A8-895A-EAC4EE86DCD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1D7FB3E-9BF1-4E65-9B25-3C1A1440C66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3D61EFA8-46C3-4B62-B63F-8B189B8008E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1B7C2BAA-14F0-4BFE-9B63-3C4C922C512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71120</xdr:rowOff>
    </xdr:from>
    <xdr:to>
      <xdr:col>116</xdr:col>
      <xdr:colOff>114300</xdr:colOff>
      <xdr:row>85</xdr:row>
      <xdr:rowOff>1270</xdr:rowOff>
    </xdr:to>
    <xdr:sp macro="" textlink="">
      <xdr:nvSpPr>
        <xdr:cNvPr id="821" name="楕円 820">
          <a:extLst>
            <a:ext uri="{FF2B5EF4-FFF2-40B4-BE49-F238E27FC236}">
              <a16:creationId xmlns:a16="http://schemas.microsoft.com/office/drawing/2014/main" id="{D23C5658-C264-4D5F-A370-54E3A5D45E79}"/>
            </a:ext>
          </a:extLst>
        </xdr:cNvPr>
        <xdr:cNvSpPr/>
      </xdr:nvSpPr>
      <xdr:spPr>
        <a:xfrm>
          <a:off x="221107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93997</xdr:rowOff>
    </xdr:from>
    <xdr:ext cx="469744" cy="259045"/>
    <xdr:sp macro="" textlink="">
      <xdr:nvSpPr>
        <xdr:cNvPr id="822" name="【消防施設】&#10;一人当たり面積該当値テキスト">
          <a:extLst>
            <a:ext uri="{FF2B5EF4-FFF2-40B4-BE49-F238E27FC236}">
              <a16:creationId xmlns:a16="http://schemas.microsoft.com/office/drawing/2014/main" id="{2CD1E101-DC63-485B-AEED-D7707DF12607}"/>
            </a:ext>
          </a:extLst>
        </xdr:cNvPr>
        <xdr:cNvSpPr txBox="1"/>
      </xdr:nvSpPr>
      <xdr:spPr>
        <a:xfrm>
          <a:off x="22199600"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90170</xdr:rowOff>
    </xdr:from>
    <xdr:to>
      <xdr:col>112</xdr:col>
      <xdr:colOff>38100</xdr:colOff>
      <xdr:row>85</xdr:row>
      <xdr:rowOff>20320</xdr:rowOff>
    </xdr:to>
    <xdr:sp macro="" textlink="">
      <xdr:nvSpPr>
        <xdr:cNvPr id="823" name="楕円 822">
          <a:extLst>
            <a:ext uri="{FF2B5EF4-FFF2-40B4-BE49-F238E27FC236}">
              <a16:creationId xmlns:a16="http://schemas.microsoft.com/office/drawing/2014/main" id="{2CBEAC1C-3F5A-42F8-9ECC-0D341CE3D2B0}"/>
            </a:ext>
          </a:extLst>
        </xdr:cNvPr>
        <xdr:cNvSpPr/>
      </xdr:nvSpPr>
      <xdr:spPr>
        <a:xfrm>
          <a:off x="21272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121920</xdr:rowOff>
    </xdr:from>
    <xdr:to>
      <xdr:col>116</xdr:col>
      <xdr:colOff>63500</xdr:colOff>
      <xdr:row>84</xdr:row>
      <xdr:rowOff>140970</xdr:rowOff>
    </xdr:to>
    <xdr:cxnSp macro="">
      <xdr:nvCxnSpPr>
        <xdr:cNvPr id="824" name="直線コネクタ 823">
          <a:extLst>
            <a:ext uri="{FF2B5EF4-FFF2-40B4-BE49-F238E27FC236}">
              <a16:creationId xmlns:a16="http://schemas.microsoft.com/office/drawing/2014/main" id="{90C851DD-FD45-4B43-B67F-AA0065590496}"/>
            </a:ext>
          </a:extLst>
        </xdr:cNvPr>
        <xdr:cNvCxnSpPr/>
      </xdr:nvCxnSpPr>
      <xdr:spPr>
        <a:xfrm flipV="1">
          <a:off x="21323300" y="145237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93980</xdr:rowOff>
    </xdr:from>
    <xdr:to>
      <xdr:col>107</xdr:col>
      <xdr:colOff>101600</xdr:colOff>
      <xdr:row>85</xdr:row>
      <xdr:rowOff>24130</xdr:rowOff>
    </xdr:to>
    <xdr:sp macro="" textlink="">
      <xdr:nvSpPr>
        <xdr:cNvPr id="825" name="楕円 824">
          <a:extLst>
            <a:ext uri="{FF2B5EF4-FFF2-40B4-BE49-F238E27FC236}">
              <a16:creationId xmlns:a16="http://schemas.microsoft.com/office/drawing/2014/main" id="{A8A9658E-2836-4422-B23A-92F183F1DE01}"/>
            </a:ext>
          </a:extLst>
        </xdr:cNvPr>
        <xdr:cNvSpPr/>
      </xdr:nvSpPr>
      <xdr:spPr>
        <a:xfrm>
          <a:off x="2038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140970</xdr:rowOff>
    </xdr:from>
    <xdr:to>
      <xdr:col>111</xdr:col>
      <xdr:colOff>177800</xdr:colOff>
      <xdr:row>84</xdr:row>
      <xdr:rowOff>144780</xdr:rowOff>
    </xdr:to>
    <xdr:cxnSp macro="">
      <xdr:nvCxnSpPr>
        <xdr:cNvPr id="826" name="直線コネクタ 825">
          <a:extLst>
            <a:ext uri="{FF2B5EF4-FFF2-40B4-BE49-F238E27FC236}">
              <a16:creationId xmlns:a16="http://schemas.microsoft.com/office/drawing/2014/main" id="{327C0675-D991-478C-A1A1-26E3CAD14183}"/>
            </a:ext>
          </a:extLst>
        </xdr:cNvPr>
        <xdr:cNvCxnSpPr/>
      </xdr:nvCxnSpPr>
      <xdr:spPr>
        <a:xfrm flipV="1">
          <a:off x="20434300" y="1454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97789</xdr:rowOff>
    </xdr:from>
    <xdr:to>
      <xdr:col>102</xdr:col>
      <xdr:colOff>165100</xdr:colOff>
      <xdr:row>85</xdr:row>
      <xdr:rowOff>27939</xdr:rowOff>
    </xdr:to>
    <xdr:sp macro="" textlink="">
      <xdr:nvSpPr>
        <xdr:cNvPr id="827" name="楕円 826">
          <a:extLst>
            <a:ext uri="{FF2B5EF4-FFF2-40B4-BE49-F238E27FC236}">
              <a16:creationId xmlns:a16="http://schemas.microsoft.com/office/drawing/2014/main" id="{9F063325-D91F-4A40-A554-F7DFB9785257}"/>
            </a:ext>
          </a:extLst>
        </xdr:cNvPr>
        <xdr:cNvSpPr/>
      </xdr:nvSpPr>
      <xdr:spPr>
        <a:xfrm>
          <a:off x="194945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144780</xdr:rowOff>
    </xdr:from>
    <xdr:to>
      <xdr:col>107</xdr:col>
      <xdr:colOff>50800</xdr:colOff>
      <xdr:row>84</xdr:row>
      <xdr:rowOff>148589</xdr:rowOff>
    </xdr:to>
    <xdr:cxnSp macro="">
      <xdr:nvCxnSpPr>
        <xdr:cNvPr id="828" name="直線コネクタ 827">
          <a:extLst>
            <a:ext uri="{FF2B5EF4-FFF2-40B4-BE49-F238E27FC236}">
              <a16:creationId xmlns:a16="http://schemas.microsoft.com/office/drawing/2014/main" id="{DD680597-9D87-4DDA-B1B1-52DFBA44EAAC}"/>
            </a:ext>
          </a:extLst>
        </xdr:cNvPr>
        <xdr:cNvCxnSpPr/>
      </xdr:nvCxnSpPr>
      <xdr:spPr>
        <a:xfrm flipV="1">
          <a:off x="19545300" y="145465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97789</xdr:rowOff>
    </xdr:from>
    <xdr:to>
      <xdr:col>98</xdr:col>
      <xdr:colOff>38100</xdr:colOff>
      <xdr:row>85</xdr:row>
      <xdr:rowOff>27939</xdr:rowOff>
    </xdr:to>
    <xdr:sp macro="" textlink="">
      <xdr:nvSpPr>
        <xdr:cNvPr id="829" name="楕円 828">
          <a:extLst>
            <a:ext uri="{FF2B5EF4-FFF2-40B4-BE49-F238E27FC236}">
              <a16:creationId xmlns:a16="http://schemas.microsoft.com/office/drawing/2014/main" id="{804090A8-A2C1-4809-B4CF-FD5DD04E6525}"/>
            </a:ext>
          </a:extLst>
        </xdr:cNvPr>
        <xdr:cNvSpPr/>
      </xdr:nvSpPr>
      <xdr:spPr>
        <a:xfrm>
          <a:off x="186055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148589</xdr:rowOff>
    </xdr:from>
    <xdr:to>
      <xdr:col>102</xdr:col>
      <xdr:colOff>114300</xdr:colOff>
      <xdr:row>84</xdr:row>
      <xdr:rowOff>148589</xdr:rowOff>
    </xdr:to>
    <xdr:cxnSp macro="">
      <xdr:nvCxnSpPr>
        <xdr:cNvPr id="830" name="直線コネクタ 829">
          <a:extLst>
            <a:ext uri="{FF2B5EF4-FFF2-40B4-BE49-F238E27FC236}">
              <a16:creationId xmlns:a16="http://schemas.microsoft.com/office/drawing/2014/main" id="{0A935343-0608-4023-948C-5711C3CB5A30}"/>
            </a:ext>
          </a:extLst>
        </xdr:cNvPr>
        <xdr:cNvCxnSpPr/>
      </xdr:nvCxnSpPr>
      <xdr:spPr>
        <a:xfrm>
          <a:off x="18656300" y="145503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1" name="n_1aveValue【消防施設】&#10;一人当たり面積">
          <a:extLst>
            <a:ext uri="{FF2B5EF4-FFF2-40B4-BE49-F238E27FC236}">
              <a16:creationId xmlns:a16="http://schemas.microsoft.com/office/drawing/2014/main" id="{0CFEB21D-BD8C-46D2-945F-2D38BC5AF065}"/>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2" name="n_2aveValue【消防施設】&#10;一人当たり面積">
          <a:extLst>
            <a:ext uri="{FF2B5EF4-FFF2-40B4-BE49-F238E27FC236}">
              <a16:creationId xmlns:a16="http://schemas.microsoft.com/office/drawing/2014/main" id="{7973FBD0-A46F-4EE6-8F92-5864CD8164FB}"/>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3" name="n_3aveValue【消防施設】&#10;一人当たり面積">
          <a:extLst>
            <a:ext uri="{FF2B5EF4-FFF2-40B4-BE49-F238E27FC236}">
              <a16:creationId xmlns:a16="http://schemas.microsoft.com/office/drawing/2014/main" id="{21F1CBBC-8C0C-4488-B270-075C26D7E6DB}"/>
            </a:ext>
          </a:extLst>
        </xdr:cNvPr>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4" name="n_4aveValue【消防施設】&#10;一人当たり面積">
          <a:extLst>
            <a:ext uri="{FF2B5EF4-FFF2-40B4-BE49-F238E27FC236}">
              <a16:creationId xmlns:a16="http://schemas.microsoft.com/office/drawing/2014/main" id="{08ED20BD-667A-4404-AD32-8B69BC672A1E}"/>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36847</xdr:rowOff>
    </xdr:from>
    <xdr:ext cx="469744" cy="259045"/>
    <xdr:sp macro="" textlink="">
      <xdr:nvSpPr>
        <xdr:cNvPr id="835" name="n_1mainValue【消防施設】&#10;一人当たり面積">
          <a:extLst>
            <a:ext uri="{FF2B5EF4-FFF2-40B4-BE49-F238E27FC236}">
              <a16:creationId xmlns:a16="http://schemas.microsoft.com/office/drawing/2014/main" id="{48DC2994-BC23-4982-9298-0476338526B3}"/>
            </a:ext>
          </a:extLst>
        </xdr:cNvPr>
        <xdr:cNvSpPr txBox="1"/>
      </xdr:nvSpPr>
      <xdr:spPr>
        <a:xfrm>
          <a:off x="210757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40657</xdr:rowOff>
    </xdr:from>
    <xdr:ext cx="469744" cy="259045"/>
    <xdr:sp macro="" textlink="">
      <xdr:nvSpPr>
        <xdr:cNvPr id="836" name="n_2mainValue【消防施設】&#10;一人当たり面積">
          <a:extLst>
            <a:ext uri="{FF2B5EF4-FFF2-40B4-BE49-F238E27FC236}">
              <a16:creationId xmlns:a16="http://schemas.microsoft.com/office/drawing/2014/main" id="{2CA6BD96-72E0-4948-81B8-F1098A189F98}"/>
            </a:ext>
          </a:extLst>
        </xdr:cNvPr>
        <xdr:cNvSpPr txBox="1"/>
      </xdr:nvSpPr>
      <xdr:spPr>
        <a:xfrm>
          <a:off x="20199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44466</xdr:rowOff>
    </xdr:from>
    <xdr:ext cx="469744" cy="259045"/>
    <xdr:sp macro="" textlink="">
      <xdr:nvSpPr>
        <xdr:cNvPr id="837" name="n_3mainValue【消防施設】&#10;一人当たり面積">
          <a:extLst>
            <a:ext uri="{FF2B5EF4-FFF2-40B4-BE49-F238E27FC236}">
              <a16:creationId xmlns:a16="http://schemas.microsoft.com/office/drawing/2014/main" id="{3E0DFE5C-EA15-45CB-B04C-C2D993239506}"/>
            </a:ext>
          </a:extLst>
        </xdr:cNvPr>
        <xdr:cNvSpPr txBox="1"/>
      </xdr:nvSpPr>
      <xdr:spPr>
        <a:xfrm>
          <a:off x="19310427" y="1427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44466</xdr:rowOff>
    </xdr:from>
    <xdr:ext cx="469744" cy="259045"/>
    <xdr:sp macro="" textlink="">
      <xdr:nvSpPr>
        <xdr:cNvPr id="838" name="n_4mainValue【消防施設】&#10;一人当たり面積">
          <a:extLst>
            <a:ext uri="{FF2B5EF4-FFF2-40B4-BE49-F238E27FC236}">
              <a16:creationId xmlns:a16="http://schemas.microsoft.com/office/drawing/2014/main" id="{DFC2B3E7-787F-474F-B4B0-616C08F50BE1}"/>
            </a:ext>
          </a:extLst>
        </xdr:cNvPr>
        <xdr:cNvSpPr txBox="1"/>
      </xdr:nvSpPr>
      <xdr:spPr>
        <a:xfrm>
          <a:off x="18421427" y="1427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B1DD2E87-7DA2-4133-A86E-5096D46ED82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14160D78-9607-4C78-82BE-E66ED13BD23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5B163FB7-839C-4F77-8638-5ECCB759EC3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B2F3AE42-7CCE-4482-8F62-56AFAB426B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5BC11430-0783-4637-A69B-1FE2D57418D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7A0B6829-5F12-4283-8DDC-E4495CC024B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AF1E8033-B518-4703-9D71-AF46F8D3A14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CA93754E-9C10-434E-AF3F-89AFD269ED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2640CD14-35C4-4302-8301-38CFDD92942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564E3259-9FDD-46F6-A994-088C4E2FBBB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BE3B7054-3296-487C-ACBF-35985FC56A7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CBD3F775-F690-4FB1-BEF8-D91FFA54548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F5470D6D-895B-4B69-BC35-CD722F611C7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4A100792-89DA-4121-9B83-8FB2A214259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0E9F9D35-5B46-4779-B546-2FC6A0DF47E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5A2F9F02-D7BD-4A02-8126-2C10DDC1036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45F2371D-919C-4858-B483-166E0DA3997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02D8A2B6-D128-4407-894A-1F6FD61926A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3B15DDB9-E463-477D-8C18-0FF4DB6D572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01B2D878-62EC-4922-9ADC-8824976C5B5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7207F6FF-12FC-4D8C-B999-0FFB75BB8F2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FAA8D7A8-0572-4558-BECC-31FE392FA48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5EF1BFEB-604F-4986-8017-3745490B45C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C445EE44-2CB7-4B9D-8FB5-DE5F9C6D6A4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5BD179B7-2A93-43B2-82AB-76101C43760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CB10A851-D235-4C30-B5B1-F910870DC715}"/>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76B1F393-C7D0-4142-A421-EB3E110E1C6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950AC946-1BD4-4800-ADB8-DBA8094D2BF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91334F23-0DF7-4472-8029-B961C810EB09}"/>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E28B1762-FE2B-4EA0-BAC0-D20753A2DB0E}"/>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26163EED-378F-4950-821D-82AB5E71EFCA}"/>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936E4971-3758-4B3E-A8E8-7C5418E6E8CC}"/>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D590E430-71A1-4AC0-979A-B27FB6F8EC96}"/>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F14FE90A-B427-4C9A-84CC-18D20FB9B00F}"/>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6C474979-53FB-4507-9573-E44E5A6DCFE2}"/>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16072806-31EE-4CED-8FC5-9CA3249893B9}"/>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F732568-E021-4C70-B735-C7586E28761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433E9E71-2581-4B6C-95E8-7A2EE1A2C81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C3301DD-E93D-46EA-B501-6199380CF9D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3E186A4-813F-47DC-B4C1-488536D4C9B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7DE0AE6-AB79-44FF-929A-2E2B41C1EB3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64588</xdr:rowOff>
    </xdr:from>
    <xdr:to>
      <xdr:col>85</xdr:col>
      <xdr:colOff>177800</xdr:colOff>
      <xdr:row>107</xdr:row>
      <xdr:rowOff>166188</xdr:rowOff>
    </xdr:to>
    <xdr:sp macro="" textlink="">
      <xdr:nvSpPr>
        <xdr:cNvPr id="880" name="楕円 879">
          <a:extLst>
            <a:ext uri="{FF2B5EF4-FFF2-40B4-BE49-F238E27FC236}">
              <a16:creationId xmlns:a16="http://schemas.microsoft.com/office/drawing/2014/main" id="{F1D73F64-EC4C-4CBB-9E0F-A0705B5AE95D}"/>
            </a:ext>
          </a:extLst>
        </xdr:cNvPr>
        <xdr:cNvSpPr/>
      </xdr:nvSpPr>
      <xdr:spPr>
        <a:xfrm>
          <a:off x="16268700" y="1840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43015</xdr:rowOff>
    </xdr:from>
    <xdr:ext cx="405111" cy="259045"/>
    <xdr:sp macro="" textlink="">
      <xdr:nvSpPr>
        <xdr:cNvPr id="881" name="【庁舎】&#10;有形固定資産減価償却率該当値テキスト">
          <a:extLst>
            <a:ext uri="{FF2B5EF4-FFF2-40B4-BE49-F238E27FC236}">
              <a16:creationId xmlns:a16="http://schemas.microsoft.com/office/drawing/2014/main" id="{35809B93-02B0-42A5-8059-36B3A0FF27B2}"/>
            </a:ext>
          </a:extLst>
        </xdr:cNvPr>
        <xdr:cNvSpPr txBox="1"/>
      </xdr:nvSpPr>
      <xdr:spPr>
        <a:xfrm>
          <a:off x="16357600"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46627</xdr:rowOff>
    </xdr:from>
    <xdr:to>
      <xdr:col>81</xdr:col>
      <xdr:colOff>101600</xdr:colOff>
      <xdr:row>107</xdr:row>
      <xdr:rowOff>148227</xdr:rowOff>
    </xdr:to>
    <xdr:sp macro="" textlink="">
      <xdr:nvSpPr>
        <xdr:cNvPr id="882" name="楕円 881">
          <a:extLst>
            <a:ext uri="{FF2B5EF4-FFF2-40B4-BE49-F238E27FC236}">
              <a16:creationId xmlns:a16="http://schemas.microsoft.com/office/drawing/2014/main" id="{AC6146B4-FE6B-4994-9307-37357E75BA6E}"/>
            </a:ext>
          </a:extLst>
        </xdr:cNvPr>
        <xdr:cNvSpPr/>
      </xdr:nvSpPr>
      <xdr:spPr>
        <a:xfrm>
          <a:off x="15430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97427</xdr:rowOff>
    </xdr:from>
    <xdr:to>
      <xdr:col>85</xdr:col>
      <xdr:colOff>127000</xdr:colOff>
      <xdr:row>107</xdr:row>
      <xdr:rowOff>115388</xdr:rowOff>
    </xdr:to>
    <xdr:cxnSp macro="">
      <xdr:nvCxnSpPr>
        <xdr:cNvPr id="883" name="直線コネクタ 882">
          <a:extLst>
            <a:ext uri="{FF2B5EF4-FFF2-40B4-BE49-F238E27FC236}">
              <a16:creationId xmlns:a16="http://schemas.microsoft.com/office/drawing/2014/main" id="{0B868D9D-7B46-4223-850F-C6D9BF83E81F}"/>
            </a:ext>
          </a:extLst>
        </xdr:cNvPr>
        <xdr:cNvCxnSpPr/>
      </xdr:nvCxnSpPr>
      <xdr:spPr>
        <a:xfrm>
          <a:off x="15481300" y="18442577"/>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28666</xdr:rowOff>
    </xdr:from>
    <xdr:to>
      <xdr:col>76</xdr:col>
      <xdr:colOff>165100</xdr:colOff>
      <xdr:row>107</xdr:row>
      <xdr:rowOff>130266</xdr:rowOff>
    </xdr:to>
    <xdr:sp macro="" textlink="">
      <xdr:nvSpPr>
        <xdr:cNvPr id="884" name="楕円 883">
          <a:extLst>
            <a:ext uri="{FF2B5EF4-FFF2-40B4-BE49-F238E27FC236}">
              <a16:creationId xmlns:a16="http://schemas.microsoft.com/office/drawing/2014/main" id="{85A7B879-215D-481E-A474-A7B2974EB10E}"/>
            </a:ext>
          </a:extLst>
        </xdr:cNvPr>
        <xdr:cNvSpPr/>
      </xdr:nvSpPr>
      <xdr:spPr>
        <a:xfrm>
          <a:off x="14541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79466</xdr:rowOff>
    </xdr:from>
    <xdr:to>
      <xdr:col>81</xdr:col>
      <xdr:colOff>50800</xdr:colOff>
      <xdr:row>107</xdr:row>
      <xdr:rowOff>97427</xdr:rowOff>
    </xdr:to>
    <xdr:cxnSp macro="">
      <xdr:nvCxnSpPr>
        <xdr:cNvPr id="885" name="直線コネクタ 884">
          <a:extLst>
            <a:ext uri="{FF2B5EF4-FFF2-40B4-BE49-F238E27FC236}">
              <a16:creationId xmlns:a16="http://schemas.microsoft.com/office/drawing/2014/main" id="{A3FD268D-A8F5-40FB-81DA-3BAD19E0CA9D}"/>
            </a:ext>
          </a:extLst>
        </xdr:cNvPr>
        <xdr:cNvCxnSpPr/>
      </xdr:nvCxnSpPr>
      <xdr:spPr>
        <a:xfrm>
          <a:off x="14592300" y="184246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9071</xdr:rowOff>
    </xdr:from>
    <xdr:to>
      <xdr:col>72</xdr:col>
      <xdr:colOff>38100</xdr:colOff>
      <xdr:row>107</xdr:row>
      <xdr:rowOff>110671</xdr:rowOff>
    </xdr:to>
    <xdr:sp macro="" textlink="">
      <xdr:nvSpPr>
        <xdr:cNvPr id="886" name="楕円 885">
          <a:extLst>
            <a:ext uri="{FF2B5EF4-FFF2-40B4-BE49-F238E27FC236}">
              <a16:creationId xmlns:a16="http://schemas.microsoft.com/office/drawing/2014/main" id="{51137F12-AAD8-4B93-9B31-75597E7FA20E}"/>
            </a:ext>
          </a:extLst>
        </xdr:cNvPr>
        <xdr:cNvSpPr/>
      </xdr:nvSpPr>
      <xdr:spPr>
        <a:xfrm>
          <a:off x="13652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59871</xdr:rowOff>
    </xdr:from>
    <xdr:to>
      <xdr:col>76</xdr:col>
      <xdr:colOff>114300</xdr:colOff>
      <xdr:row>107</xdr:row>
      <xdr:rowOff>79466</xdr:rowOff>
    </xdr:to>
    <xdr:cxnSp macro="">
      <xdr:nvCxnSpPr>
        <xdr:cNvPr id="887" name="直線コネクタ 886">
          <a:extLst>
            <a:ext uri="{FF2B5EF4-FFF2-40B4-BE49-F238E27FC236}">
              <a16:creationId xmlns:a16="http://schemas.microsoft.com/office/drawing/2014/main" id="{9E8E0A7C-3A16-4D04-95F7-4F440461D2DF}"/>
            </a:ext>
          </a:extLst>
        </xdr:cNvPr>
        <xdr:cNvCxnSpPr/>
      </xdr:nvCxnSpPr>
      <xdr:spPr>
        <a:xfrm>
          <a:off x="13703300" y="1840502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160927</xdr:rowOff>
    </xdr:from>
    <xdr:to>
      <xdr:col>67</xdr:col>
      <xdr:colOff>101600</xdr:colOff>
      <xdr:row>107</xdr:row>
      <xdr:rowOff>91077</xdr:rowOff>
    </xdr:to>
    <xdr:sp macro="" textlink="">
      <xdr:nvSpPr>
        <xdr:cNvPr id="888" name="楕円 887">
          <a:extLst>
            <a:ext uri="{FF2B5EF4-FFF2-40B4-BE49-F238E27FC236}">
              <a16:creationId xmlns:a16="http://schemas.microsoft.com/office/drawing/2014/main" id="{149CF290-23D8-4171-BE74-A85392C5E37B}"/>
            </a:ext>
          </a:extLst>
        </xdr:cNvPr>
        <xdr:cNvSpPr/>
      </xdr:nvSpPr>
      <xdr:spPr>
        <a:xfrm>
          <a:off x="12763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40277</xdr:rowOff>
    </xdr:from>
    <xdr:to>
      <xdr:col>71</xdr:col>
      <xdr:colOff>177800</xdr:colOff>
      <xdr:row>107</xdr:row>
      <xdr:rowOff>59871</xdr:rowOff>
    </xdr:to>
    <xdr:cxnSp macro="">
      <xdr:nvCxnSpPr>
        <xdr:cNvPr id="889" name="直線コネクタ 888">
          <a:extLst>
            <a:ext uri="{FF2B5EF4-FFF2-40B4-BE49-F238E27FC236}">
              <a16:creationId xmlns:a16="http://schemas.microsoft.com/office/drawing/2014/main" id="{C84A9C0D-81D9-4775-8BB2-50156024C4B6}"/>
            </a:ext>
          </a:extLst>
        </xdr:cNvPr>
        <xdr:cNvCxnSpPr/>
      </xdr:nvCxnSpPr>
      <xdr:spPr>
        <a:xfrm>
          <a:off x="12814300" y="1838542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C1B349FD-09ED-4F60-8464-74965A3330B4}"/>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A2BC48FD-17D2-4A6B-A776-C38400AE1FB8}"/>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72A72CCA-D68A-47D3-B0B3-CE5E19F12964}"/>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4D819C29-B1C4-4C53-A5C8-8E54ABD1FD4C}"/>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139354</xdr:rowOff>
    </xdr:from>
    <xdr:ext cx="405111" cy="259045"/>
    <xdr:sp macro="" textlink="">
      <xdr:nvSpPr>
        <xdr:cNvPr id="894" name="n_1mainValue【庁舎】&#10;有形固定資産減価償却率">
          <a:extLst>
            <a:ext uri="{FF2B5EF4-FFF2-40B4-BE49-F238E27FC236}">
              <a16:creationId xmlns:a16="http://schemas.microsoft.com/office/drawing/2014/main" id="{14F21FE1-9A83-4EA5-9D90-7C18B8DE776C}"/>
            </a:ext>
          </a:extLst>
        </xdr:cNvPr>
        <xdr:cNvSpPr txBox="1"/>
      </xdr:nvSpPr>
      <xdr:spPr>
        <a:xfrm>
          <a:off x="15266044"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121393</xdr:rowOff>
    </xdr:from>
    <xdr:ext cx="405111" cy="259045"/>
    <xdr:sp macro="" textlink="">
      <xdr:nvSpPr>
        <xdr:cNvPr id="895" name="n_2mainValue【庁舎】&#10;有形固定資産減価償却率">
          <a:extLst>
            <a:ext uri="{FF2B5EF4-FFF2-40B4-BE49-F238E27FC236}">
              <a16:creationId xmlns:a16="http://schemas.microsoft.com/office/drawing/2014/main" id="{0FB343A0-B80A-4822-8D79-4989A2343C5F}"/>
            </a:ext>
          </a:extLst>
        </xdr:cNvPr>
        <xdr:cNvSpPr txBox="1"/>
      </xdr:nvSpPr>
      <xdr:spPr>
        <a:xfrm>
          <a:off x="14389744"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101798</xdr:rowOff>
    </xdr:from>
    <xdr:ext cx="405111" cy="259045"/>
    <xdr:sp macro="" textlink="">
      <xdr:nvSpPr>
        <xdr:cNvPr id="896" name="n_3mainValue【庁舎】&#10;有形固定資産減価償却率">
          <a:extLst>
            <a:ext uri="{FF2B5EF4-FFF2-40B4-BE49-F238E27FC236}">
              <a16:creationId xmlns:a16="http://schemas.microsoft.com/office/drawing/2014/main" id="{2BF2F26F-A7F8-4502-A005-E288B930162D}"/>
            </a:ext>
          </a:extLst>
        </xdr:cNvPr>
        <xdr:cNvSpPr txBox="1"/>
      </xdr:nvSpPr>
      <xdr:spPr>
        <a:xfrm>
          <a:off x="135007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82204</xdr:rowOff>
    </xdr:from>
    <xdr:ext cx="405111" cy="259045"/>
    <xdr:sp macro="" textlink="">
      <xdr:nvSpPr>
        <xdr:cNvPr id="897" name="n_4mainValue【庁舎】&#10;有形固定資産減価償却率">
          <a:extLst>
            <a:ext uri="{FF2B5EF4-FFF2-40B4-BE49-F238E27FC236}">
              <a16:creationId xmlns:a16="http://schemas.microsoft.com/office/drawing/2014/main" id="{465C194A-4E41-4735-A88E-2B9D9C40B448}"/>
            </a:ext>
          </a:extLst>
        </xdr:cNvPr>
        <xdr:cNvSpPr txBox="1"/>
      </xdr:nvSpPr>
      <xdr:spPr>
        <a:xfrm>
          <a:off x="126117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83EEE21B-08E0-43B0-9246-E5868389529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AF2982FF-6B89-4AE4-B943-73D70369991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4F19D2CE-5B68-4AAA-B758-2B92067B7E0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941E5CB7-BCFB-4CA7-BEBD-1B439E2B8A6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6B2E26CA-7C1C-4C6C-85CD-3852961C9BD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899CBC3D-3E8E-435F-A5E6-35159562443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6E89888D-A8E2-431D-8A6D-C92A878C6B9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75845331-CBA3-4454-83FD-3CAEFF9CEB7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E529179D-54D0-46AB-A67A-052428E48D3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86789B9E-A4AF-406D-8F51-97FCBECF34E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3EF38978-0967-4B49-8C22-817D2120179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3B2A4DF8-EE2A-470C-B23D-6B6F8B671AF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53B877D7-478D-4A56-A124-4BC85CEADF1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50383200-8798-4A18-9AA0-F67405ABCD2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104583B5-2403-40D3-9F3B-734DD3A68FC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B894677F-F66F-460F-929F-CB1535702FB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EF6F9DC4-2855-4595-BEB5-443EB213169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8EF538B1-428F-4DE8-919E-C5B66337ECF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42461D12-A400-4A88-9468-1CBA89BEDDD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F23A4852-ED98-4CFF-8EAD-0C11AB0F2CC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D1AD342E-6143-4EE9-AAF1-3FB7A760E4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BFAB43AD-D0B7-4658-A0C3-B9C50DA6605D}"/>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7FA92E49-E3BF-435B-935C-6A06C473CA05}"/>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ABB2D507-DE3B-4092-B7C9-3F5FC894C080}"/>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16ECB687-D8F4-43F0-A9B1-B9C331E8766A}"/>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558DA568-A873-491B-9D78-184EC0AD0127}"/>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31FA775A-7029-4967-987F-9683E392F113}"/>
            </a:ext>
          </a:extLst>
        </xdr:cNvPr>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ADE9189F-86F1-4E5C-BF06-0265EE61E870}"/>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350922FF-BF11-47A4-BB32-8166B79F3432}"/>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F492E951-D31D-4F71-A5BC-5BED3FB6275F}"/>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09BCF722-4735-4C93-9492-A6CB835BC856}"/>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02457211-9E42-4967-A85B-AEAFC687D544}"/>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D5CFFCC4-7F91-424B-891F-4A2F8BD921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32B7488D-77DF-4258-AEC9-DCD7488E999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F916049-B213-4E7E-BB77-118974C0F98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EC2CBA2-9312-4594-931C-78C05191BFF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B6B4B64A-3722-4835-9D43-ED55D24345A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128270</xdr:rowOff>
    </xdr:from>
    <xdr:to>
      <xdr:col>116</xdr:col>
      <xdr:colOff>114300</xdr:colOff>
      <xdr:row>106</xdr:row>
      <xdr:rowOff>58420</xdr:rowOff>
    </xdr:to>
    <xdr:sp macro="" textlink="">
      <xdr:nvSpPr>
        <xdr:cNvPr id="935" name="楕円 934">
          <a:extLst>
            <a:ext uri="{FF2B5EF4-FFF2-40B4-BE49-F238E27FC236}">
              <a16:creationId xmlns:a16="http://schemas.microsoft.com/office/drawing/2014/main" id="{8067570B-E920-47D4-A838-EFF2A9D51198}"/>
            </a:ext>
          </a:extLst>
        </xdr:cNvPr>
        <xdr:cNvSpPr/>
      </xdr:nvSpPr>
      <xdr:spPr>
        <a:xfrm>
          <a:off x="22110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106697</xdr:rowOff>
    </xdr:from>
    <xdr:ext cx="469744" cy="259045"/>
    <xdr:sp macro="" textlink="">
      <xdr:nvSpPr>
        <xdr:cNvPr id="936" name="【庁舎】&#10;一人当たり面積該当値テキスト">
          <a:extLst>
            <a:ext uri="{FF2B5EF4-FFF2-40B4-BE49-F238E27FC236}">
              <a16:creationId xmlns:a16="http://schemas.microsoft.com/office/drawing/2014/main" id="{F4B9E1AB-B94F-497D-924D-8A70C0719536}"/>
            </a:ext>
          </a:extLst>
        </xdr:cNvPr>
        <xdr:cNvSpPr txBox="1"/>
      </xdr:nvSpPr>
      <xdr:spPr>
        <a:xfrm>
          <a:off x="22199600"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132842</xdr:rowOff>
    </xdr:from>
    <xdr:to>
      <xdr:col>112</xdr:col>
      <xdr:colOff>38100</xdr:colOff>
      <xdr:row>106</xdr:row>
      <xdr:rowOff>62992</xdr:rowOff>
    </xdr:to>
    <xdr:sp macro="" textlink="">
      <xdr:nvSpPr>
        <xdr:cNvPr id="937" name="楕円 936">
          <a:extLst>
            <a:ext uri="{FF2B5EF4-FFF2-40B4-BE49-F238E27FC236}">
              <a16:creationId xmlns:a16="http://schemas.microsoft.com/office/drawing/2014/main" id="{9F8945D1-4CE8-4246-AF2B-2ECB5873F0E5}"/>
            </a:ext>
          </a:extLst>
        </xdr:cNvPr>
        <xdr:cNvSpPr/>
      </xdr:nvSpPr>
      <xdr:spPr>
        <a:xfrm>
          <a:off x="212725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7620</xdr:rowOff>
    </xdr:from>
    <xdr:to>
      <xdr:col>116</xdr:col>
      <xdr:colOff>63500</xdr:colOff>
      <xdr:row>106</xdr:row>
      <xdr:rowOff>12192</xdr:rowOff>
    </xdr:to>
    <xdr:cxnSp macro="">
      <xdr:nvCxnSpPr>
        <xdr:cNvPr id="938" name="直線コネクタ 937">
          <a:extLst>
            <a:ext uri="{FF2B5EF4-FFF2-40B4-BE49-F238E27FC236}">
              <a16:creationId xmlns:a16="http://schemas.microsoft.com/office/drawing/2014/main" id="{E9606C6F-E99F-49B2-BD90-ED8C2626ED3F}"/>
            </a:ext>
          </a:extLst>
        </xdr:cNvPr>
        <xdr:cNvCxnSpPr/>
      </xdr:nvCxnSpPr>
      <xdr:spPr>
        <a:xfrm flipV="1">
          <a:off x="21323300" y="1818132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132842</xdr:rowOff>
    </xdr:from>
    <xdr:to>
      <xdr:col>107</xdr:col>
      <xdr:colOff>101600</xdr:colOff>
      <xdr:row>106</xdr:row>
      <xdr:rowOff>62992</xdr:rowOff>
    </xdr:to>
    <xdr:sp macro="" textlink="">
      <xdr:nvSpPr>
        <xdr:cNvPr id="939" name="楕円 938">
          <a:extLst>
            <a:ext uri="{FF2B5EF4-FFF2-40B4-BE49-F238E27FC236}">
              <a16:creationId xmlns:a16="http://schemas.microsoft.com/office/drawing/2014/main" id="{ABD677EF-A26E-481B-B330-B37055CB3849}"/>
            </a:ext>
          </a:extLst>
        </xdr:cNvPr>
        <xdr:cNvSpPr/>
      </xdr:nvSpPr>
      <xdr:spPr>
        <a:xfrm>
          <a:off x="20383500" y="1813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12192</xdr:rowOff>
    </xdr:from>
    <xdr:to>
      <xdr:col>111</xdr:col>
      <xdr:colOff>177800</xdr:colOff>
      <xdr:row>106</xdr:row>
      <xdr:rowOff>12192</xdr:rowOff>
    </xdr:to>
    <xdr:cxnSp macro="">
      <xdr:nvCxnSpPr>
        <xdr:cNvPr id="940" name="直線コネクタ 939">
          <a:extLst>
            <a:ext uri="{FF2B5EF4-FFF2-40B4-BE49-F238E27FC236}">
              <a16:creationId xmlns:a16="http://schemas.microsoft.com/office/drawing/2014/main" id="{77243191-36FD-4D41-89AF-7FEAA82D9135}"/>
            </a:ext>
          </a:extLst>
        </xdr:cNvPr>
        <xdr:cNvCxnSpPr/>
      </xdr:nvCxnSpPr>
      <xdr:spPr>
        <a:xfrm>
          <a:off x="20434300" y="18185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137413</xdr:rowOff>
    </xdr:from>
    <xdr:to>
      <xdr:col>102</xdr:col>
      <xdr:colOff>165100</xdr:colOff>
      <xdr:row>106</xdr:row>
      <xdr:rowOff>67563</xdr:rowOff>
    </xdr:to>
    <xdr:sp macro="" textlink="">
      <xdr:nvSpPr>
        <xdr:cNvPr id="941" name="楕円 940">
          <a:extLst>
            <a:ext uri="{FF2B5EF4-FFF2-40B4-BE49-F238E27FC236}">
              <a16:creationId xmlns:a16="http://schemas.microsoft.com/office/drawing/2014/main" id="{71E0FC07-5871-4565-B2E7-18E52D3E1F56}"/>
            </a:ext>
          </a:extLst>
        </xdr:cNvPr>
        <xdr:cNvSpPr/>
      </xdr:nvSpPr>
      <xdr:spPr>
        <a:xfrm>
          <a:off x="19494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12192</xdr:rowOff>
    </xdr:from>
    <xdr:to>
      <xdr:col>107</xdr:col>
      <xdr:colOff>50800</xdr:colOff>
      <xdr:row>106</xdr:row>
      <xdr:rowOff>16763</xdr:rowOff>
    </xdr:to>
    <xdr:cxnSp macro="">
      <xdr:nvCxnSpPr>
        <xdr:cNvPr id="942" name="直線コネクタ 941">
          <a:extLst>
            <a:ext uri="{FF2B5EF4-FFF2-40B4-BE49-F238E27FC236}">
              <a16:creationId xmlns:a16="http://schemas.microsoft.com/office/drawing/2014/main" id="{2A6FD275-FA2C-4A44-916B-7EF73C8AE8A8}"/>
            </a:ext>
          </a:extLst>
        </xdr:cNvPr>
        <xdr:cNvCxnSpPr/>
      </xdr:nvCxnSpPr>
      <xdr:spPr>
        <a:xfrm flipV="1">
          <a:off x="19545300" y="181858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141987</xdr:rowOff>
    </xdr:from>
    <xdr:to>
      <xdr:col>98</xdr:col>
      <xdr:colOff>38100</xdr:colOff>
      <xdr:row>106</xdr:row>
      <xdr:rowOff>72137</xdr:rowOff>
    </xdr:to>
    <xdr:sp macro="" textlink="">
      <xdr:nvSpPr>
        <xdr:cNvPr id="943" name="楕円 942">
          <a:extLst>
            <a:ext uri="{FF2B5EF4-FFF2-40B4-BE49-F238E27FC236}">
              <a16:creationId xmlns:a16="http://schemas.microsoft.com/office/drawing/2014/main" id="{DC026C66-6AF8-4A51-9332-C5D059283B64}"/>
            </a:ext>
          </a:extLst>
        </xdr:cNvPr>
        <xdr:cNvSpPr/>
      </xdr:nvSpPr>
      <xdr:spPr>
        <a:xfrm>
          <a:off x="18605500" y="1814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xdr:rowOff>
    </xdr:from>
    <xdr:to>
      <xdr:col>102</xdr:col>
      <xdr:colOff>114300</xdr:colOff>
      <xdr:row>106</xdr:row>
      <xdr:rowOff>21337</xdr:rowOff>
    </xdr:to>
    <xdr:cxnSp macro="">
      <xdr:nvCxnSpPr>
        <xdr:cNvPr id="944" name="直線コネクタ 943">
          <a:extLst>
            <a:ext uri="{FF2B5EF4-FFF2-40B4-BE49-F238E27FC236}">
              <a16:creationId xmlns:a16="http://schemas.microsoft.com/office/drawing/2014/main" id="{AEAD2F1A-26AD-4B25-BF53-43BFF05453E5}"/>
            </a:ext>
          </a:extLst>
        </xdr:cNvPr>
        <xdr:cNvCxnSpPr/>
      </xdr:nvCxnSpPr>
      <xdr:spPr>
        <a:xfrm flipV="1">
          <a:off x="18656300" y="181904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B36C1078-46EA-46E5-B648-B410A852692F}"/>
            </a:ext>
          </a:extLst>
        </xdr:cNvPr>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F501859B-A061-4DDD-8DF6-BE4CFA3CCA15}"/>
            </a:ext>
          </a:extLst>
        </xdr:cNvPr>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3C7293AF-2739-45DE-B194-9320E0A0FDCB}"/>
            </a:ext>
          </a:extLst>
        </xdr:cNvPr>
        <xdr:cNvSpPr txBox="1"/>
      </xdr:nvSpPr>
      <xdr:spPr>
        <a:xfrm>
          <a:off x="19310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E50D2348-6953-468B-910E-7FC37FC1B3B9}"/>
            </a:ext>
          </a:extLst>
        </xdr:cNvPr>
        <xdr:cNvSpPr txBox="1"/>
      </xdr:nvSpPr>
      <xdr:spPr>
        <a:xfrm>
          <a:off x="18421427" y="1759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54119</xdr:rowOff>
    </xdr:from>
    <xdr:ext cx="469744" cy="259045"/>
    <xdr:sp macro="" textlink="">
      <xdr:nvSpPr>
        <xdr:cNvPr id="949" name="n_1mainValue【庁舎】&#10;一人当たり面積">
          <a:extLst>
            <a:ext uri="{FF2B5EF4-FFF2-40B4-BE49-F238E27FC236}">
              <a16:creationId xmlns:a16="http://schemas.microsoft.com/office/drawing/2014/main" id="{5DB1E62C-C63C-4B50-A91F-89074F19F1D6}"/>
            </a:ext>
          </a:extLst>
        </xdr:cNvPr>
        <xdr:cNvSpPr txBox="1"/>
      </xdr:nvSpPr>
      <xdr:spPr>
        <a:xfrm>
          <a:off x="210757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54119</xdr:rowOff>
    </xdr:from>
    <xdr:ext cx="469744" cy="259045"/>
    <xdr:sp macro="" textlink="">
      <xdr:nvSpPr>
        <xdr:cNvPr id="950" name="n_2mainValue【庁舎】&#10;一人当たり面積">
          <a:extLst>
            <a:ext uri="{FF2B5EF4-FFF2-40B4-BE49-F238E27FC236}">
              <a16:creationId xmlns:a16="http://schemas.microsoft.com/office/drawing/2014/main" id="{789AE23C-5561-421A-BAD0-11C3DB1C6518}"/>
            </a:ext>
          </a:extLst>
        </xdr:cNvPr>
        <xdr:cNvSpPr txBox="1"/>
      </xdr:nvSpPr>
      <xdr:spPr>
        <a:xfrm>
          <a:off x="20199427" y="1822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58690</xdr:rowOff>
    </xdr:from>
    <xdr:ext cx="469744" cy="259045"/>
    <xdr:sp macro="" textlink="">
      <xdr:nvSpPr>
        <xdr:cNvPr id="951" name="n_3mainValue【庁舎】&#10;一人当たり面積">
          <a:extLst>
            <a:ext uri="{FF2B5EF4-FFF2-40B4-BE49-F238E27FC236}">
              <a16:creationId xmlns:a16="http://schemas.microsoft.com/office/drawing/2014/main" id="{6F611517-28AF-46C5-8949-6D4572505A41}"/>
            </a:ext>
          </a:extLst>
        </xdr:cNvPr>
        <xdr:cNvSpPr txBox="1"/>
      </xdr:nvSpPr>
      <xdr:spPr>
        <a:xfrm>
          <a:off x="19310427" y="1823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63264</xdr:rowOff>
    </xdr:from>
    <xdr:ext cx="469744" cy="259045"/>
    <xdr:sp macro="" textlink="">
      <xdr:nvSpPr>
        <xdr:cNvPr id="952" name="n_4mainValue【庁舎】&#10;一人当たり面積">
          <a:extLst>
            <a:ext uri="{FF2B5EF4-FFF2-40B4-BE49-F238E27FC236}">
              <a16:creationId xmlns:a16="http://schemas.microsoft.com/office/drawing/2014/main" id="{135C8D95-D75A-45BF-BD98-4F6B7CD08AB2}"/>
            </a:ext>
          </a:extLst>
        </xdr:cNvPr>
        <xdr:cNvSpPr txBox="1"/>
      </xdr:nvSpPr>
      <xdr:spPr>
        <a:xfrm>
          <a:off x="18421427" y="182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F523F916-88FD-4318-915D-C4AEED61522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F5821E97-9241-483B-BD6D-AB11DCB45CC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48E5567B-9BB5-43E8-B6B1-B6CE06E084D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一般廃棄物処理施設の有形固定資産減価償却率については、平成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年から</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年にかけて大規模改修を実施したものの、一番古いもので建設から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年以上が経過し、老朽化が進んでいることから、高い値となっている。</a:t>
          </a:r>
        </a:p>
        <a:p>
          <a:r>
            <a:rPr kumimoji="1" lang="ja-JP" altLang="en-US" sz="1300">
              <a:latin typeface="ＭＳ Ｐゴシック" panose="020B0600070205080204" pitchFamily="50" charset="-128"/>
              <a:ea typeface="ＭＳ Ｐゴシック" panose="020B0600070205080204" pitchFamily="50" charset="-128"/>
            </a:rPr>
            <a:t>体育館・プールの有形固定資産減価償却率については、令和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年度に市民体育館の大規模改修工事を実施したことにより前年度から</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ポイント低下し、全国平均を下回った。</a:t>
          </a:r>
        </a:p>
        <a:p>
          <a:r>
            <a:rPr kumimoji="1" lang="ja-JP" altLang="en-US" sz="1300">
              <a:latin typeface="ＭＳ Ｐゴシック" panose="020B0600070205080204" pitchFamily="50" charset="-128"/>
              <a:ea typeface="ＭＳ Ｐゴシック" panose="020B0600070205080204" pitchFamily="50" charset="-128"/>
            </a:rPr>
            <a:t>保健センター・保健所については、元々県の施設であったものを三島市が取得してから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年以上が経過していることから老朽化が進んでいるものの、新庁舎建設の際に複合化を予定している。</a:t>
          </a:r>
        </a:p>
        <a:p>
          <a:r>
            <a:rPr kumimoji="1" lang="ja-JP" altLang="en-US" sz="1300">
              <a:latin typeface="ＭＳ Ｐゴシック" panose="020B0600070205080204" pitchFamily="50" charset="-128"/>
              <a:ea typeface="ＭＳ Ｐゴシック" panose="020B0600070205080204" pitchFamily="50" charset="-128"/>
            </a:rPr>
            <a:t>福祉施設や市民会館の有形固定資産減価償却率については、近年大規模な工事を実施しておらず、類似団体および全国の平均よりも早い速度で上昇している。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庁舎の有形固定資産減価償却率については、市役所本館が昭和</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年度に建設され、すでに耐用年数を経過していることや、西館も建設から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年近くが経過していることなどから高い値となっている。</a:t>
          </a:r>
        </a:p>
        <a:p>
          <a:r>
            <a:rPr kumimoji="1" lang="ja-JP" altLang="en-US" sz="1300">
              <a:latin typeface="ＭＳ Ｐゴシック" panose="020B0600070205080204" pitchFamily="50" charset="-128"/>
              <a:ea typeface="ＭＳ Ｐゴシック" panose="020B0600070205080204" pitchFamily="50" charset="-128"/>
            </a:rPr>
            <a:t>各施設については人口減少などの状況を踏まえ、計画的な維持修繕等による長寿命化対策を実施し、将来負担に備えて基金の積立て等財源の確保に努める。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11" t="s">
        <v>76</v>
      </c>
      <c r="C1" s="511"/>
      <c r="D1" s="511"/>
      <c r="E1" s="511"/>
      <c r="F1" s="511"/>
      <c r="G1" s="511"/>
      <c r="H1" s="511"/>
      <c r="I1" s="511"/>
      <c r="J1" s="511"/>
      <c r="K1" s="511"/>
      <c r="L1" s="511"/>
      <c r="M1" s="511"/>
      <c r="N1" s="511"/>
      <c r="O1" s="511"/>
      <c r="P1" s="511"/>
      <c r="Q1" s="511"/>
      <c r="R1" s="511"/>
      <c r="S1" s="511"/>
      <c r="T1" s="511"/>
      <c r="U1" s="511"/>
      <c r="V1" s="511"/>
      <c r="W1" s="511"/>
      <c r="X1" s="511"/>
      <c r="Y1" s="511"/>
      <c r="Z1" s="511"/>
      <c r="AA1" s="511"/>
      <c r="AB1" s="511"/>
      <c r="AC1" s="511"/>
      <c r="AD1" s="511"/>
      <c r="AE1" s="511"/>
      <c r="AF1" s="511"/>
      <c r="AG1" s="511"/>
      <c r="AH1" s="511"/>
      <c r="AI1" s="511"/>
      <c r="AJ1" s="511"/>
      <c r="AK1" s="511"/>
      <c r="AL1" s="511"/>
      <c r="AM1" s="511"/>
      <c r="AN1" s="511"/>
      <c r="AO1" s="511"/>
      <c r="AP1" s="511"/>
      <c r="AQ1" s="511"/>
      <c r="AR1" s="511"/>
      <c r="AS1" s="511"/>
      <c r="AT1" s="511"/>
      <c r="AU1" s="511"/>
      <c r="AV1" s="511"/>
      <c r="AW1" s="511"/>
      <c r="AX1" s="511"/>
      <c r="AY1" s="511"/>
      <c r="AZ1" s="511"/>
      <c r="BA1" s="511"/>
      <c r="BB1" s="511"/>
      <c r="BC1" s="511"/>
      <c r="BD1" s="511"/>
      <c r="BE1" s="511"/>
      <c r="BF1" s="511"/>
      <c r="BG1" s="511"/>
      <c r="BH1" s="511"/>
      <c r="BI1" s="511"/>
      <c r="BJ1" s="511"/>
      <c r="BK1" s="511"/>
      <c r="BL1" s="511"/>
      <c r="BM1" s="511"/>
      <c r="BN1" s="511"/>
      <c r="BO1" s="511"/>
      <c r="BP1" s="511"/>
      <c r="BQ1" s="511"/>
      <c r="BR1" s="511"/>
      <c r="BS1" s="511"/>
      <c r="BT1" s="511"/>
      <c r="BU1" s="511"/>
      <c r="BV1" s="511"/>
      <c r="BW1" s="511"/>
      <c r="BX1" s="511"/>
      <c r="BY1" s="511"/>
      <c r="BZ1" s="511"/>
      <c r="CA1" s="511"/>
      <c r="CB1" s="511"/>
      <c r="CC1" s="511"/>
      <c r="CD1" s="511"/>
      <c r="CE1" s="511"/>
      <c r="CF1" s="511"/>
      <c r="CG1" s="511"/>
      <c r="CH1" s="511"/>
      <c r="CI1" s="511"/>
      <c r="CJ1" s="511"/>
      <c r="CK1" s="511"/>
      <c r="CL1" s="511"/>
      <c r="CM1" s="511"/>
      <c r="CN1" s="511"/>
      <c r="CO1" s="511"/>
      <c r="CP1" s="511"/>
      <c r="CQ1" s="511"/>
      <c r="CR1" s="511"/>
      <c r="CS1" s="511"/>
      <c r="CT1" s="511"/>
      <c r="CU1" s="511"/>
      <c r="CV1" s="511"/>
      <c r="CW1" s="511"/>
      <c r="CX1" s="511"/>
      <c r="CY1" s="511"/>
      <c r="CZ1" s="511"/>
      <c r="DA1" s="511"/>
      <c r="DB1" s="511"/>
      <c r="DC1" s="511"/>
      <c r="DD1" s="511"/>
      <c r="DE1" s="511"/>
      <c r="DF1" s="511"/>
      <c r="DG1" s="511"/>
      <c r="DH1" s="511"/>
      <c r="DI1" s="511"/>
      <c r="DJ1" s="163"/>
      <c r="DK1" s="163"/>
      <c r="DL1" s="163"/>
      <c r="DM1" s="163"/>
      <c r="DN1" s="163"/>
      <c r="DO1" s="163"/>
    </row>
    <row r="2" spans="1:119" ht="24.75" thickBot="1" x14ac:dyDescent="0.2">
      <c r="B2" s="164" t="s">
        <v>77</v>
      </c>
      <c r="C2" s="164"/>
      <c r="D2" s="165"/>
    </row>
    <row r="3" spans="1:119" ht="18.75" customHeight="1" thickBot="1" x14ac:dyDescent="0.2">
      <c r="A3" s="163"/>
      <c r="B3" s="512" t="s">
        <v>78</v>
      </c>
      <c r="C3" s="513"/>
      <c r="D3" s="513"/>
      <c r="E3" s="514"/>
      <c r="F3" s="514"/>
      <c r="G3" s="514"/>
      <c r="H3" s="514"/>
      <c r="I3" s="514"/>
      <c r="J3" s="514"/>
      <c r="K3" s="514"/>
      <c r="L3" s="514" t="s">
        <v>79</v>
      </c>
      <c r="M3" s="514"/>
      <c r="N3" s="514"/>
      <c r="O3" s="514"/>
      <c r="P3" s="514"/>
      <c r="Q3" s="514"/>
      <c r="R3" s="521"/>
      <c r="S3" s="521"/>
      <c r="T3" s="521"/>
      <c r="U3" s="521"/>
      <c r="V3" s="522"/>
      <c r="W3" s="496" t="s">
        <v>80</v>
      </c>
      <c r="X3" s="497"/>
      <c r="Y3" s="497"/>
      <c r="Z3" s="497"/>
      <c r="AA3" s="497"/>
      <c r="AB3" s="513"/>
      <c r="AC3" s="521" t="s">
        <v>81</v>
      </c>
      <c r="AD3" s="497"/>
      <c r="AE3" s="497"/>
      <c r="AF3" s="497"/>
      <c r="AG3" s="497"/>
      <c r="AH3" s="497"/>
      <c r="AI3" s="497"/>
      <c r="AJ3" s="497"/>
      <c r="AK3" s="497"/>
      <c r="AL3" s="498"/>
      <c r="AM3" s="496" t="s">
        <v>82</v>
      </c>
      <c r="AN3" s="497"/>
      <c r="AO3" s="497"/>
      <c r="AP3" s="497"/>
      <c r="AQ3" s="497"/>
      <c r="AR3" s="497"/>
      <c r="AS3" s="497"/>
      <c r="AT3" s="497"/>
      <c r="AU3" s="497"/>
      <c r="AV3" s="497"/>
      <c r="AW3" s="497"/>
      <c r="AX3" s="498"/>
      <c r="AY3" s="533" t="s">
        <v>1</v>
      </c>
      <c r="AZ3" s="534"/>
      <c r="BA3" s="534"/>
      <c r="BB3" s="534"/>
      <c r="BC3" s="534"/>
      <c r="BD3" s="534"/>
      <c r="BE3" s="534"/>
      <c r="BF3" s="534"/>
      <c r="BG3" s="534"/>
      <c r="BH3" s="534"/>
      <c r="BI3" s="534"/>
      <c r="BJ3" s="534"/>
      <c r="BK3" s="534"/>
      <c r="BL3" s="534"/>
      <c r="BM3" s="535"/>
      <c r="BN3" s="496" t="s">
        <v>83</v>
      </c>
      <c r="BO3" s="497"/>
      <c r="BP3" s="497"/>
      <c r="BQ3" s="497"/>
      <c r="BR3" s="497"/>
      <c r="BS3" s="497"/>
      <c r="BT3" s="497"/>
      <c r="BU3" s="498"/>
      <c r="BV3" s="496" t="s">
        <v>84</v>
      </c>
      <c r="BW3" s="497"/>
      <c r="BX3" s="497"/>
      <c r="BY3" s="497"/>
      <c r="BZ3" s="497"/>
      <c r="CA3" s="497"/>
      <c r="CB3" s="497"/>
      <c r="CC3" s="498"/>
      <c r="CD3" s="533" t="s">
        <v>1</v>
      </c>
      <c r="CE3" s="534"/>
      <c r="CF3" s="534"/>
      <c r="CG3" s="534"/>
      <c r="CH3" s="534"/>
      <c r="CI3" s="534"/>
      <c r="CJ3" s="534"/>
      <c r="CK3" s="534"/>
      <c r="CL3" s="534"/>
      <c r="CM3" s="534"/>
      <c r="CN3" s="534"/>
      <c r="CO3" s="534"/>
      <c r="CP3" s="534"/>
      <c r="CQ3" s="534"/>
      <c r="CR3" s="534"/>
      <c r="CS3" s="535"/>
      <c r="CT3" s="496" t="s">
        <v>85</v>
      </c>
      <c r="CU3" s="497"/>
      <c r="CV3" s="497"/>
      <c r="CW3" s="497"/>
      <c r="CX3" s="497"/>
      <c r="CY3" s="497"/>
      <c r="CZ3" s="497"/>
      <c r="DA3" s="498"/>
      <c r="DB3" s="496" t="s">
        <v>86</v>
      </c>
      <c r="DC3" s="497"/>
      <c r="DD3" s="497"/>
      <c r="DE3" s="497"/>
      <c r="DF3" s="497"/>
      <c r="DG3" s="497"/>
      <c r="DH3" s="497"/>
      <c r="DI3" s="498"/>
    </row>
    <row r="4" spans="1:119" ht="18.75" customHeight="1" x14ac:dyDescent="0.15">
      <c r="A4" s="163"/>
      <c r="B4" s="515"/>
      <c r="C4" s="516"/>
      <c r="D4" s="516"/>
      <c r="E4" s="517"/>
      <c r="F4" s="517"/>
      <c r="G4" s="517"/>
      <c r="H4" s="517"/>
      <c r="I4" s="517"/>
      <c r="J4" s="517"/>
      <c r="K4" s="517"/>
      <c r="L4" s="517"/>
      <c r="M4" s="517"/>
      <c r="N4" s="517"/>
      <c r="O4" s="517"/>
      <c r="P4" s="517"/>
      <c r="Q4" s="517"/>
      <c r="R4" s="523"/>
      <c r="S4" s="523"/>
      <c r="T4" s="523"/>
      <c r="U4" s="523"/>
      <c r="V4" s="524"/>
      <c r="W4" s="527"/>
      <c r="X4" s="528"/>
      <c r="Y4" s="528"/>
      <c r="Z4" s="528"/>
      <c r="AA4" s="528"/>
      <c r="AB4" s="516"/>
      <c r="AC4" s="523"/>
      <c r="AD4" s="528"/>
      <c r="AE4" s="528"/>
      <c r="AF4" s="528"/>
      <c r="AG4" s="528"/>
      <c r="AH4" s="528"/>
      <c r="AI4" s="528"/>
      <c r="AJ4" s="528"/>
      <c r="AK4" s="528"/>
      <c r="AL4" s="531"/>
      <c r="AM4" s="529"/>
      <c r="AN4" s="530"/>
      <c r="AO4" s="530"/>
      <c r="AP4" s="530"/>
      <c r="AQ4" s="530"/>
      <c r="AR4" s="530"/>
      <c r="AS4" s="530"/>
      <c r="AT4" s="530"/>
      <c r="AU4" s="530"/>
      <c r="AV4" s="530"/>
      <c r="AW4" s="530"/>
      <c r="AX4" s="532"/>
      <c r="AY4" s="499" t="s">
        <v>87</v>
      </c>
      <c r="AZ4" s="500"/>
      <c r="BA4" s="500"/>
      <c r="BB4" s="500"/>
      <c r="BC4" s="500"/>
      <c r="BD4" s="500"/>
      <c r="BE4" s="500"/>
      <c r="BF4" s="500"/>
      <c r="BG4" s="500"/>
      <c r="BH4" s="500"/>
      <c r="BI4" s="500"/>
      <c r="BJ4" s="500"/>
      <c r="BK4" s="500"/>
      <c r="BL4" s="500"/>
      <c r="BM4" s="501"/>
      <c r="BN4" s="502">
        <v>47287605</v>
      </c>
      <c r="BO4" s="503"/>
      <c r="BP4" s="503"/>
      <c r="BQ4" s="503"/>
      <c r="BR4" s="503"/>
      <c r="BS4" s="503"/>
      <c r="BT4" s="503"/>
      <c r="BU4" s="504"/>
      <c r="BV4" s="502">
        <v>44694606</v>
      </c>
      <c r="BW4" s="503"/>
      <c r="BX4" s="503"/>
      <c r="BY4" s="503"/>
      <c r="BZ4" s="503"/>
      <c r="CA4" s="503"/>
      <c r="CB4" s="503"/>
      <c r="CC4" s="504"/>
      <c r="CD4" s="505" t="s">
        <v>88</v>
      </c>
      <c r="CE4" s="506"/>
      <c r="CF4" s="506"/>
      <c r="CG4" s="506"/>
      <c r="CH4" s="506"/>
      <c r="CI4" s="506"/>
      <c r="CJ4" s="506"/>
      <c r="CK4" s="506"/>
      <c r="CL4" s="506"/>
      <c r="CM4" s="506"/>
      <c r="CN4" s="506"/>
      <c r="CO4" s="506"/>
      <c r="CP4" s="506"/>
      <c r="CQ4" s="506"/>
      <c r="CR4" s="506"/>
      <c r="CS4" s="507"/>
      <c r="CT4" s="508">
        <v>4.5999999999999996</v>
      </c>
      <c r="CU4" s="509"/>
      <c r="CV4" s="509"/>
      <c r="CW4" s="509"/>
      <c r="CX4" s="509"/>
      <c r="CY4" s="509"/>
      <c r="CZ4" s="509"/>
      <c r="DA4" s="510"/>
      <c r="DB4" s="508">
        <v>7.6</v>
      </c>
      <c r="DC4" s="509"/>
      <c r="DD4" s="509"/>
      <c r="DE4" s="509"/>
      <c r="DF4" s="509"/>
      <c r="DG4" s="509"/>
      <c r="DH4" s="509"/>
      <c r="DI4" s="510"/>
    </row>
    <row r="5" spans="1:119" ht="18.75" customHeight="1" x14ac:dyDescent="0.15">
      <c r="A5" s="163"/>
      <c r="B5" s="518"/>
      <c r="C5" s="519"/>
      <c r="D5" s="519"/>
      <c r="E5" s="520"/>
      <c r="F5" s="520"/>
      <c r="G5" s="520"/>
      <c r="H5" s="520"/>
      <c r="I5" s="520"/>
      <c r="J5" s="520"/>
      <c r="K5" s="520"/>
      <c r="L5" s="520"/>
      <c r="M5" s="520"/>
      <c r="N5" s="520"/>
      <c r="O5" s="520"/>
      <c r="P5" s="520"/>
      <c r="Q5" s="520"/>
      <c r="R5" s="525"/>
      <c r="S5" s="525"/>
      <c r="T5" s="525"/>
      <c r="U5" s="525"/>
      <c r="V5" s="526"/>
      <c r="W5" s="529"/>
      <c r="X5" s="530"/>
      <c r="Y5" s="530"/>
      <c r="Z5" s="530"/>
      <c r="AA5" s="530"/>
      <c r="AB5" s="519"/>
      <c r="AC5" s="525"/>
      <c r="AD5" s="530"/>
      <c r="AE5" s="530"/>
      <c r="AF5" s="530"/>
      <c r="AG5" s="530"/>
      <c r="AH5" s="530"/>
      <c r="AI5" s="530"/>
      <c r="AJ5" s="530"/>
      <c r="AK5" s="530"/>
      <c r="AL5" s="532"/>
      <c r="AM5" s="568" t="s">
        <v>89</v>
      </c>
      <c r="AN5" s="569"/>
      <c r="AO5" s="569"/>
      <c r="AP5" s="569"/>
      <c r="AQ5" s="569"/>
      <c r="AR5" s="569"/>
      <c r="AS5" s="569"/>
      <c r="AT5" s="570"/>
      <c r="AU5" s="571" t="s">
        <v>90</v>
      </c>
      <c r="AV5" s="572"/>
      <c r="AW5" s="572"/>
      <c r="AX5" s="572"/>
      <c r="AY5" s="573" t="s">
        <v>91</v>
      </c>
      <c r="AZ5" s="574"/>
      <c r="BA5" s="574"/>
      <c r="BB5" s="574"/>
      <c r="BC5" s="574"/>
      <c r="BD5" s="574"/>
      <c r="BE5" s="574"/>
      <c r="BF5" s="574"/>
      <c r="BG5" s="574"/>
      <c r="BH5" s="574"/>
      <c r="BI5" s="574"/>
      <c r="BJ5" s="574"/>
      <c r="BK5" s="574"/>
      <c r="BL5" s="574"/>
      <c r="BM5" s="575"/>
      <c r="BN5" s="539">
        <v>46084472</v>
      </c>
      <c r="BO5" s="540"/>
      <c r="BP5" s="540"/>
      <c r="BQ5" s="540"/>
      <c r="BR5" s="540"/>
      <c r="BS5" s="540"/>
      <c r="BT5" s="540"/>
      <c r="BU5" s="541"/>
      <c r="BV5" s="539">
        <v>42818956</v>
      </c>
      <c r="BW5" s="540"/>
      <c r="BX5" s="540"/>
      <c r="BY5" s="540"/>
      <c r="BZ5" s="540"/>
      <c r="CA5" s="540"/>
      <c r="CB5" s="540"/>
      <c r="CC5" s="541"/>
      <c r="CD5" s="542" t="s">
        <v>92</v>
      </c>
      <c r="CE5" s="543"/>
      <c r="CF5" s="543"/>
      <c r="CG5" s="543"/>
      <c r="CH5" s="543"/>
      <c r="CI5" s="543"/>
      <c r="CJ5" s="543"/>
      <c r="CK5" s="543"/>
      <c r="CL5" s="543"/>
      <c r="CM5" s="543"/>
      <c r="CN5" s="543"/>
      <c r="CO5" s="543"/>
      <c r="CP5" s="543"/>
      <c r="CQ5" s="543"/>
      <c r="CR5" s="543"/>
      <c r="CS5" s="544"/>
      <c r="CT5" s="536">
        <v>90.6</v>
      </c>
      <c r="CU5" s="537"/>
      <c r="CV5" s="537"/>
      <c r="CW5" s="537"/>
      <c r="CX5" s="537"/>
      <c r="CY5" s="537"/>
      <c r="CZ5" s="537"/>
      <c r="DA5" s="538"/>
      <c r="DB5" s="536">
        <v>89.2</v>
      </c>
      <c r="DC5" s="537"/>
      <c r="DD5" s="537"/>
      <c r="DE5" s="537"/>
      <c r="DF5" s="537"/>
      <c r="DG5" s="537"/>
      <c r="DH5" s="537"/>
      <c r="DI5" s="538"/>
    </row>
    <row r="6" spans="1:119" ht="18.75" customHeight="1" x14ac:dyDescent="0.15">
      <c r="A6" s="163"/>
      <c r="B6" s="545" t="s">
        <v>93</v>
      </c>
      <c r="C6" s="546"/>
      <c r="D6" s="546"/>
      <c r="E6" s="547"/>
      <c r="F6" s="547"/>
      <c r="G6" s="547"/>
      <c r="H6" s="547"/>
      <c r="I6" s="547"/>
      <c r="J6" s="547"/>
      <c r="K6" s="547"/>
      <c r="L6" s="547" t="s">
        <v>94</v>
      </c>
      <c r="M6" s="547"/>
      <c r="N6" s="547"/>
      <c r="O6" s="547"/>
      <c r="P6" s="547"/>
      <c r="Q6" s="547"/>
      <c r="R6" s="551"/>
      <c r="S6" s="551"/>
      <c r="T6" s="551"/>
      <c r="U6" s="551"/>
      <c r="V6" s="552"/>
      <c r="W6" s="555" t="s">
        <v>95</v>
      </c>
      <c r="X6" s="556"/>
      <c r="Y6" s="556"/>
      <c r="Z6" s="556"/>
      <c r="AA6" s="556"/>
      <c r="AB6" s="546"/>
      <c r="AC6" s="559" t="s">
        <v>96</v>
      </c>
      <c r="AD6" s="560"/>
      <c r="AE6" s="560"/>
      <c r="AF6" s="560"/>
      <c r="AG6" s="560"/>
      <c r="AH6" s="560"/>
      <c r="AI6" s="560"/>
      <c r="AJ6" s="560"/>
      <c r="AK6" s="560"/>
      <c r="AL6" s="561"/>
      <c r="AM6" s="568" t="s">
        <v>97</v>
      </c>
      <c r="AN6" s="569"/>
      <c r="AO6" s="569"/>
      <c r="AP6" s="569"/>
      <c r="AQ6" s="569"/>
      <c r="AR6" s="569"/>
      <c r="AS6" s="569"/>
      <c r="AT6" s="570"/>
      <c r="AU6" s="571" t="s">
        <v>90</v>
      </c>
      <c r="AV6" s="572"/>
      <c r="AW6" s="572"/>
      <c r="AX6" s="572"/>
      <c r="AY6" s="573" t="s">
        <v>98</v>
      </c>
      <c r="AZ6" s="574"/>
      <c r="BA6" s="574"/>
      <c r="BB6" s="574"/>
      <c r="BC6" s="574"/>
      <c r="BD6" s="574"/>
      <c r="BE6" s="574"/>
      <c r="BF6" s="574"/>
      <c r="BG6" s="574"/>
      <c r="BH6" s="574"/>
      <c r="BI6" s="574"/>
      <c r="BJ6" s="574"/>
      <c r="BK6" s="574"/>
      <c r="BL6" s="574"/>
      <c r="BM6" s="575"/>
      <c r="BN6" s="539">
        <v>1203133</v>
      </c>
      <c r="BO6" s="540"/>
      <c r="BP6" s="540"/>
      <c r="BQ6" s="540"/>
      <c r="BR6" s="540"/>
      <c r="BS6" s="540"/>
      <c r="BT6" s="540"/>
      <c r="BU6" s="541"/>
      <c r="BV6" s="539">
        <v>1875650</v>
      </c>
      <c r="BW6" s="540"/>
      <c r="BX6" s="540"/>
      <c r="BY6" s="540"/>
      <c r="BZ6" s="540"/>
      <c r="CA6" s="540"/>
      <c r="CB6" s="540"/>
      <c r="CC6" s="541"/>
      <c r="CD6" s="542" t="s">
        <v>99</v>
      </c>
      <c r="CE6" s="543"/>
      <c r="CF6" s="543"/>
      <c r="CG6" s="543"/>
      <c r="CH6" s="543"/>
      <c r="CI6" s="543"/>
      <c r="CJ6" s="543"/>
      <c r="CK6" s="543"/>
      <c r="CL6" s="543"/>
      <c r="CM6" s="543"/>
      <c r="CN6" s="543"/>
      <c r="CO6" s="543"/>
      <c r="CP6" s="543"/>
      <c r="CQ6" s="543"/>
      <c r="CR6" s="543"/>
      <c r="CS6" s="544"/>
      <c r="CT6" s="576">
        <v>91</v>
      </c>
      <c r="CU6" s="577"/>
      <c r="CV6" s="577"/>
      <c r="CW6" s="577"/>
      <c r="CX6" s="577"/>
      <c r="CY6" s="577"/>
      <c r="CZ6" s="577"/>
      <c r="DA6" s="578"/>
      <c r="DB6" s="576">
        <v>90.1</v>
      </c>
      <c r="DC6" s="577"/>
      <c r="DD6" s="577"/>
      <c r="DE6" s="577"/>
      <c r="DF6" s="577"/>
      <c r="DG6" s="577"/>
      <c r="DH6" s="577"/>
      <c r="DI6" s="578"/>
    </row>
    <row r="7" spans="1:119" ht="18.75" customHeight="1" x14ac:dyDescent="0.15">
      <c r="A7" s="163"/>
      <c r="B7" s="515"/>
      <c r="C7" s="516"/>
      <c r="D7" s="516"/>
      <c r="E7" s="517"/>
      <c r="F7" s="517"/>
      <c r="G7" s="517"/>
      <c r="H7" s="517"/>
      <c r="I7" s="517"/>
      <c r="J7" s="517"/>
      <c r="K7" s="517"/>
      <c r="L7" s="517"/>
      <c r="M7" s="517"/>
      <c r="N7" s="517"/>
      <c r="O7" s="517"/>
      <c r="P7" s="517"/>
      <c r="Q7" s="517"/>
      <c r="R7" s="523"/>
      <c r="S7" s="523"/>
      <c r="T7" s="523"/>
      <c r="U7" s="523"/>
      <c r="V7" s="524"/>
      <c r="W7" s="527"/>
      <c r="X7" s="528"/>
      <c r="Y7" s="528"/>
      <c r="Z7" s="528"/>
      <c r="AA7" s="528"/>
      <c r="AB7" s="516"/>
      <c r="AC7" s="562"/>
      <c r="AD7" s="563"/>
      <c r="AE7" s="563"/>
      <c r="AF7" s="563"/>
      <c r="AG7" s="563"/>
      <c r="AH7" s="563"/>
      <c r="AI7" s="563"/>
      <c r="AJ7" s="563"/>
      <c r="AK7" s="563"/>
      <c r="AL7" s="564"/>
      <c r="AM7" s="568" t="s">
        <v>100</v>
      </c>
      <c r="AN7" s="569"/>
      <c r="AO7" s="569"/>
      <c r="AP7" s="569"/>
      <c r="AQ7" s="569"/>
      <c r="AR7" s="569"/>
      <c r="AS7" s="569"/>
      <c r="AT7" s="570"/>
      <c r="AU7" s="571" t="s">
        <v>90</v>
      </c>
      <c r="AV7" s="572"/>
      <c r="AW7" s="572"/>
      <c r="AX7" s="572"/>
      <c r="AY7" s="573" t="s">
        <v>101</v>
      </c>
      <c r="AZ7" s="574"/>
      <c r="BA7" s="574"/>
      <c r="BB7" s="574"/>
      <c r="BC7" s="574"/>
      <c r="BD7" s="574"/>
      <c r="BE7" s="574"/>
      <c r="BF7" s="574"/>
      <c r="BG7" s="574"/>
      <c r="BH7" s="574"/>
      <c r="BI7" s="574"/>
      <c r="BJ7" s="574"/>
      <c r="BK7" s="574"/>
      <c r="BL7" s="574"/>
      <c r="BM7" s="575"/>
      <c r="BN7" s="539">
        <v>130703</v>
      </c>
      <c r="BO7" s="540"/>
      <c r="BP7" s="540"/>
      <c r="BQ7" s="540"/>
      <c r="BR7" s="540"/>
      <c r="BS7" s="540"/>
      <c r="BT7" s="540"/>
      <c r="BU7" s="541"/>
      <c r="BV7" s="539">
        <v>135747</v>
      </c>
      <c r="BW7" s="540"/>
      <c r="BX7" s="540"/>
      <c r="BY7" s="540"/>
      <c r="BZ7" s="540"/>
      <c r="CA7" s="540"/>
      <c r="CB7" s="540"/>
      <c r="CC7" s="541"/>
      <c r="CD7" s="542" t="s">
        <v>102</v>
      </c>
      <c r="CE7" s="543"/>
      <c r="CF7" s="543"/>
      <c r="CG7" s="543"/>
      <c r="CH7" s="543"/>
      <c r="CI7" s="543"/>
      <c r="CJ7" s="543"/>
      <c r="CK7" s="543"/>
      <c r="CL7" s="543"/>
      <c r="CM7" s="543"/>
      <c r="CN7" s="543"/>
      <c r="CO7" s="543"/>
      <c r="CP7" s="543"/>
      <c r="CQ7" s="543"/>
      <c r="CR7" s="543"/>
      <c r="CS7" s="544"/>
      <c r="CT7" s="539">
        <v>23322392</v>
      </c>
      <c r="CU7" s="540"/>
      <c r="CV7" s="540"/>
      <c r="CW7" s="540"/>
      <c r="CX7" s="540"/>
      <c r="CY7" s="540"/>
      <c r="CZ7" s="540"/>
      <c r="DA7" s="541"/>
      <c r="DB7" s="539">
        <v>22815719</v>
      </c>
      <c r="DC7" s="540"/>
      <c r="DD7" s="540"/>
      <c r="DE7" s="540"/>
      <c r="DF7" s="540"/>
      <c r="DG7" s="540"/>
      <c r="DH7" s="540"/>
      <c r="DI7" s="541"/>
    </row>
    <row r="8" spans="1:119" ht="18.75" customHeight="1" thickBot="1" x14ac:dyDescent="0.2">
      <c r="A8" s="163"/>
      <c r="B8" s="548"/>
      <c r="C8" s="549"/>
      <c r="D8" s="549"/>
      <c r="E8" s="550"/>
      <c r="F8" s="550"/>
      <c r="G8" s="550"/>
      <c r="H8" s="550"/>
      <c r="I8" s="550"/>
      <c r="J8" s="550"/>
      <c r="K8" s="550"/>
      <c r="L8" s="550"/>
      <c r="M8" s="550"/>
      <c r="N8" s="550"/>
      <c r="O8" s="550"/>
      <c r="P8" s="550"/>
      <c r="Q8" s="550"/>
      <c r="R8" s="553"/>
      <c r="S8" s="553"/>
      <c r="T8" s="553"/>
      <c r="U8" s="553"/>
      <c r="V8" s="554"/>
      <c r="W8" s="557"/>
      <c r="X8" s="558"/>
      <c r="Y8" s="558"/>
      <c r="Z8" s="558"/>
      <c r="AA8" s="558"/>
      <c r="AB8" s="549"/>
      <c r="AC8" s="565"/>
      <c r="AD8" s="566"/>
      <c r="AE8" s="566"/>
      <c r="AF8" s="566"/>
      <c r="AG8" s="566"/>
      <c r="AH8" s="566"/>
      <c r="AI8" s="566"/>
      <c r="AJ8" s="566"/>
      <c r="AK8" s="566"/>
      <c r="AL8" s="567"/>
      <c r="AM8" s="568" t="s">
        <v>103</v>
      </c>
      <c r="AN8" s="569"/>
      <c r="AO8" s="569"/>
      <c r="AP8" s="569"/>
      <c r="AQ8" s="569"/>
      <c r="AR8" s="569"/>
      <c r="AS8" s="569"/>
      <c r="AT8" s="570"/>
      <c r="AU8" s="571" t="s">
        <v>90</v>
      </c>
      <c r="AV8" s="572"/>
      <c r="AW8" s="572"/>
      <c r="AX8" s="572"/>
      <c r="AY8" s="573" t="s">
        <v>104</v>
      </c>
      <c r="AZ8" s="574"/>
      <c r="BA8" s="574"/>
      <c r="BB8" s="574"/>
      <c r="BC8" s="574"/>
      <c r="BD8" s="574"/>
      <c r="BE8" s="574"/>
      <c r="BF8" s="574"/>
      <c r="BG8" s="574"/>
      <c r="BH8" s="574"/>
      <c r="BI8" s="574"/>
      <c r="BJ8" s="574"/>
      <c r="BK8" s="574"/>
      <c r="BL8" s="574"/>
      <c r="BM8" s="575"/>
      <c r="BN8" s="539">
        <v>1072430</v>
      </c>
      <c r="BO8" s="540"/>
      <c r="BP8" s="540"/>
      <c r="BQ8" s="540"/>
      <c r="BR8" s="540"/>
      <c r="BS8" s="540"/>
      <c r="BT8" s="540"/>
      <c r="BU8" s="541"/>
      <c r="BV8" s="539">
        <v>1739903</v>
      </c>
      <c r="BW8" s="540"/>
      <c r="BX8" s="540"/>
      <c r="BY8" s="540"/>
      <c r="BZ8" s="540"/>
      <c r="CA8" s="540"/>
      <c r="CB8" s="540"/>
      <c r="CC8" s="541"/>
      <c r="CD8" s="542" t="s">
        <v>105</v>
      </c>
      <c r="CE8" s="543"/>
      <c r="CF8" s="543"/>
      <c r="CG8" s="543"/>
      <c r="CH8" s="543"/>
      <c r="CI8" s="543"/>
      <c r="CJ8" s="543"/>
      <c r="CK8" s="543"/>
      <c r="CL8" s="543"/>
      <c r="CM8" s="543"/>
      <c r="CN8" s="543"/>
      <c r="CO8" s="543"/>
      <c r="CP8" s="543"/>
      <c r="CQ8" s="543"/>
      <c r="CR8" s="543"/>
      <c r="CS8" s="544"/>
      <c r="CT8" s="579">
        <v>0.84</v>
      </c>
      <c r="CU8" s="580"/>
      <c r="CV8" s="580"/>
      <c r="CW8" s="580"/>
      <c r="CX8" s="580"/>
      <c r="CY8" s="580"/>
      <c r="CZ8" s="580"/>
      <c r="DA8" s="581"/>
      <c r="DB8" s="579">
        <v>0.86</v>
      </c>
      <c r="DC8" s="580"/>
      <c r="DD8" s="580"/>
      <c r="DE8" s="580"/>
      <c r="DF8" s="580"/>
      <c r="DG8" s="580"/>
      <c r="DH8" s="580"/>
      <c r="DI8" s="581"/>
    </row>
    <row r="9" spans="1:119" ht="18.75" customHeight="1" thickBot="1" x14ac:dyDescent="0.2">
      <c r="A9" s="163"/>
      <c r="B9" s="533" t="s">
        <v>106</v>
      </c>
      <c r="C9" s="534"/>
      <c r="D9" s="534"/>
      <c r="E9" s="534"/>
      <c r="F9" s="534"/>
      <c r="G9" s="534"/>
      <c r="H9" s="534"/>
      <c r="I9" s="534"/>
      <c r="J9" s="534"/>
      <c r="K9" s="582"/>
      <c r="L9" s="583" t="s">
        <v>107</v>
      </c>
      <c r="M9" s="584"/>
      <c r="N9" s="584"/>
      <c r="O9" s="584"/>
      <c r="P9" s="584"/>
      <c r="Q9" s="585"/>
      <c r="R9" s="586">
        <v>107783</v>
      </c>
      <c r="S9" s="587"/>
      <c r="T9" s="587"/>
      <c r="U9" s="587"/>
      <c r="V9" s="588"/>
      <c r="W9" s="496" t="s">
        <v>108</v>
      </c>
      <c r="X9" s="497"/>
      <c r="Y9" s="497"/>
      <c r="Z9" s="497"/>
      <c r="AA9" s="497"/>
      <c r="AB9" s="497"/>
      <c r="AC9" s="497"/>
      <c r="AD9" s="497"/>
      <c r="AE9" s="497"/>
      <c r="AF9" s="497"/>
      <c r="AG9" s="497"/>
      <c r="AH9" s="497"/>
      <c r="AI9" s="497"/>
      <c r="AJ9" s="497"/>
      <c r="AK9" s="497"/>
      <c r="AL9" s="498"/>
      <c r="AM9" s="568" t="s">
        <v>109</v>
      </c>
      <c r="AN9" s="569"/>
      <c r="AO9" s="569"/>
      <c r="AP9" s="569"/>
      <c r="AQ9" s="569"/>
      <c r="AR9" s="569"/>
      <c r="AS9" s="569"/>
      <c r="AT9" s="570"/>
      <c r="AU9" s="571" t="s">
        <v>110</v>
      </c>
      <c r="AV9" s="572"/>
      <c r="AW9" s="572"/>
      <c r="AX9" s="572"/>
      <c r="AY9" s="573" t="s">
        <v>111</v>
      </c>
      <c r="AZ9" s="574"/>
      <c r="BA9" s="574"/>
      <c r="BB9" s="574"/>
      <c r="BC9" s="574"/>
      <c r="BD9" s="574"/>
      <c r="BE9" s="574"/>
      <c r="BF9" s="574"/>
      <c r="BG9" s="574"/>
      <c r="BH9" s="574"/>
      <c r="BI9" s="574"/>
      <c r="BJ9" s="574"/>
      <c r="BK9" s="574"/>
      <c r="BL9" s="574"/>
      <c r="BM9" s="575"/>
      <c r="BN9" s="539">
        <v>-667473</v>
      </c>
      <c r="BO9" s="540"/>
      <c r="BP9" s="540"/>
      <c r="BQ9" s="540"/>
      <c r="BR9" s="540"/>
      <c r="BS9" s="540"/>
      <c r="BT9" s="540"/>
      <c r="BU9" s="541"/>
      <c r="BV9" s="539">
        <v>-542349</v>
      </c>
      <c r="BW9" s="540"/>
      <c r="BX9" s="540"/>
      <c r="BY9" s="540"/>
      <c r="BZ9" s="540"/>
      <c r="CA9" s="540"/>
      <c r="CB9" s="540"/>
      <c r="CC9" s="541"/>
      <c r="CD9" s="542" t="s">
        <v>112</v>
      </c>
      <c r="CE9" s="543"/>
      <c r="CF9" s="543"/>
      <c r="CG9" s="543"/>
      <c r="CH9" s="543"/>
      <c r="CI9" s="543"/>
      <c r="CJ9" s="543"/>
      <c r="CK9" s="543"/>
      <c r="CL9" s="543"/>
      <c r="CM9" s="543"/>
      <c r="CN9" s="543"/>
      <c r="CO9" s="543"/>
      <c r="CP9" s="543"/>
      <c r="CQ9" s="543"/>
      <c r="CR9" s="543"/>
      <c r="CS9" s="544"/>
      <c r="CT9" s="536">
        <v>11.5</v>
      </c>
      <c r="CU9" s="537"/>
      <c r="CV9" s="537"/>
      <c r="CW9" s="537"/>
      <c r="CX9" s="537"/>
      <c r="CY9" s="537"/>
      <c r="CZ9" s="537"/>
      <c r="DA9" s="538"/>
      <c r="DB9" s="536">
        <v>11.9</v>
      </c>
      <c r="DC9" s="537"/>
      <c r="DD9" s="537"/>
      <c r="DE9" s="537"/>
      <c r="DF9" s="537"/>
      <c r="DG9" s="537"/>
      <c r="DH9" s="537"/>
      <c r="DI9" s="538"/>
    </row>
    <row r="10" spans="1:119" ht="18.75" customHeight="1" thickBot="1" x14ac:dyDescent="0.2">
      <c r="A10" s="163"/>
      <c r="B10" s="533"/>
      <c r="C10" s="534"/>
      <c r="D10" s="534"/>
      <c r="E10" s="534"/>
      <c r="F10" s="534"/>
      <c r="G10" s="534"/>
      <c r="H10" s="534"/>
      <c r="I10" s="534"/>
      <c r="J10" s="534"/>
      <c r="K10" s="582"/>
      <c r="L10" s="589" t="s">
        <v>113</v>
      </c>
      <c r="M10" s="569"/>
      <c r="N10" s="569"/>
      <c r="O10" s="569"/>
      <c r="P10" s="569"/>
      <c r="Q10" s="570"/>
      <c r="R10" s="590">
        <v>110046</v>
      </c>
      <c r="S10" s="591"/>
      <c r="T10" s="591"/>
      <c r="U10" s="591"/>
      <c r="V10" s="592"/>
      <c r="W10" s="527"/>
      <c r="X10" s="528"/>
      <c r="Y10" s="528"/>
      <c r="Z10" s="528"/>
      <c r="AA10" s="528"/>
      <c r="AB10" s="528"/>
      <c r="AC10" s="528"/>
      <c r="AD10" s="528"/>
      <c r="AE10" s="528"/>
      <c r="AF10" s="528"/>
      <c r="AG10" s="528"/>
      <c r="AH10" s="528"/>
      <c r="AI10" s="528"/>
      <c r="AJ10" s="528"/>
      <c r="AK10" s="528"/>
      <c r="AL10" s="531"/>
      <c r="AM10" s="568" t="s">
        <v>114</v>
      </c>
      <c r="AN10" s="569"/>
      <c r="AO10" s="569"/>
      <c r="AP10" s="569"/>
      <c r="AQ10" s="569"/>
      <c r="AR10" s="569"/>
      <c r="AS10" s="569"/>
      <c r="AT10" s="570"/>
      <c r="AU10" s="571" t="s">
        <v>90</v>
      </c>
      <c r="AV10" s="572"/>
      <c r="AW10" s="572"/>
      <c r="AX10" s="572"/>
      <c r="AY10" s="573" t="s">
        <v>115</v>
      </c>
      <c r="AZ10" s="574"/>
      <c r="BA10" s="574"/>
      <c r="BB10" s="574"/>
      <c r="BC10" s="574"/>
      <c r="BD10" s="574"/>
      <c r="BE10" s="574"/>
      <c r="BF10" s="574"/>
      <c r="BG10" s="574"/>
      <c r="BH10" s="574"/>
      <c r="BI10" s="574"/>
      <c r="BJ10" s="574"/>
      <c r="BK10" s="574"/>
      <c r="BL10" s="574"/>
      <c r="BM10" s="575"/>
      <c r="BN10" s="539">
        <v>1277400</v>
      </c>
      <c r="BO10" s="540"/>
      <c r="BP10" s="540"/>
      <c r="BQ10" s="540"/>
      <c r="BR10" s="540"/>
      <c r="BS10" s="540"/>
      <c r="BT10" s="540"/>
      <c r="BU10" s="541"/>
      <c r="BV10" s="539">
        <v>1155203</v>
      </c>
      <c r="BW10" s="540"/>
      <c r="BX10" s="540"/>
      <c r="BY10" s="540"/>
      <c r="BZ10" s="540"/>
      <c r="CA10" s="540"/>
      <c r="CB10" s="540"/>
      <c r="CC10" s="541"/>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3"/>
      <c r="C11" s="534"/>
      <c r="D11" s="534"/>
      <c r="E11" s="534"/>
      <c r="F11" s="534"/>
      <c r="G11" s="534"/>
      <c r="H11" s="534"/>
      <c r="I11" s="534"/>
      <c r="J11" s="534"/>
      <c r="K11" s="582"/>
      <c r="L11" s="593" t="s">
        <v>117</v>
      </c>
      <c r="M11" s="594"/>
      <c r="N11" s="594"/>
      <c r="O11" s="594"/>
      <c r="P11" s="594"/>
      <c r="Q11" s="595"/>
      <c r="R11" s="596" t="s">
        <v>118</v>
      </c>
      <c r="S11" s="597"/>
      <c r="T11" s="597"/>
      <c r="U11" s="597"/>
      <c r="V11" s="598"/>
      <c r="W11" s="527"/>
      <c r="X11" s="528"/>
      <c r="Y11" s="528"/>
      <c r="Z11" s="528"/>
      <c r="AA11" s="528"/>
      <c r="AB11" s="528"/>
      <c r="AC11" s="528"/>
      <c r="AD11" s="528"/>
      <c r="AE11" s="528"/>
      <c r="AF11" s="528"/>
      <c r="AG11" s="528"/>
      <c r="AH11" s="528"/>
      <c r="AI11" s="528"/>
      <c r="AJ11" s="528"/>
      <c r="AK11" s="528"/>
      <c r="AL11" s="531"/>
      <c r="AM11" s="568" t="s">
        <v>119</v>
      </c>
      <c r="AN11" s="569"/>
      <c r="AO11" s="569"/>
      <c r="AP11" s="569"/>
      <c r="AQ11" s="569"/>
      <c r="AR11" s="569"/>
      <c r="AS11" s="569"/>
      <c r="AT11" s="570"/>
      <c r="AU11" s="571" t="s">
        <v>90</v>
      </c>
      <c r="AV11" s="572"/>
      <c r="AW11" s="572"/>
      <c r="AX11" s="572"/>
      <c r="AY11" s="573" t="s">
        <v>120</v>
      </c>
      <c r="AZ11" s="574"/>
      <c r="BA11" s="574"/>
      <c r="BB11" s="574"/>
      <c r="BC11" s="574"/>
      <c r="BD11" s="574"/>
      <c r="BE11" s="574"/>
      <c r="BF11" s="574"/>
      <c r="BG11" s="574"/>
      <c r="BH11" s="574"/>
      <c r="BI11" s="574"/>
      <c r="BJ11" s="574"/>
      <c r="BK11" s="574"/>
      <c r="BL11" s="574"/>
      <c r="BM11" s="575"/>
      <c r="BN11" s="539">
        <v>32324</v>
      </c>
      <c r="BO11" s="540"/>
      <c r="BP11" s="540"/>
      <c r="BQ11" s="540"/>
      <c r="BR11" s="540"/>
      <c r="BS11" s="540"/>
      <c r="BT11" s="540"/>
      <c r="BU11" s="541"/>
      <c r="BV11" s="539">
        <v>0</v>
      </c>
      <c r="BW11" s="540"/>
      <c r="BX11" s="540"/>
      <c r="BY11" s="540"/>
      <c r="BZ11" s="540"/>
      <c r="CA11" s="540"/>
      <c r="CB11" s="540"/>
      <c r="CC11" s="541"/>
      <c r="CD11" s="542" t="s">
        <v>121</v>
      </c>
      <c r="CE11" s="543"/>
      <c r="CF11" s="543"/>
      <c r="CG11" s="543"/>
      <c r="CH11" s="543"/>
      <c r="CI11" s="543"/>
      <c r="CJ11" s="543"/>
      <c r="CK11" s="543"/>
      <c r="CL11" s="543"/>
      <c r="CM11" s="543"/>
      <c r="CN11" s="543"/>
      <c r="CO11" s="543"/>
      <c r="CP11" s="543"/>
      <c r="CQ11" s="543"/>
      <c r="CR11" s="543"/>
      <c r="CS11" s="544"/>
      <c r="CT11" s="579" t="s">
        <v>122</v>
      </c>
      <c r="CU11" s="580"/>
      <c r="CV11" s="580"/>
      <c r="CW11" s="580"/>
      <c r="CX11" s="580"/>
      <c r="CY11" s="580"/>
      <c r="CZ11" s="580"/>
      <c r="DA11" s="581"/>
      <c r="DB11" s="579" t="s">
        <v>122</v>
      </c>
      <c r="DC11" s="580"/>
      <c r="DD11" s="580"/>
      <c r="DE11" s="580"/>
      <c r="DF11" s="580"/>
      <c r="DG11" s="580"/>
      <c r="DH11" s="580"/>
      <c r="DI11" s="581"/>
    </row>
    <row r="12" spans="1:119" ht="18.75" customHeight="1" x14ac:dyDescent="0.15">
      <c r="A12" s="163"/>
      <c r="B12" s="599" t="s">
        <v>123</v>
      </c>
      <c r="C12" s="600"/>
      <c r="D12" s="600"/>
      <c r="E12" s="600"/>
      <c r="F12" s="600"/>
      <c r="G12" s="600"/>
      <c r="H12" s="600"/>
      <c r="I12" s="600"/>
      <c r="J12" s="600"/>
      <c r="K12" s="601"/>
      <c r="L12" s="608" t="s">
        <v>124</v>
      </c>
      <c r="M12" s="609"/>
      <c r="N12" s="609"/>
      <c r="O12" s="609"/>
      <c r="P12" s="609"/>
      <c r="Q12" s="610"/>
      <c r="R12" s="611">
        <v>104961</v>
      </c>
      <c r="S12" s="612"/>
      <c r="T12" s="612"/>
      <c r="U12" s="612"/>
      <c r="V12" s="613"/>
      <c r="W12" s="614" t="s">
        <v>1</v>
      </c>
      <c r="X12" s="572"/>
      <c r="Y12" s="572"/>
      <c r="Z12" s="572"/>
      <c r="AA12" s="572"/>
      <c r="AB12" s="615"/>
      <c r="AC12" s="616" t="s">
        <v>125</v>
      </c>
      <c r="AD12" s="617"/>
      <c r="AE12" s="617"/>
      <c r="AF12" s="617"/>
      <c r="AG12" s="618"/>
      <c r="AH12" s="616" t="s">
        <v>126</v>
      </c>
      <c r="AI12" s="617"/>
      <c r="AJ12" s="617"/>
      <c r="AK12" s="617"/>
      <c r="AL12" s="619"/>
      <c r="AM12" s="568" t="s">
        <v>127</v>
      </c>
      <c r="AN12" s="569"/>
      <c r="AO12" s="569"/>
      <c r="AP12" s="569"/>
      <c r="AQ12" s="569"/>
      <c r="AR12" s="569"/>
      <c r="AS12" s="569"/>
      <c r="AT12" s="570"/>
      <c r="AU12" s="571" t="s">
        <v>90</v>
      </c>
      <c r="AV12" s="572"/>
      <c r="AW12" s="572"/>
      <c r="AX12" s="572"/>
      <c r="AY12" s="573" t="s">
        <v>128</v>
      </c>
      <c r="AZ12" s="574"/>
      <c r="BA12" s="574"/>
      <c r="BB12" s="574"/>
      <c r="BC12" s="574"/>
      <c r="BD12" s="574"/>
      <c r="BE12" s="574"/>
      <c r="BF12" s="574"/>
      <c r="BG12" s="574"/>
      <c r="BH12" s="574"/>
      <c r="BI12" s="574"/>
      <c r="BJ12" s="574"/>
      <c r="BK12" s="574"/>
      <c r="BL12" s="574"/>
      <c r="BM12" s="575"/>
      <c r="BN12" s="539">
        <v>1137000</v>
      </c>
      <c r="BO12" s="540"/>
      <c r="BP12" s="540"/>
      <c r="BQ12" s="540"/>
      <c r="BR12" s="540"/>
      <c r="BS12" s="540"/>
      <c r="BT12" s="540"/>
      <c r="BU12" s="541"/>
      <c r="BV12" s="539">
        <v>1050000</v>
      </c>
      <c r="BW12" s="540"/>
      <c r="BX12" s="540"/>
      <c r="BY12" s="540"/>
      <c r="BZ12" s="540"/>
      <c r="CA12" s="540"/>
      <c r="CB12" s="540"/>
      <c r="CC12" s="541"/>
      <c r="CD12" s="542" t="s">
        <v>129</v>
      </c>
      <c r="CE12" s="543"/>
      <c r="CF12" s="543"/>
      <c r="CG12" s="543"/>
      <c r="CH12" s="543"/>
      <c r="CI12" s="543"/>
      <c r="CJ12" s="543"/>
      <c r="CK12" s="543"/>
      <c r="CL12" s="543"/>
      <c r="CM12" s="543"/>
      <c r="CN12" s="543"/>
      <c r="CO12" s="543"/>
      <c r="CP12" s="543"/>
      <c r="CQ12" s="543"/>
      <c r="CR12" s="543"/>
      <c r="CS12" s="544"/>
      <c r="CT12" s="579" t="s">
        <v>122</v>
      </c>
      <c r="CU12" s="580"/>
      <c r="CV12" s="580"/>
      <c r="CW12" s="580"/>
      <c r="CX12" s="580"/>
      <c r="CY12" s="580"/>
      <c r="CZ12" s="580"/>
      <c r="DA12" s="581"/>
      <c r="DB12" s="579" t="s">
        <v>122</v>
      </c>
      <c r="DC12" s="580"/>
      <c r="DD12" s="580"/>
      <c r="DE12" s="580"/>
      <c r="DF12" s="580"/>
      <c r="DG12" s="580"/>
      <c r="DH12" s="580"/>
      <c r="DI12" s="581"/>
    </row>
    <row r="13" spans="1:119" ht="18.75" customHeight="1" x14ac:dyDescent="0.15">
      <c r="A13" s="163"/>
      <c r="B13" s="602"/>
      <c r="C13" s="603"/>
      <c r="D13" s="603"/>
      <c r="E13" s="603"/>
      <c r="F13" s="603"/>
      <c r="G13" s="603"/>
      <c r="H13" s="603"/>
      <c r="I13" s="603"/>
      <c r="J13" s="603"/>
      <c r="K13" s="604"/>
      <c r="L13" s="178"/>
      <c r="M13" s="630" t="s">
        <v>130</v>
      </c>
      <c r="N13" s="631"/>
      <c r="O13" s="631"/>
      <c r="P13" s="631"/>
      <c r="Q13" s="632"/>
      <c r="R13" s="623">
        <v>103359</v>
      </c>
      <c r="S13" s="624"/>
      <c r="T13" s="624"/>
      <c r="U13" s="624"/>
      <c r="V13" s="625"/>
      <c r="W13" s="555" t="s">
        <v>131</v>
      </c>
      <c r="X13" s="556"/>
      <c r="Y13" s="556"/>
      <c r="Z13" s="556"/>
      <c r="AA13" s="556"/>
      <c r="AB13" s="546"/>
      <c r="AC13" s="590">
        <v>1231</v>
      </c>
      <c r="AD13" s="591"/>
      <c r="AE13" s="591"/>
      <c r="AF13" s="591"/>
      <c r="AG13" s="633"/>
      <c r="AH13" s="590">
        <v>1240</v>
      </c>
      <c r="AI13" s="591"/>
      <c r="AJ13" s="591"/>
      <c r="AK13" s="591"/>
      <c r="AL13" s="592"/>
      <c r="AM13" s="568" t="s">
        <v>132</v>
      </c>
      <c r="AN13" s="569"/>
      <c r="AO13" s="569"/>
      <c r="AP13" s="569"/>
      <c r="AQ13" s="569"/>
      <c r="AR13" s="569"/>
      <c r="AS13" s="569"/>
      <c r="AT13" s="570"/>
      <c r="AU13" s="571" t="s">
        <v>110</v>
      </c>
      <c r="AV13" s="572"/>
      <c r="AW13" s="572"/>
      <c r="AX13" s="572"/>
      <c r="AY13" s="573" t="s">
        <v>133</v>
      </c>
      <c r="AZ13" s="574"/>
      <c r="BA13" s="574"/>
      <c r="BB13" s="574"/>
      <c r="BC13" s="574"/>
      <c r="BD13" s="574"/>
      <c r="BE13" s="574"/>
      <c r="BF13" s="574"/>
      <c r="BG13" s="574"/>
      <c r="BH13" s="574"/>
      <c r="BI13" s="574"/>
      <c r="BJ13" s="574"/>
      <c r="BK13" s="574"/>
      <c r="BL13" s="574"/>
      <c r="BM13" s="575"/>
      <c r="BN13" s="539">
        <v>-494749</v>
      </c>
      <c r="BO13" s="540"/>
      <c r="BP13" s="540"/>
      <c r="BQ13" s="540"/>
      <c r="BR13" s="540"/>
      <c r="BS13" s="540"/>
      <c r="BT13" s="540"/>
      <c r="BU13" s="541"/>
      <c r="BV13" s="539">
        <v>-437146</v>
      </c>
      <c r="BW13" s="540"/>
      <c r="BX13" s="540"/>
      <c r="BY13" s="540"/>
      <c r="BZ13" s="540"/>
      <c r="CA13" s="540"/>
      <c r="CB13" s="540"/>
      <c r="CC13" s="541"/>
      <c r="CD13" s="542" t="s">
        <v>134</v>
      </c>
      <c r="CE13" s="543"/>
      <c r="CF13" s="543"/>
      <c r="CG13" s="543"/>
      <c r="CH13" s="543"/>
      <c r="CI13" s="543"/>
      <c r="CJ13" s="543"/>
      <c r="CK13" s="543"/>
      <c r="CL13" s="543"/>
      <c r="CM13" s="543"/>
      <c r="CN13" s="543"/>
      <c r="CO13" s="543"/>
      <c r="CP13" s="543"/>
      <c r="CQ13" s="543"/>
      <c r="CR13" s="543"/>
      <c r="CS13" s="544"/>
      <c r="CT13" s="536">
        <v>6.5</v>
      </c>
      <c r="CU13" s="537"/>
      <c r="CV13" s="537"/>
      <c r="CW13" s="537"/>
      <c r="CX13" s="537"/>
      <c r="CY13" s="537"/>
      <c r="CZ13" s="537"/>
      <c r="DA13" s="538"/>
      <c r="DB13" s="536">
        <v>6.4</v>
      </c>
      <c r="DC13" s="537"/>
      <c r="DD13" s="537"/>
      <c r="DE13" s="537"/>
      <c r="DF13" s="537"/>
      <c r="DG13" s="537"/>
      <c r="DH13" s="537"/>
      <c r="DI13" s="538"/>
    </row>
    <row r="14" spans="1:119" ht="18.75" customHeight="1" thickBot="1" x14ac:dyDescent="0.2">
      <c r="A14" s="163"/>
      <c r="B14" s="602"/>
      <c r="C14" s="603"/>
      <c r="D14" s="603"/>
      <c r="E14" s="603"/>
      <c r="F14" s="603"/>
      <c r="G14" s="603"/>
      <c r="H14" s="603"/>
      <c r="I14" s="603"/>
      <c r="J14" s="603"/>
      <c r="K14" s="604"/>
      <c r="L14" s="620" t="s">
        <v>135</v>
      </c>
      <c r="M14" s="621"/>
      <c r="N14" s="621"/>
      <c r="O14" s="621"/>
      <c r="P14" s="621"/>
      <c r="Q14" s="622"/>
      <c r="R14" s="623">
        <v>106176</v>
      </c>
      <c r="S14" s="624"/>
      <c r="T14" s="624"/>
      <c r="U14" s="624"/>
      <c r="V14" s="625"/>
      <c r="W14" s="529"/>
      <c r="X14" s="530"/>
      <c r="Y14" s="530"/>
      <c r="Z14" s="530"/>
      <c r="AA14" s="530"/>
      <c r="AB14" s="519"/>
      <c r="AC14" s="626">
        <v>2.4</v>
      </c>
      <c r="AD14" s="627"/>
      <c r="AE14" s="627"/>
      <c r="AF14" s="627"/>
      <c r="AG14" s="628"/>
      <c r="AH14" s="626">
        <v>2.4</v>
      </c>
      <c r="AI14" s="627"/>
      <c r="AJ14" s="627"/>
      <c r="AK14" s="627"/>
      <c r="AL14" s="629"/>
      <c r="AM14" s="568"/>
      <c r="AN14" s="569"/>
      <c r="AO14" s="569"/>
      <c r="AP14" s="569"/>
      <c r="AQ14" s="569"/>
      <c r="AR14" s="569"/>
      <c r="AS14" s="569"/>
      <c r="AT14" s="570"/>
      <c r="AU14" s="571"/>
      <c r="AV14" s="572"/>
      <c r="AW14" s="572"/>
      <c r="AX14" s="572"/>
      <c r="AY14" s="573"/>
      <c r="AZ14" s="574"/>
      <c r="BA14" s="574"/>
      <c r="BB14" s="574"/>
      <c r="BC14" s="574"/>
      <c r="BD14" s="574"/>
      <c r="BE14" s="574"/>
      <c r="BF14" s="574"/>
      <c r="BG14" s="574"/>
      <c r="BH14" s="574"/>
      <c r="BI14" s="574"/>
      <c r="BJ14" s="574"/>
      <c r="BK14" s="574"/>
      <c r="BL14" s="574"/>
      <c r="BM14" s="575"/>
      <c r="BN14" s="539"/>
      <c r="BO14" s="540"/>
      <c r="BP14" s="540"/>
      <c r="BQ14" s="540"/>
      <c r="BR14" s="540"/>
      <c r="BS14" s="540"/>
      <c r="BT14" s="540"/>
      <c r="BU14" s="541"/>
      <c r="BV14" s="539"/>
      <c r="BW14" s="540"/>
      <c r="BX14" s="540"/>
      <c r="BY14" s="540"/>
      <c r="BZ14" s="540"/>
      <c r="CA14" s="540"/>
      <c r="CB14" s="540"/>
      <c r="CC14" s="541"/>
      <c r="CD14" s="634" t="s">
        <v>136</v>
      </c>
      <c r="CE14" s="635"/>
      <c r="CF14" s="635"/>
      <c r="CG14" s="635"/>
      <c r="CH14" s="635"/>
      <c r="CI14" s="635"/>
      <c r="CJ14" s="635"/>
      <c r="CK14" s="635"/>
      <c r="CL14" s="635"/>
      <c r="CM14" s="635"/>
      <c r="CN14" s="635"/>
      <c r="CO14" s="635"/>
      <c r="CP14" s="635"/>
      <c r="CQ14" s="635"/>
      <c r="CR14" s="635"/>
      <c r="CS14" s="636"/>
      <c r="CT14" s="637">
        <v>28.1</v>
      </c>
      <c r="CU14" s="638"/>
      <c r="CV14" s="638"/>
      <c r="CW14" s="638"/>
      <c r="CX14" s="638"/>
      <c r="CY14" s="638"/>
      <c r="CZ14" s="638"/>
      <c r="DA14" s="639"/>
      <c r="DB14" s="637">
        <v>26.2</v>
      </c>
      <c r="DC14" s="638"/>
      <c r="DD14" s="638"/>
      <c r="DE14" s="638"/>
      <c r="DF14" s="638"/>
      <c r="DG14" s="638"/>
      <c r="DH14" s="638"/>
      <c r="DI14" s="639"/>
    </row>
    <row r="15" spans="1:119" ht="18.75" customHeight="1" x14ac:dyDescent="0.15">
      <c r="A15" s="163"/>
      <c r="B15" s="602"/>
      <c r="C15" s="603"/>
      <c r="D15" s="603"/>
      <c r="E15" s="603"/>
      <c r="F15" s="603"/>
      <c r="G15" s="603"/>
      <c r="H15" s="603"/>
      <c r="I15" s="603"/>
      <c r="J15" s="603"/>
      <c r="K15" s="604"/>
      <c r="L15" s="178"/>
      <c r="M15" s="630" t="s">
        <v>130</v>
      </c>
      <c r="N15" s="631"/>
      <c r="O15" s="631"/>
      <c r="P15" s="631"/>
      <c r="Q15" s="632"/>
      <c r="R15" s="623">
        <v>104688</v>
      </c>
      <c r="S15" s="624"/>
      <c r="T15" s="624"/>
      <c r="U15" s="624"/>
      <c r="V15" s="625"/>
      <c r="W15" s="555" t="s">
        <v>137</v>
      </c>
      <c r="X15" s="556"/>
      <c r="Y15" s="556"/>
      <c r="Z15" s="556"/>
      <c r="AA15" s="556"/>
      <c r="AB15" s="546"/>
      <c r="AC15" s="590">
        <v>13627</v>
      </c>
      <c r="AD15" s="591"/>
      <c r="AE15" s="591"/>
      <c r="AF15" s="591"/>
      <c r="AG15" s="633"/>
      <c r="AH15" s="590">
        <v>14532</v>
      </c>
      <c r="AI15" s="591"/>
      <c r="AJ15" s="591"/>
      <c r="AK15" s="591"/>
      <c r="AL15" s="592"/>
      <c r="AM15" s="568"/>
      <c r="AN15" s="569"/>
      <c r="AO15" s="569"/>
      <c r="AP15" s="569"/>
      <c r="AQ15" s="569"/>
      <c r="AR15" s="569"/>
      <c r="AS15" s="569"/>
      <c r="AT15" s="570"/>
      <c r="AU15" s="571"/>
      <c r="AV15" s="572"/>
      <c r="AW15" s="572"/>
      <c r="AX15" s="572"/>
      <c r="AY15" s="499" t="s">
        <v>138</v>
      </c>
      <c r="AZ15" s="500"/>
      <c r="BA15" s="500"/>
      <c r="BB15" s="500"/>
      <c r="BC15" s="500"/>
      <c r="BD15" s="500"/>
      <c r="BE15" s="500"/>
      <c r="BF15" s="500"/>
      <c r="BG15" s="500"/>
      <c r="BH15" s="500"/>
      <c r="BI15" s="500"/>
      <c r="BJ15" s="500"/>
      <c r="BK15" s="500"/>
      <c r="BL15" s="500"/>
      <c r="BM15" s="501"/>
      <c r="BN15" s="502">
        <v>15711395</v>
      </c>
      <c r="BO15" s="503"/>
      <c r="BP15" s="503"/>
      <c r="BQ15" s="503"/>
      <c r="BR15" s="503"/>
      <c r="BS15" s="503"/>
      <c r="BT15" s="503"/>
      <c r="BU15" s="504"/>
      <c r="BV15" s="502">
        <v>15501739</v>
      </c>
      <c r="BW15" s="503"/>
      <c r="BX15" s="503"/>
      <c r="BY15" s="503"/>
      <c r="BZ15" s="503"/>
      <c r="CA15" s="503"/>
      <c r="CB15" s="503"/>
      <c r="CC15" s="504"/>
      <c r="CD15" s="640" t="s">
        <v>139</v>
      </c>
      <c r="CE15" s="641"/>
      <c r="CF15" s="641"/>
      <c r="CG15" s="641"/>
      <c r="CH15" s="641"/>
      <c r="CI15" s="641"/>
      <c r="CJ15" s="641"/>
      <c r="CK15" s="641"/>
      <c r="CL15" s="641"/>
      <c r="CM15" s="641"/>
      <c r="CN15" s="641"/>
      <c r="CO15" s="641"/>
      <c r="CP15" s="641"/>
      <c r="CQ15" s="641"/>
      <c r="CR15" s="641"/>
      <c r="CS15" s="642"/>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602"/>
      <c r="C16" s="603"/>
      <c r="D16" s="603"/>
      <c r="E16" s="603"/>
      <c r="F16" s="603"/>
      <c r="G16" s="603"/>
      <c r="H16" s="603"/>
      <c r="I16" s="603"/>
      <c r="J16" s="603"/>
      <c r="K16" s="604"/>
      <c r="L16" s="620" t="s">
        <v>140</v>
      </c>
      <c r="M16" s="643"/>
      <c r="N16" s="643"/>
      <c r="O16" s="643"/>
      <c r="P16" s="643"/>
      <c r="Q16" s="644"/>
      <c r="R16" s="645" t="s">
        <v>141</v>
      </c>
      <c r="S16" s="646"/>
      <c r="T16" s="646"/>
      <c r="U16" s="646"/>
      <c r="V16" s="647"/>
      <c r="W16" s="529"/>
      <c r="X16" s="530"/>
      <c r="Y16" s="530"/>
      <c r="Z16" s="530"/>
      <c r="AA16" s="530"/>
      <c r="AB16" s="519"/>
      <c r="AC16" s="626">
        <v>26.2</v>
      </c>
      <c r="AD16" s="627"/>
      <c r="AE16" s="627"/>
      <c r="AF16" s="627"/>
      <c r="AG16" s="628"/>
      <c r="AH16" s="626">
        <v>27.7</v>
      </c>
      <c r="AI16" s="627"/>
      <c r="AJ16" s="627"/>
      <c r="AK16" s="627"/>
      <c r="AL16" s="629"/>
      <c r="AM16" s="568"/>
      <c r="AN16" s="569"/>
      <c r="AO16" s="569"/>
      <c r="AP16" s="569"/>
      <c r="AQ16" s="569"/>
      <c r="AR16" s="569"/>
      <c r="AS16" s="569"/>
      <c r="AT16" s="570"/>
      <c r="AU16" s="571"/>
      <c r="AV16" s="572"/>
      <c r="AW16" s="572"/>
      <c r="AX16" s="572"/>
      <c r="AY16" s="573" t="s">
        <v>142</v>
      </c>
      <c r="AZ16" s="574"/>
      <c r="BA16" s="574"/>
      <c r="BB16" s="574"/>
      <c r="BC16" s="574"/>
      <c r="BD16" s="574"/>
      <c r="BE16" s="574"/>
      <c r="BF16" s="574"/>
      <c r="BG16" s="574"/>
      <c r="BH16" s="574"/>
      <c r="BI16" s="574"/>
      <c r="BJ16" s="574"/>
      <c r="BK16" s="574"/>
      <c r="BL16" s="574"/>
      <c r="BM16" s="575"/>
      <c r="BN16" s="539">
        <v>18825323</v>
      </c>
      <c r="BO16" s="540"/>
      <c r="BP16" s="540"/>
      <c r="BQ16" s="540"/>
      <c r="BR16" s="540"/>
      <c r="BS16" s="540"/>
      <c r="BT16" s="540"/>
      <c r="BU16" s="541"/>
      <c r="BV16" s="539">
        <v>18295153</v>
      </c>
      <c r="BW16" s="540"/>
      <c r="BX16" s="540"/>
      <c r="BY16" s="540"/>
      <c r="BZ16" s="540"/>
      <c r="CA16" s="540"/>
      <c r="CB16" s="540"/>
      <c r="CC16" s="541"/>
      <c r="CD16" s="172"/>
      <c r="CE16" s="653"/>
      <c r="CF16" s="653"/>
      <c r="CG16" s="653"/>
      <c r="CH16" s="653"/>
      <c r="CI16" s="653"/>
      <c r="CJ16" s="653"/>
      <c r="CK16" s="653"/>
      <c r="CL16" s="653"/>
      <c r="CM16" s="653"/>
      <c r="CN16" s="653"/>
      <c r="CO16" s="653"/>
      <c r="CP16" s="653"/>
      <c r="CQ16" s="653"/>
      <c r="CR16" s="653"/>
      <c r="CS16" s="654"/>
      <c r="CT16" s="536"/>
      <c r="CU16" s="537"/>
      <c r="CV16" s="537"/>
      <c r="CW16" s="537"/>
      <c r="CX16" s="537"/>
      <c r="CY16" s="537"/>
      <c r="CZ16" s="537"/>
      <c r="DA16" s="538"/>
      <c r="DB16" s="536"/>
      <c r="DC16" s="537"/>
      <c r="DD16" s="537"/>
      <c r="DE16" s="537"/>
      <c r="DF16" s="537"/>
      <c r="DG16" s="537"/>
      <c r="DH16" s="537"/>
      <c r="DI16" s="538"/>
    </row>
    <row r="17" spans="1:113" ht="18.75" customHeight="1" thickBot="1" x14ac:dyDescent="0.2">
      <c r="A17" s="163"/>
      <c r="B17" s="605"/>
      <c r="C17" s="606"/>
      <c r="D17" s="606"/>
      <c r="E17" s="606"/>
      <c r="F17" s="606"/>
      <c r="G17" s="606"/>
      <c r="H17" s="606"/>
      <c r="I17" s="606"/>
      <c r="J17" s="606"/>
      <c r="K17" s="607"/>
      <c r="L17" s="182"/>
      <c r="M17" s="650" t="s">
        <v>143</v>
      </c>
      <c r="N17" s="651"/>
      <c r="O17" s="651"/>
      <c r="P17" s="651"/>
      <c r="Q17" s="652"/>
      <c r="R17" s="645" t="s">
        <v>144</v>
      </c>
      <c r="S17" s="646"/>
      <c r="T17" s="646"/>
      <c r="U17" s="646"/>
      <c r="V17" s="647"/>
      <c r="W17" s="555" t="s">
        <v>145</v>
      </c>
      <c r="X17" s="556"/>
      <c r="Y17" s="556"/>
      <c r="Z17" s="556"/>
      <c r="AA17" s="556"/>
      <c r="AB17" s="546"/>
      <c r="AC17" s="590">
        <v>37179</v>
      </c>
      <c r="AD17" s="591"/>
      <c r="AE17" s="591"/>
      <c r="AF17" s="591"/>
      <c r="AG17" s="633"/>
      <c r="AH17" s="590">
        <v>36726</v>
      </c>
      <c r="AI17" s="591"/>
      <c r="AJ17" s="591"/>
      <c r="AK17" s="591"/>
      <c r="AL17" s="592"/>
      <c r="AM17" s="568"/>
      <c r="AN17" s="569"/>
      <c r="AO17" s="569"/>
      <c r="AP17" s="569"/>
      <c r="AQ17" s="569"/>
      <c r="AR17" s="569"/>
      <c r="AS17" s="569"/>
      <c r="AT17" s="570"/>
      <c r="AU17" s="571"/>
      <c r="AV17" s="572"/>
      <c r="AW17" s="572"/>
      <c r="AX17" s="572"/>
      <c r="AY17" s="573" t="s">
        <v>146</v>
      </c>
      <c r="AZ17" s="574"/>
      <c r="BA17" s="574"/>
      <c r="BB17" s="574"/>
      <c r="BC17" s="574"/>
      <c r="BD17" s="574"/>
      <c r="BE17" s="574"/>
      <c r="BF17" s="574"/>
      <c r="BG17" s="574"/>
      <c r="BH17" s="574"/>
      <c r="BI17" s="574"/>
      <c r="BJ17" s="574"/>
      <c r="BK17" s="574"/>
      <c r="BL17" s="574"/>
      <c r="BM17" s="575"/>
      <c r="BN17" s="539">
        <v>20083974</v>
      </c>
      <c r="BO17" s="540"/>
      <c r="BP17" s="540"/>
      <c r="BQ17" s="540"/>
      <c r="BR17" s="540"/>
      <c r="BS17" s="540"/>
      <c r="BT17" s="540"/>
      <c r="BU17" s="541"/>
      <c r="BV17" s="539">
        <v>19793131</v>
      </c>
      <c r="BW17" s="540"/>
      <c r="BX17" s="540"/>
      <c r="BY17" s="540"/>
      <c r="BZ17" s="540"/>
      <c r="CA17" s="540"/>
      <c r="CB17" s="540"/>
      <c r="CC17" s="541"/>
      <c r="CD17" s="172"/>
      <c r="CE17" s="653"/>
      <c r="CF17" s="653"/>
      <c r="CG17" s="653"/>
      <c r="CH17" s="653"/>
      <c r="CI17" s="653"/>
      <c r="CJ17" s="653"/>
      <c r="CK17" s="653"/>
      <c r="CL17" s="653"/>
      <c r="CM17" s="653"/>
      <c r="CN17" s="653"/>
      <c r="CO17" s="653"/>
      <c r="CP17" s="653"/>
      <c r="CQ17" s="653"/>
      <c r="CR17" s="653"/>
      <c r="CS17" s="654"/>
      <c r="CT17" s="536"/>
      <c r="CU17" s="537"/>
      <c r="CV17" s="537"/>
      <c r="CW17" s="537"/>
      <c r="CX17" s="537"/>
      <c r="CY17" s="537"/>
      <c r="CZ17" s="537"/>
      <c r="DA17" s="538"/>
      <c r="DB17" s="536"/>
      <c r="DC17" s="537"/>
      <c r="DD17" s="537"/>
      <c r="DE17" s="537"/>
      <c r="DF17" s="537"/>
      <c r="DG17" s="537"/>
      <c r="DH17" s="537"/>
      <c r="DI17" s="538"/>
    </row>
    <row r="18" spans="1:113" ht="18.75" customHeight="1" thickBot="1" x14ac:dyDescent="0.2">
      <c r="A18" s="163"/>
      <c r="B18" s="661" t="s">
        <v>147</v>
      </c>
      <c r="C18" s="582"/>
      <c r="D18" s="582"/>
      <c r="E18" s="662"/>
      <c r="F18" s="662"/>
      <c r="G18" s="662"/>
      <c r="H18" s="662"/>
      <c r="I18" s="662"/>
      <c r="J18" s="662"/>
      <c r="K18" s="662"/>
      <c r="L18" s="663">
        <v>62.02</v>
      </c>
      <c r="M18" s="663"/>
      <c r="N18" s="663"/>
      <c r="O18" s="663"/>
      <c r="P18" s="663"/>
      <c r="Q18" s="663"/>
      <c r="R18" s="664"/>
      <c r="S18" s="664"/>
      <c r="T18" s="664"/>
      <c r="U18" s="664"/>
      <c r="V18" s="665"/>
      <c r="W18" s="557"/>
      <c r="X18" s="558"/>
      <c r="Y18" s="558"/>
      <c r="Z18" s="558"/>
      <c r="AA18" s="558"/>
      <c r="AB18" s="549"/>
      <c r="AC18" s="666">
        <v>71.400000000000006</v>
      </c>
      <c r="AD18" s="667"/>
      <c r="AE18" s="667"/>
      <c r="AF18" s="667"/>
      <c r="AG18" s="668"/>
      <c r="AH18" s="666">
        <v>70</v>
      </c>
      <c r="AI18" s="667"/>
      <c r="AJ18" s="667"/>
      <c r="AK18" s="667"/>
      <c r="AL18" s="669"/>
      <c r="AM18" s="568"/>
      <c r="AN18" s="569"/>
      <c r="AO18" s="569"/>
      <c r="AP18" s="569"/>
      <c r="AQ18" s="569"/>
      <c r="AR18" s="569"/>
      <c r="AS18" s="569"/>
      <c r="AT18" s="570"/>
      <c r="AU18" s="571"/>
      <c r="AV18" s="572"/>
      <c r="AW18" s="572"/>
      <c r="AX18" s="572"/>
      <c r="AY18" s="573" t="s">
        <v>148</v>
      </c>
      <c r="AZ18" s="574"/>
      <c r="BA18" s="574"/>
      <c r="BB18" s="574"/>
      <c r="BC18" s="574"/>
      <c r="BD18" s="574"/>
      <c r="BE18" s="574"/>
      <c r="BF18" s="574"/>
      <c r="BG18" s="574"/>
      <c r="BH18" s="574"/>
      <c r="BI18" s="574"/>
      <c r="BJ18" s="574"/>
      <c r="BK18" s="574"/>
      <c r="BL18" s="574"/>
      <c r="BM18" s="575"/>
      <c r="BN18" s="539">
        <v>21982373</v>
      </c>
      <c r="BO18" s="540"/>
      <c r="BP18" s="540"/>
      <c r="BQ18" s="540"/>
      <c r="BR18" s="540"/>
      <c r="BS18" s="540"/>
      <c r="BT18" s="540"/>
      <c r="BU18" s="541"/>
      <c r="BV18" s="539">
        <v>20902405</v>
      </c>
      <c r="BW18" s="540"/>
      <c r="BX18" s="540"/>
      <c r="BY18" s="540"/>
      <c r="BZ18" s="540"/>
      <c r="CA18" s="540"/>
      <c r="CB18" s="540"/>
      <c r="CC18" s="541"/>
      <c r="CD18" s="172"/>
      <c r="CE18" s="653"/>
      <c r="CF18" s="653"/>
      <c r="CG18" s="653"/>
      <c r="CH18" s="653"/>
      <c r="CI18" s="653"/>
      <c r="CJ18" s="653"/>
      <c r="CK18" s="653"/>
      <c r="CL18" s="653"/>
      <c r="CM18" s="653"/>
      <c r="CN18" s="653"/>
      <c r="CO18" s="653"/>
      <c r="CP18" s="653"/>
      <c r="CQ18" s="653"/>
      <c r="CR18" s="653"/>
      <c r="CS18" s="654"/>
      <c r="CT18" s="536"/>
      <c r="CU18" s="537"/>
      <c r="CV18" s="537"/>
      <c r="CW18" s="537"/>
      <c r="CX18" s="537"/>
      <c r="CY18" s="537"/>
      <c r="CZ18" s="537"/>
      <c r="DA18" s="538"/>
      <c r="DB18" s="536"/>
      <c r="DC18" s="537"/>
      <c r="DD18" s="537"/>
      <c r="DE18" s="537"/>
      <c r="DF18" s="537"/>
      <c r="DG18" s="537"/>
      <c r="DH18" s="537"/>
      <c r="DI18" s="538"/>
    </row>
    <row r="19" spans="1:113" ht="18.75" customHeight="1" thickBot="1" x14ac:dyDescent="0.2">
      <c r="A19" s="163"/>
      <c r="B19" s="661" t="s">
        <v>149</v>
      </c>
      <c r="C19" s="582"/>
      <c r="D19" s="582"/>
      <c r="E19" s="662"/>
      <c r="F19" s="662"/>
      <c r="G19" s="662"/>
      <c r="H19" s="662"/>
      <c r="I19" s="662"/>
      <c r="J19" s="662"/>
      <c r="K19" s="662"/>
      <c r="L19" s="670">
        <v>1738</v>
      </c>
      <c r="M19" s="670"/>
      <c r="N19" s="670"/>
      <c r="O19" s="670"/>
      <c r="P19" s="670"/>
      <c r="Q19" s="670"/>
      <c r="R19" s="671"/>
      <c r="S19" s="671"/>
      <c r="T19" s="671"/>
      <c r="U19" s="671"/>
      <c r="V19" s="672"/>
      <c r="W19" s="496"/>
      <c r="X19" s="497"/>
      <c r="Y19" s="497"/>
      <c r="Z19" s="497"/>
      <c r="AA19" s="497"/>
      <c r="AB19" s="497"/>
      <c r="AC19" s="648"/>
      <c r="AD19" s="648"/>
      <c r="AE19" s="648"/>
      <c r="AF19" s="648"/>
      <c r="AG19" s="648"/>
      <c r="AH19" s="648"/>
      <c r="AI19" s="648"/>
      <c r="AJ19" s="648"/>
      <c r="AK19" s="648"/>
      <c r="AL19" s="649"/>
      <c r="AM19" s="568"/>
      <c r="AN19" s="569"/>
      <c r="AO19" s="569"/>
      <c r="AP19" s="569"/>
      <c r="AQ19" s="569"/>
      <c r="AR19" s="569"/>
      <c r="AS19" s="569"/>
      <c r="AT19" s="570"/>
      <c r="AU19" s="571"/>
      <c r="AV19" s="572"/>
      <c r="AW19" s="572"/>
      <c r="AX19" s="572"/>
      <c r="AY19" s="573" t="s">
        <v>150</v>
      </c>
      <c r="AZ19" s="574"/>
      <c r="BA19" s="574"/>
      <c r="BB19" s="574"/>
      <c r="BC19" s="574"/>
      <c r="BD19" s="574"/>
      <c r="BE19" s="574"/>
      <c r="BF19" s="574"/>
      <c r="BG19" s="574"/>
      <c r="BH19" s="574"/>
      <c r="BI19" s="574"/>
      <c r="BJ19" s="574"/>
      <c r="BK19" s="574"/>
      <c r="BL19" s="574"/>
      <c r="BM19" s="575"/>
      <c r="BN19" s="539">
        <v>30829051</v>
      </c>
      <c r="BO19" s="540"/>
      <c r="BP19" s="540"/>
      <c r="BQ19" s="540"/>
      <c r="BR19" s="540"/>
      <c r="BS19" s="540"/>
      <c r="BT19" s="540"/>
      <c r="BU19" s="541"/>
      <c r="BV19" s="539">
        <v>30464119</v>
      </c>
      <c r="BW19" s="540"/>
      <c r="BX19" s="540"/>
      <c r="BY19" s="540"/>
      <c r="BZ19" s="540"/>
      <c r="CA19" s="540"/>
      <c r="CB19" s="540"/>
      <c r="CC19" s="541"/>
      <c r="CD19" s="172"/>
      <c r="CE19" s="653"/>
      <c r="CF19" s="653"/>
      <c r="CG19" s="653"/>
      <c r="CH19" s="653"/>
      <c r="CI19" s="653"/>
      <c r="CJ19" s="653"/>
      <c r="CK19" s="653"/>
      <c r="CL19" s="653"/>
      <c r="CM19" s="653"/>
      <c r="CN19" s="653"/>
      <c r="CO19" s="653"/>
      <c r="CP19" s="653"/>
      <c r="CQ19" s="653"/>
      <c r="CR19" s="653"/>
      <c r="CS19" s="654"/>
      <c r="CT19" s="536"/>
      <c r="CU19" s="537"/>
      <c r="CV19" s="537"/>
      <c r="CW19" s="537"/>
      <c r="CX19" s="537"/>
      <c r="CY19" s="537"/>
      <c r="CZ19" s="537"/>
      <c r="DA19" s="538"/>
      <c r="DB19" s="536"/>
      <c r="DC19" s="537"/>
      <c r="DD19" s="537"/>
      <c r="DE19" s="537"/>
      <c r="DF19" s="537"/>
      <c r="DG19" s="537"/>
      <c r="DH19" s="537"/>
      <c r="DI19" s="538"/>
    </row>
    <row r="20" spans="1:113" ht="18.75" customHeight="1" thickBot="1" x14ac:dyDescent="0.2">
      <c r="A20" s="163"/>
      <c r="B20" s="661" t="s">
        <v>151</v>
      </c>
      <c r="C20" s="582"/>
      <c r="D20" s="582"/>
      <c r="E20" s="662"/>
      <c r="F20" s="662"/>
      <c r="G20" s="662"/>
      <c r="H20" s="662"/>
      <c r="I20" s="662"/>
      <c r="J20" s="662"/>
      <c r="K20" s="662"/>
      <c r="L20" s="670">
        <v>46106</v>
      </c>
      <c r="M20" s="670"/>
      <c r="N20" s="670"/>
      <c r="O20" s="670"/>
      <c r="P20" s="670"/>
      <c r="Q20" s="670"/>
      <c r="R20" s="671"/>
      <c r="S20" s="671"/>
      <c r="T20" s="671"/>
      <c r="U20" s="671"/>
      <c r="V20" s="672"/>
      <c r="W20" s="557"/>
      <c r="X20" s="558"/>
      <c r="Y20" s="558"/>
      <c r="Z20" s="558"/>
      <c r="AA20" s="558"/>
      <c r="AB20" s="558"/>
      <c r="AC20" s="673"/>
      <c r="AD20" s="673"/>
      <c r="AE20" s="673"/>
      <c r="AF20" s="673"/>
      <c r="AG20" s="673"/>
      <c r="AH20" s="673"/>
      <c r="AI20" s="673"/>
      <c r="AJ20" s="673"/>
      <c r="AK20" s="673"/>
      <c r="AL20" s="674"/>
      <c r="AM20" s="675"/>
      <c r="AN20" s="594"/>
      <c r="AO20" s="594"/>
      <c r="AP20" s="594"/>
      <c r="AQ20" s="594"/>
      <c r="AR20" s="594"/>
      <c r="AS20" s="594"/>
      <c r="AT20" s="595"/>
      <c r="AU20" s="676"/>
      <c r="AV20" s="677"/>
      <c r="AW20" s="677"/>
      <c r="AX20" s="678"/>
      <c r="AY20" s="573"/>
      <c r="AZ20" s="574"/>
      <c r="BA20" s="574"/>
      <c r="BB20" s="574"/>
      <c r="BC20" s="574"/>
      <c r="BD20" s="574"/>
      <c r="BE20" s="574"/>
      <c r="BF20" s="574"/>
      <c r="BG20" s="574"/>
      <c r="BH20" s="574"/>
      <c r="BI20" s="574"/>
      <c r="BJ20" s="574"/>
      <c r="BK20" s="574"/>
      <c r="BL20" s="574"/>
      <c r="BM20" s="575"/>
      <c r="BN20" s="539"/>
      <c r="BO20" s="540"/>
      <c r="BP20" s="540"/>
      <c r="BQ20" s="540"/>
      <c r="BR20" s="540"/>
      <c r="BS20" s="540"/>
      <c r="BT20" s="540"/>
      <c r="BU20" s="541"/>
      <c r="BV20" s="539"/>
      <c r="BW20" s="540"/>
      <c r="BX20" s="540"/>
      <c r="BY20" s="540"/>
      <c r="BZ20" s="540"/>
      <c r="CA20" s="540"/>
      <c r="CB20" s="540"/>
      <c r="CC20" s="541"/>
      <c r="CD20" s="172"/>
      <c r="CE20" s="653"/>
      <c r="CF20" s="653"/>
      <c r="CG20" s="653"/>
      <c r="CH20" s="653"/>
      <c r="CI20" s="653"/>
      <c r="CJ20" s="653"/>
      <c r="CK20" s="653"/>
      <c r="CL20" s="653"/>
      <c r="CM20" s="653"/>
      <c r="CN20" s="653"/>
      <c r="CO20" s="653"/>
      <c r="CP20" s="653"/>
      <c r="CQ20" s="653"/>
      <c r="CR20" s="653"/>
      <c r="CS20" s="654"/>
      <c r="CT20" s="536"/>
      <c r="CU20" s="537"/>
      <c r="CV20" s="537"/>
      <c r="CW20" s="537"/>
      <c r="CX20" s="537"/>
      <c r="CY20" s="537"/>
      <c r="CZ20" s="537"/>
      <c r="DA20" s="538"/>
      <c r="DB20" s="536"/>
      <c r="DC20" s="537"/>
      <c r="DD20" s="537"/>
      <c r="DE20" s="537"/>
      <c r="DF20" s="537"/>
      <c r="DG20" s="537"/>
      <c r="DH20" s="537"/>
      <c r="DI20" s="538"/>
    </row>
    <row r="21" spans="1:113" ht="18.75" customHeight="1" thickBot="1" x14ac:dyDescent="0.2">
      <c r="A21" s="163"/>
      <c r="B21" s="679" t="s">
        <v>152</v>
      </c>
      <c r="C21" s="680"/>
      <c r="D21" s="680"/>
      <c r="E21" s="680"/>
      <c r="F21" s="680"/>
      <c r="G21" s="680"/>
      <c r="H21" s="680"/>
      <c r="I21" s="680"/>
      <c r="J21" s="680"/>
      <c r="K21" s="680"/>
      <c r="L21" s="680"/>
      <c r="M21" s="680"/>
      <c r="N21" s="680"/>
      <c r="O21" s="680"/>
      <c r="P21" s="680"/>
      <c r="Q21" s="680"/>
      <c r="R21" s="680"/>
      <c r="S21" s="680"/>
      <c r="T21" s="680"/>
      <c r="U21" s="680"/>
      <c r="V21" s="680"/>
      <c r="W21" s="680"/>
      <c r="X21" s="680"/>
      <c r="Y21" s="680"/>
      <c r="Z21" s="680"/>
      <c r="AA21" s="680"/>
      <c r="AB21" s="680"/>
      <c r="AC21" s="680"/>
      <c r="AD21" s="680"/>
      <c r="AE21" s="680"/>
      <c r="AF21" s="680"/>
      <c r="AG21" s="680"/>
      <c r="AH21" s="680"/>
      <c r="AI21" s="680"/>
      <c r="AJ21" s="680"/>
      <c r="AK21" s="680"/>
      <c r="AL21" s="680"/>
      <c r="AM21" s="680"/>
      <c r="AN21" s="680"/>
      <c r="AO21" s="680"/>
      <c r="AP21" s="680"/>
      <c r="AQ21" s="680"/>
      <c r="AR21" s="680"/>
      <c r="AS21" s="680"/>
      <c r="AT21" s="680"/>
      <c r="AU21" s="680"/>
      <c r="AV21" s="680"/>
      <c r="AW21" s="680"/>
      <c r="AX21" s="681"/>
      <c r="AY21" s="655"/>
      <c r="AZ21" s="656"/>
      <c r="BA21" s="656"/>
      <c r="BB21" s="656"/>
      <c r="BC21" s="656"/>
      <c r="BD21" s="656"/>
      <c r="BE21" s="656"/>
      <c r="BF21" s="656"/>
      <c r="BG21" s="656"/>
      <c r="BH21" s="656"/>
      <c r="BI21" s="656"/>
      <c r="BJ21" s="656"/>
      <c r="BK21" s="656"/>
      <c r="BL21" s="656"/>
      <c r="BM21" s="657"/>
      <c r="BN21" s="658"/>
      <c r="BO21" s="659"/>
      <c r="BP21" s="659"/>
      <c r="BQ21" s="659"/>
      <c r="BR21" s="659"/>
      <c r="BS21" s="659"/>
      <c r="BT21" s="659"/>
      <c r="BU21" s="660"/>
      <c r="BV21" s="658"/>
      <c r="BW21" s="659"/>
      <c r="BX21" s="659"/>
      <c r="BY21" s="659"/>
      <c r="BZ21" s="659"/>
      <c r="CA21" s="659"/>
      <c r="CB21" s="659"/>
      <c r="CC21" s="660"/>
      <c r="CD21" s="172"/>
      <c r="CE21" s="653"/>
      <c r="CF21" s="653"/>
      <c r="CG21" s="653"/>
      <c r="CH21" s="653"/>
      <c r="CI21" s="653"/>
      <c r="CJ21" s="653"/>
      <c r="CK21" s="653"/>
      <c r="CL21" s="653"/>
      <c r="CM21" s="653"/>
      <c r="CN21" s="653"/>
      <c r="CO21" s="653"/>
      <c r="CP21" s="653"/>
      <c r="CQ21" s="653"/>
      <c r="CR21" s="653"/>
      <c r="CS21" s="654"/>
      <c r="CT21" s="536"/>
      <c r="CU21" s="537"/>
      <c r="CV21" s="537"/>
      <c r="CW21" s="537"/>
      <c r="CX21" s="537"/>
      <c r="CY21" s="537"/>
      <c r="CZ21" s="537"/>
      <c r="DA21" s="538"/>
      <c r="DB21" s="536"/>
      <c r="DC21" s="537"/>
      <c r="DD21" s="537"/>
      <c r="DE21" s="537"/>
      <c r="DF21" s="537"/>
      <c r="DG21" s="537"/>
      <c r="DH21" s="537"/>
      <c r="DI21" s="538"/>
    </row>
    <row r="22" spans="1:113" ht="18.75" customHeight="1" x14ac:dyDescent="0.15">
      <c r="A22" s="163"/>
      <c r="B22" s="709" t="s">
        <v>153</v>
      </c>
      <c r="C22" s="683"/>
      <c r="D22" s="684"/>
      <c r="E22" s="551" t="s">
        <v>1</v>
      </c>
      <c r="F22" s="556"/>
      <c r="G22" s="556"/>
      <c r="H22" s="556"/>
      <c r="I22" s="556"/>
      <c r="J22" s="556"/>
      <c r="K22" s="546"/>
      <c r="L22" s="551" t="s">
        <v>154</v>
      </c>
      <c r="M22" s="556"/>
      <c r="N22" s="556"/>
      <c r="O22" s="556"/>
      <c r="P22" s="546"/>
      <c r="Q22" s="714" t="s">
        <v>155</v>
      </c>
      <c r="R22" s="715"/>
      <c r="S22" s="715"/>
      <c r="T22" s="715"/>
      <c r="U22" s="715"/>
      <c r="V22" s="716"/>
      <c r="W22" s="682" t="s">
        <v>156</v>
      </c>
      <c r="X22" s="683"/>
      <c r="Y22" s="684"/>
      <c r="Z22" s="551" t="s">
        <v>1</v>
      </c>
      <c r="AA22" s="556"/>
      <c r="AB22" s="556"/>
      <c r="AC22" s="556"/>
      <c r="AD22" s="556"/>
      <c r="AE22" s="556"/>
      <c r="AF22" s="556"/>
      <c r="AG22" s="546"/>
      <c r="AH22" s="720" t="s">
        <v>157</v>
      </c>
      <c r="AI22" s="556"/>
      <c r="AJ22" s="556"/>
      <c r="AK22" s="556"/>
      <c r="AL22" s="546"/>
      <c r="AM22" s="720" t="s">
        <v>158</v>
      </c>
      <c r="AN22" s="721"/>
      <c r="AO22" s="721"/>
      <c r="AP22" s="721"/>
      <c r="AQ22" s="721"/>
      <c r="AR22" s="722"/>
      <c r="AS22" s="714" t="s">
        <v>155</v>
      </c>
      <c r="AT22" s="715"/>
      <c r="AU22" s="715"/>
      <c r="AV22" s="715"/>
      <c r="AW22" s="715"/>
      <c r="AX22" s="726"/>
      <c r="AY22" s="499" t="s">
        <v>159</v>
      </c>
      <c r="AZ22" s="500"/>
      <c r="BA22" s="500"/>
      <c r="BB22" s="500"/>
      <c r="BC22" s="500"/>
      <c r="BD22" s="500"/>
      <c r="BE22" s="500"/>
      <c r="BF22" s="500"/>
      <c r="BG22" s="500"/>
      <c r="BH22" s="500"/>
      <c r="BI22" s="500"/>
      <c r="BJ22" s="500"/>
      <c r="BK22" s="500"/>
      <c r="BL22" s="500"/>
      <c r="BM22" s="501"/>
      <c r="BN22" s="502">
        <v>37605466</v>
      </c>
      <c r="BO22" s="503"/>
      <c r="BP22" s="503"/>
      <c r="BQ22" s="503"/>
      <c r="BR22" s="503"/>
      <c r="BS22" s="503"/>
      <c r="BT22" s="503"/>
      <c r="BU22" s="504"/>
      <c r="BV22" s="502">
        <v>37397467</v>
      </c>
      <c r="BW22" s="503"/>
      <c r="BX22" s="503"/>
      <c r="BY22" s="503"/>
      <c r="BZ22" s="503"/>
      <c r="CA22" s="503"/>
      <c r="CB22" s="503"/>
      <c r="CC22" s="504"/>
      <c r="CD22" s="172"/>
      <c r="CE22" s="653"/>
      <c r="CF22" s="653"/>
      <c r="CG22" s="653"/>
      <c r="CH22" s="653"/>
      <c r="CI22" s="653"/>
      <c r="CJ22" s="653"/>
      <c r="CK22" s="653"/>
      <c r="CL22" s="653"/>
      <c r="CM22" s="653"/>
      <c r="CN22" s="653"/>
      <c r="CO22" s="653"/>
      <c r="CP22" s="653"/>
      <c r="CQ22" s="653"/>
      <c r="CR22" s="653"/>
      <c r="CS22" s="654"/>
      <c r="CT22" s="536"/>
      <c r="CU22" s="537"/>
      <c r="CV22" s="537"/>
      <c r="CW22" s="537"/>
      <c r="CX22" s="537"/>
      <c r="CY22" s="537"/>
      <c r="CZ22" s="537"/>
      <c r="DA22" s="538"/>
      <c r="DB22" s="536"/>
      <c r="DC22" s="537"/>
      <c r="DD22" s="537"/>
      <c r="DE22" s="537"/>
      <c r="DF22" s="537"/>
      <c r="DG22" s="537"/>
      <c r="DH22" s="537"/>
      <c r="DI22" s="538"/>
    </row>
    <row r="23" spans="1:113" ht="18.75" customHeight="1" x14ac:dyDescent="0.15">
      <c r="A23" s="163"/>
      <c r="B23" s="710"/>
      <c r="C23" s="686"/>
      <c r="D23" s="687"/>
      <c r="E23" s="525"/>
      <c r="F23" s="530"/>
      <c r="G23" s="530"/>
      <c r="H23" s="530"/>
      <c r="I23" s="530"/>
      <c r="J23" s="530"/>
      <c r="K23" s="519"/>
      <c r="L23" s="525"/>
      <c r="M23" s="530"/>
      <c r="N23" s="530"/>
      <c r="O23" s="530"/>
      <c r="P23" s="519"/>
      <c r="Q23" s="717"/>
      <c r="R23" s="718"/>
      <c r="S23" s="718"/>
      <c r="T23" s="718"/>
      <c r="U23" s="718"/>
      <c r="V23" s="719"/>
      <c r="W23" s="685"/>
      <c r="X23" s="686"/>
      <c r="Y23" s="687"/>
      <c r="Z23" s="525"/>
      <c r="AA23" s="530"/>
      <c r="AB23" s="530"/>
      <c r="AC23" s="530"/>
      <c r="AD23" s="530"/>
      <c r="AE23" s="530"/>
      <c r="AF23" s="530"/>
      <c r="AG23" s="519"/>
      <c r="AH23" s="525"/>
      <c r="AI23" s="530"/>
      <c r="AJ23" s="530"/>
      <c r="AK23" s="530"/>
      <c r="AL23" s="519"/>
      <c r="AM23" s="723"/>
      <c r="AN23" s="724"/>
      <c r="AO23" s="724"/>
      <c r="AP23" s="724"/>
      <c r="AQ23" s="724"/>
      <c r="AR23" s="725"/>
      <c r="AS23" s="717"/>
      <c r="AT23" s="718"/>
      <c r="AU23" s="718"/>
      <c r="AV23" s="718"/>
      <c r="AW23" s="718"/>
      <c r="AX23" s="727"/>
      <c r="AY23" s="573" t="s">
        <v>160</v>
      </c>
      <c r="AZ23" s="574"/>
      <c r="BA23" s="574"/>
      <c r="BB23" s="574"/>
      <c r="BC23" s="574"/>
      <c r="BD23" s="574"/>
      <c r="BE23" s="574"/>
      <c r="BF23" s="574"/>
      <c r="BG23" s="574"/>
      <c r="BH23" s="574"/>
      <c r="BI23" s="574"/>
      <c r="BJ23" s="574"/>
      <c r="BK23" s="574"/>
      <c r="BL23" s="574"/>
      <c r="BM23" s="575"/>
      <c r="BN23" s="539">
        <v>26386779</v>
      </c>
      <c r="BO23" s="540"/>
      <c r="BP23" s="540"/>
      <c r="BQ23" s="540"/>
      <c r="BR23" s="540"/>
      <c r="BS23" s="540"/>
      <c r="BT23" s="540"/>
      <c r="BU23" s="541"/>
      <c r="BV23" s="539">
        <v>27823542</v>
      </c>
      <c r="BW23" s="540"/>
      <c r="BX23" s="540"/>
      <c r="BY23" s="540"/>
      <c r="BZ23" s="540"/>
      <c r="CA23" s="540"/>
      <c r="CB23" s="540"/>
      <c r="CC23" s="541"/>
      <c r="CD23" s="172"/>
      <c r="CE23" s="653"/>
      <c r="CF23" s="653"/>
      <c r="CG23" s="653"/>
      <c r="CH23" s="653"/>
      <c r="CI23" s="653"/>
      <c r="CJ23" s="653"/>
      <c r="CK23" s="653"/>
      <c r="CL23" s="653"/>
      <c r="CM23" s="653"/>
      <c r="CN23" s="653"/>
      <c r="CO23" s="653"/>
      <c r="CP23" s="653"/>
      <c r="CQ23" s="653"/>
      <c r="CR23" s="653"/>
      <c r="CS23" s="654"/>
      <c r="CT23" s="536"/>
      <c r="CU23" s="537"/>
      <c r="CV23" s="537"/>
      <c r="CW23" s="537"/>
      <c r="CX23" s="537"/>
      <c r="CY23" s="537"/>
      <c r="CZ23" s="537"/>
      <c r="DA23" s="538"/>
      <c r="DB23" s="536"/>
      <c r="DC23" s="537"/>
      <c r="DD23" s="537"/>
      <c r="DE23" s="537"/>
      <c r="DF23" s="537"/>
      <c r="DG23" s="537"/>
      <c r="DH23" s="537"/>
      <c r="DI23" s="538"/>
    </row>
    <row r="24" spans="1:113" ht="18.75" customHeight="1" thickBot="1" x14ac:dyDescent="0.2">
      <c r="A24" s="163"/>
      <c r="B24" s="710"/>
      <c r="C24" s="686"/>
      <c r="D24" s="687"/>
      <c r="E24" s="589" t="s">
        <v>161</v>
      </c>
      <c r="F24" s="569"/>
      <c r="G24" s="569"/>
      <c r="H24" s="569"/>
      <c r="I24" s="569"/>
      <c r="J24" s="569"/>
      <c r="K24" s="570"/>
      <c r="L24" s="590">
        <v>1</v>
      </c>
      <c r="M24" s="591"/>
      <c r="N24" s="591"/>
      <c r="O24" s="591"/>
      <c r="P24" s="633"/>
      <c r="Q24" s="590">
        <v>9000</v>
      </c>
      <c r="R24" s="591"/>
      <c r="S24" s="591"/>
      <c r="T24" s="591"/>
      <c r="U24" s="591"/>
      <c r="V24" s="633"/>
      <c r="W24" s="685"/>
      <c r="X24" s="686"/>
      <c r="Y24" s="687"/>
      <c r="Z24" s="589" t="s">
        <v>162</v>
      </c>
      <c r="AA24" s="569"/>
      <c r="AB24" s="569"/>
      <c r="AC24" s="569"/>
      <c r="AD24" s="569"/>
      <c r="AE24" s="569"/>
      <c r="AF24" s="569"/>
      <c r="AG24" s="570"/>
      <c r="AH24" s="590">
        <v>582</v>
      </c>
      <c r="AI24" s="591"/>
      <c r="AJ24" s="591"/>
      <c r="AK24" s="591"/>
      <c r="AL24" s="633"/>
      <c r="AM24" s="590">
        <v>1890918</v>
      </c>
      <c r="AN24" s="591"/>
      <c r="AO24" s="591"/>
      <c r="AP24" s="591"/>
      <c r="AQ24" s="591"/>
      <c r="AR24" s="633"/>
      <c r="AS24" s="590">
        <v>3249</v>
      </c>
      <c r="AT24" s="591"/>
      <c r="AU24" s="591"/>
      <c r="AV24" s="591"/>
      <c r="AW24" s="591"/>
      <c r="AX24" s="592"/>
      <c r="AY24" s="655" t="s">
        <v>163</v>
      </c>
      <c r="AZ24" s="656"/>
      <c r="BA24" s="656"/>
      <c r="BB24" s="656"/>
      <c r="BC24" s="656"/>
      <c r="BD24" s="656"/>
      <c r="BE24" s="656"/>
      <c r="BF24" s="656"/>
      <c r="BG24" s="656"/>
      <c r="BH24" s="656"/>
      <c r="BI24" s="656"/>
      <c r="BJ24" s="656"/>
      <c r="BK24" s="656"/>
      <c r="BL24" s="656"/>
      <c r="BM24" s="657"/>
      <c r="BN24" s="539">
        <v>24139693</v>
      </c>
      <c r="BO24" s="540"/>
      <c r="BP24" s="540"/>
      <c r="BQ24" s="540"/>
      <c r="BR24" s="540"/>
      <c r="BS24" s="540"/>
      <c r="BT24" s="540"/>
      <c r="BU24" s="541"/>
      <c r="BV24" s="539">
        <v>22733179</v>
      </c>
      <c r="BW24" s="540"/>
      <c r="BX24" s="540"/>
      <c r="BY24" s="540"/>
      <c r="BZ24" s="540"/>
      <c r="CA24" s="540"/>
      <c r="CB24" s="540"/>
      <c r="CC24" s="541"/>
      <c r="CD24" s="172"/>
      <c r="CE24" s="653"/>
      <c r="CF24" s="653"/>
      <c r="CG24" s="653"/>
      <c r="CH24" s="653"/>
      <c r="CI24" s="653"/>
      <c r="CJ24" s="653"/>
      <c r="CK24" s="653"/>
      <c r="CL24" s="653"/>
      <c r="CM24" s="653"/>
      <c r="CN24" s="653"/>
      <c r="CO24" s="653"/>
      <c r="CP24" s="653"/>
      <c r="CQ24" s="653"/>
      <c r="CR24" s="653"/>
      <c r="CS24" s="654"/>
      <c r="CT24" s="536"/>
      <c r="CU24" s="537"/>
      <c r="CV24" s="537"/>
      <c r="CW24" s="537"/>
      <c r="CX24" s="537"/>
      <c r="CY24" s="537"/>
      <c r="CZ24" s="537"/>
      <c r="DA24" s="538"/>
      <c r="DB24" s="536"/>
      <c r="DC24" s="537"/>
      <c r="DD24" s="537"/>
      <c r="DE24" s="537"/>
      <c r="DF24" s="537"/>
      <c r="DG24" s="537"/>
      <c r="DH24" s="537"/>
      <c r="DI24" s="538"/>
    </row>
    <row r="25" spans="1:113" ht="18.75" customHeight="1" x14ac:dyDescent="0.15">
      <c r="A25" s="163"/>
      <c r="B25" s="710"/>
      <c r="C25" s="686"/>
      <c r="D25" s="687"/>
      <c r="E25" s="589" t="s">
        <v>164</v>
      </c>
      <c r="F25" s="569"/>
      <c r="G25" s="569"/>
      <c r="H25" s="569"/>
      <c r="I25" s="569"/>
      <c r="J25" s="569"/>
      <c r="K25" s="570"/>
      <c r="L25" s="590">
        <v>2</v>
      </c>
      <c r="M25" s="591"/>
      <c r="N25" s="591"/>
      <c r="O25" s="591"/>
      <c r="P25" s="633"/>
      <c r="Q25" s="590">
        <v>7200</v>
      </c>
      <c r="R25" s="591"/>
      <c r="S25" s="591"/>
      <c r="T25" s="591"/>
      <c r="U25" s="591"/>
      <c r="V25" s="633"/>
      <c r="W25" s="685"/>
      <c r="X25" s="686"/>
      <c r="Y25" s="687"/>
      <c r="Z25" s="589" t="s">
        <v>165</v>
      </c>
      <c r="AA25" s="569"/>
      <c r="AB25" s="569"/>
      <c r="AC25" s="569"/>
      <c r="AD25" s="569"/>
      <c r="AE25" s="569"/>
      <c r="AF25" s="569"/>
      <c r="AG25" s="570"/>
      <c r="AH25" s="590" t="s">
        <v>122</v>
      </c>
      <c r="AI25" s="591"/>
      <c r="AJ25" s="591"/>
      <c r="AK25" s="591"/>
      <c r="AL25" s="633"/>
      <c r="AM25" s="590" t="s">
        <v>122</v>
      </c>
      <c r="AN25" s="591"/>
      <c r="AO25" s="591"/>
      <c r="AP25" s="591"/>
      <c r="AQ25" s="591"/>
      <c r="AR25" s="633"/>
      <c r="AS25" s="590" t="s">
        <v>122</v>
      </c>
      <c r="AT25" s="591"/>
      <c r="AU25" s="591"/>
      <c r="AV25" s="591"/>
      <c r="AW25" s="591"/>
      <c r="AX25" s="592"/>
      <c r="AY25" s="499" t="s">
        <v>166</v>
      </c>
      <c r="AZ25" s="500"/>
      <c r="BA25" s="500"/>
      <c r="BB25" s="500"/>
      <c r="BC25" s="500"/>
      <c r="BD25" s="500"/>
      <c r="BE25" s="500"/>
      <c r="BF25" s="500"/>
      <c r="BG25" s="500"/>
      <c r="BH25" s="500"/>
      <c r="BI25" s="500"/>
      <c r="BJ25" s="500"/>
      <c r="BK25" s="500"/>
      <c r="BL25" s="500"/>
      <c r="BM25" s="501"/>
      <c r="BN25" s="502">
        <v>9713286</v>
      </c>
      <c r="BO25" s="503"/>
      <c r="BP25" s="503"/>
      <c r="BQ25" s="503"/>
      <c r="BR25" s="503"/>
      <c r="BS25" s="503"/>
      <c r="BT25" s="503"/>
      <c r="BU25" s="504"/>
      <c r="BV25" s="502">
        <v>8730141</v>
      </c>
      <c r="BW25" s="503"/>
      <c r="BX25" s="503"/>
      <c r="BY25" s="503"/>
      <c r="BZ25" s="503"/>
      <c r="CA25" s="503"/>
      <c r="CB25" s="503"/>
      <c r="CC25" s="504"/>
      <c r="CD25" s="172"/>
      <c r="CE25" s="653"/>
      <c r="CF25" s="653"/>
      <c r="CG25" s="653"/>
      <c r="CH25" s="653"/>
      <c r="CI25" s="653"/>
      <c r="CJ25" s="653"/>
      <c r="CK25" s="653"/>
      <c r="CL25" s="653"/>
      <c r="CM25" s="653"/>
      <c r="CN25" s="653"/>
      <c r="CO25" s="653"/>
      <c r="CP25" s="653"/>
      <c r="CQ25" s="653"/>
      <c r="CR25" s="653"/>
      <c r="CS25" s="654"/>
      <c r="CT25" s="536"/>
      <c r="CU25" s="537"/>
      <c r="CV25" s="537"/>
      <c r="CW25" s="537"/>
      <c r="CX25" s="537"/>
      <c r="CY25" s="537"/>
      <c r="CZ25" s="537"/>
      <c r="DA25" s="538"/>
      <c r="DB25" s="536"/>
      <c r="DC25" s="537"/>
      <c r="DD25" s="537"/>
      <c r="DE25" s="537"/>
      <c r="DF25" s="537"/>
      <c r="DG25" s="537"/>
      <c r="DH25" s="537"/>
      <c r="DI25" s="538"/>
    </row>
    <row r="26" spans="1:113" ht="18.75" customHeight="1" x14ac:dyDescent="0.15">
      <c r="A26" s="163"/>
      <c r="B26" s="710"/>
      <c r="C26" s="686"/>
      <c r="D26" s="687"/>
      <c r="E26" s="589" t="s">
        <v>167</v>
      </c>
      <c r="F26" s="569"/>
      <c r="G26" s="569"/>
      <c r="H26" s="569"/>
      <c r="I26" s="569"/>
      <c r="J26" s="569"/>
      <c r="K26" s="570"/>
      <c r="L26" s="590">
        <v>1</v>
      </c>
      <c r="M26" s="591"/>
      <c r="N26" s="591"/>
      <c r="O26" s="591"/>
      <c r="P26" s="633"/>
      <c r="Q26" s="590">
        <v>6780</v>
      </c>
      <c r="R26" s="591"/>
      <c r="S26" s="591"/>
      <c r="T26" s="591"/>
      <c r="U26" s="591"/>
      <c r="V26" s="633"/>
      <c r="W26" s="685"/>
      <c r="X26" s="686"/>
      <c r="Y26" s="687"/>
      <c r="Z26" s="589" t="s">
        <v>168</v>
      </c>
      <c r="AA26" s="691"/>
      <c r="AB26" s="691"/>
      <c r="AC26" s="691"/>
      <c r="AD26" s="691"/>
      <c r="AE26" s="691"/>
      <c r="AF26" s="691"/>
      <c r="AG26" s="692"/>
      <c r="AH26" s="590">
        <v>26</v>
      </c>
      <c r="AI26" s="591"/>
      <c r="AJ26" s="591"/>
      <c r="AK26" s="591"/>
      <c r="AL26" s="633"/>
      <c r="AM26" s="590">
        <v>89128</v>
      </c>
      <c r="AN26" s="591"/>
      <c r="AO26" s="591"/>
      <c r="AP26" s="591"/>
      <c r="AQ26" s="591"/>
      <c r="AR26" s="633"/>
      <c r="AS26" s="590">
        <v>3428</v>
      </c>
      <c r="AT26" s="591"/>
      <c r="AU26" s="591"/>
      <c r="AV26" s="591"/>
      <c r="AW26" s="591"/>
      <c r="AX26" s="592"/>
      <c r="AY26" s="542" t="s">
        <v>169</v>
      </c>
      <c r="AZ26" s="543"/>
      <c r="BA26" s="543"/>
      <c r="BB26" s="543"/>
      <c r="BC26" s="543"/>
      <c r="BD26" s="543"/>
      <c r="BE26" s="543"/>
      <c r="BF26" s="543"/>
      <c r="BG26" s="543"/>
      <c r="BH26" s="543"/>
      <c r="BI26" s="543"/>
      <c r="BJ26" s="543"/>
      <c r="BK26" s="543"/>
      <c r="BL26" s="543"/>
      <c r="BM26" s="544"/>
      <c r="BN26" s="539" t="s">
        <v>122</v>
      </c>
      <c r="BO26" s="540"/>
      <c r="BP26" s="540"/>
      <c r="BQ26" s="540"/>
      <c r="BR26" s="540"/>
      <c r="BS26" s="540"/>
      <c r="BT26" s="540"/>
      <c r="BU26" s="541"/>
      <c r="BV26" s="539" t="s">
        <v>122</v>
      </c>
      <c r="BW26" s="540"/>
      <c r="BX26" s="540"/>
      <c r="BY26" s="540"/>
      <c r="BZ26" s="540"/>
      <c r="CA26" s="540"/>
      <c r="CB26" s="540"/>
      <c r="CC26" s="541"/>
      <c r="CD26" s="172"/>
      <c r="CE26" s="653"/>
      <c r="CF26" s="653"/>
      <c r="CG26" s="653"/>
      <c r="CH26" s="653"/>
      <c r="CI26" s="653"/>
      <c r="CJ26" s="653"/>
      <c r="CK26" s="653"/>
      <c r="CL26" s="653"/>
      <c r="CM26" s="653"/>
      <c r="CN26" s="653"/>
      <c r="CO26" s="653"/>
      <c r="CP26" s="653"/>
      <c r="CQ26" s="653"/>
      <c r="CR26" s="653"/>
      <c r="CS26" s="654"/>
      <c r="CT26" s="536"/>
      <c r="CU26" s="537"/>
      <c r="CV26" s="537"/>
      <c r="CW26" s="537"/>
      <c r="CX26" s="537"/>
      <c r="CY26" s="537"/>
      <c r="CZ26" s="537"/>
      <c r="DA26" s="538"/>
      <c r="DB26" s="536"/>
      <c r="DC26" s="537"/>
      <c r="DD26" s="537"/>
      <c r="DE26" s="537"/>
      <c r="DF26" s="537"/>
      <c r="DG26" s="537"/>
      <c r="DH26" s="537"/>
      <c r="DI26" s="538"/>
    </row>
    <row r="27" spans="1:113" ht="18.75" customHeight="1" thickBot="1" x14ac:dyDescent="0.2">
      <c r="A27" s="163"/>
      <c r="B27" s="710"/>
      <c r="C27" s="686"/>
      <c r="D27" s="687"/>
      <c r="E27" s="589" t="s">
        <v>170</v>
      </c>
      <c r="F27" s="569"/>
      <c r="G27" s="569"/>
      <c r="H27" s="569"/>
      <c r="I27" s="569"/>
      <c r="J27" s="569"/>
      <c r="K27" s="570"/>
      <c r="L27" s="590">
        <v>1</v>
      </c>
      <c r="M27" s="591"/>
      <c r="N27" s="591"/>
      <c r="O27" s="591"/>
      <c r="P27" s="633"/>
      <c r="Q27" s="590">
        <v>4950</v>
      </c>
      <c r="R27" s="591"/>
      <c r="S27" s="591"/>
      <c r="T27" s="591"/>
      <c r="U27" s="591"/>
      <c r="V27" s="633"/>
      <c r="W27" s="685"/>
      <c r="X27" s="686"/>
      <c r="Y27" s="687"/>
      <c r="Z27" s="589" t="s">
        <v>171</v>
      </c>
      <c r="AA27" s="569"/>
      <c r="AB27" s="569"/>
      <c r="AC27" s="569"/>
      <c r="AD27" s="569"/>
      <c r="AE27" s="569"/>
      <c r="AF27" s="569"/>
      <c r="AG27" s="570"/>
      <c r="AH27" s="590">
        <v>62</v>
      </c>
      <c r="AI27" s="591"/>
      <c r="AJ27" s="591"/>
      <c r="AK27" s="591"/>
      <c r="AL27" s="633"/>
      <c r="AM27" s="590">
        <v>197221</v>
      </c>
      <c r="AN27" s="591"/>
      <c r="AO27" s="591"/>
      <c r="AP27" s="591"/>
      <c r="AQ27" s="591"/>
      <c r="AR27" s="633"/>
      <c r="AS27" s="590">
        <v>3181</v>
      </c>
      <c r="AT27" s="591"/>
      <c r="AU27" s="591"/>
      <c r="AV27" s="591"/>
      <c r="AW27" s="591"/>
      <c r="AX27" s="592"/>
      <c r="AY27" s="634" t="s">
        <v>172</v>
      </c>
      <c r="AZ27" s="635"/>
      <c r="BA27" s="635"/>
      <c r="BB27" s="635"/>
      <c r="BC27" s="635"/>
      <c r="BD27" s="635"/>
      <c r="BE27" s="635"/>
      <c r="BF27" s="635"/>
      <c r="BG27" s="635"/>
      <c r="BH27" s="635"/>
      <c r="BI27" s="635"/>
      <c r="BJ27" s="635"/>
      <c r="BK27" s="635"/>
      <c r="BL27" s="635"/>
      <c r="BM27" s="636"/>
      <c r="BN27" s="658">
        <v>288350</v>
      </c>
      <c r="BO27" s="659"/>
      <c r="BP27" s="659"/>
      <c r="BQ27" s="659"/>
      <c r="BR27" s="659"/>
      <c r="BS27" s="659"/>
      <c r="BT27" s="659"/>
      <c r="BU27" s="660"/>
      <c r="BV27" s="658">
        <v>288313</v>
      </c>
      <c r="BW27" s="659"/>
      <c r="BX27" s="659"/>
      <c r="BY27" s="659"/>
      <c r="BZ27" s="659"/>
      <c r="CA27" s="659"/>
      <c r="CB27" s="659"/>
      <c r="CC27" s="660"/>
      <c r="CD27" s="166"/>
      <c r="CE27" s="653"/>
      <c r="CF27" s="653"/>
      <c r="CG27" s="653"/>
      <c r="CH27" s="653"/>
      <c r="CI27" s="653"/>
      <c r="CJ27" s="653"/>
      <c r="CK27" s="653"/>
      <c r="CL27" s="653"/>
      <c r="CM27" s="653"/>
      <c r="CN27" s="653"/>
      <c r="CO27" s="653"/>
      <c r="CP27" s="653"/>
      <c r="CQ27" s="653"/>
      <c r="CR27" s="653"/>
      <c r="CS27" s="654"/>
      <c r="CT27" s="536"/>
      <c r="CU27" s="537"/>
      <c r="CV27" s="537"/>
      <c r="CW27" s="537"/>
      <c r="CX27" s="537"/>
      <c r="CY27" s="537"/>
      <c r="CZ27" s="537"/>
      <c r="DA27" s="538"/>
      <c r="DB27" s="536"/>
      <c r="DC27" s="537"/>
      <c r="DD27" s="537"/>
      <c r="DE27" s="537"/>
      <c r="DF27" s="537"/>
      <c r="DG27" s="537"/>
      <c r="DH27" s="537"/>
      <c r="DI27" s="538"/>
    </row>
    <row r="28" spans="1:113" ht="18.75" customHeight="1" x14ac:dyDescent="0.15">
      <c r="A28" s="163"/>
      <c r="B28" s="710"/>
      <c r="C28" s="686"/>
      <c r="D28" s="687"/>
      <c r="E28" s="589" t="s">
        <v>173</v>
      </c>
      <c r="F28" s="569"/>
      <c r="G28" s="569"/>
      <c r="H28" s="569"/>
      <c r="I28" s="569"/>
      <c r="J28" s="569"/>
      <c r="K28" s="570"/>
      <c r="L28" s="590">
        <v>1</v>
      </c>
      <c r="M28" s="591"/>
      <c r="N28" s="591"/>
      <c r="O28" s="591"/>
      <c r="P28" s="633"/>
      <c r="Q28" s="590">
        <v>4350</v>
      </c>
      <c r="R28" s="591"/>
      <c r="S28" s="591"/>
      <c r="T28" s="591"/>
      <c r="U28" s="591"/>
      <c r="V28" s="633"/>
      <c r="W28" s="685"/>
      <c r="X28" s="686"/>
      <c r="Y28" s="687"/>
      <c r="Z28" s="589" t="s">
        <v>174</v>
      </c>
      <c r="AA28" s="569"/>
      <c r="AB28" s="569"/>
      <c r="AC28" s="569"/>
      <c r="AD28" s="569"/>
      <c r="AE28" s="569"/>
      <c r="AF28" s="569"/>
      <c r="AG28" s="570"/>
      <c r="AH28" s="590" t="s">
        <v>122</v>
      </c>
      <c r="AI28" s="591"/>
      <c r="AJ28" s="591"/>
      <c r="AK28" s="591"/>
      <c r="AL28" s="633"/>
      <c r="AM28" s="590" t="s">
        <v>122</v>
      </c>
      <c r="AN28" s="591"/>
      <c r="AO28" s="591"/>
      <c r="AP28" s="591"/>
      <c r="AQ28" s="591"/>
      <c r="AR28" s="633"/>
      <c r="AS28" s="590" t="s">
        <v>122</v>
      </c>
      <c r="AT28" s="591"/>
      <c r="AU28" s="591"/>
      <c r="AV28" s="591"/>
      <c r="AW28" s="591"/>
      <c r="AX28" s="592"/>
      <c r="AY28" s="693" t="s">
        <v>175</v>
      </c>
      <c r="AZ28" s="694"/>
      <c r="BA28" s="694"/>
      <c r="BB28" s="695"/>
      <c r="BC28" s="499" t="s">
        <v>46</v>
      </c>
      <c r="BD28" s="500"/>
      <c r="BE28" s="500"/>
      <c r="BF28" s="500"/>
      <c r="BG28" s="500"/>
      <c r="BH28" s="500"/>
      <c r="BI28" s="500"/>
      <c r="BJ28" s="500"/>
      <c r="BK28" s="500"/>
      <c r="BL28" s="500"/>
      <c r="BM28" s="501"/>
      <c r="BN28" s="502">
        <v>2328342</v>
      </c>
      <c r="BO28" s="503"/>
      <c r="BP28" s="503"/>
      <c r="BQ28" s="503"/>
      <c r="BR28" s="503"/>
      <c r="BS28" s="503"/>
      <c r="BT28" s="503"/>
      <c r="BU28" s="504"/>
      <c r="BV28" s="502">
        <v>2187942</v>
      </c>
      <c r="BW28" s="503"/>
      <c r="BX28" s="503"/>
      <c r="BY28" s="503"/>
      <c r="BZ28" s="503"/>
      <c r="CA28" s="503"/>
      <c r="CB28" s="503"/>
      <c r="CC28" s="504"/>
      <c r="CD28" s="172"/>
      <c r="CE28" s="653"/>
      <c r="CF28" s="653"/>
      <c r="CG28" s="653"/>
      <c r="CH28" s="653"/>
      <c r="CI28" s="653"/>
      <c r="CJ28" s="653"/>
      <c r="CK28" s="653"/>
      <c r="CL28" s="653"/>
      <c r="CM28" s="653"/>
      <c r="CN28" s="653"/>
      <c r="CO28" s="653"/>
      <c r="CP28" s="653"/>
      <c r="CQ28" s="653"/>
      <c r="CR28" s="653"/>
      <c r="CS28" s="654"/>
      <c r="CT28" s="536"/>
      <c r="CU28" s="537"/>
      <c r="CV28" s="537"/>
      <c r="CW28" s="537"/>
      <c r="CX28" s="537"/>
      <c r="CY28" s="537"/>
      <c r="CZ28" s="537"/>
      <c r="DA28" s="538"/>
      <c r="DB28" s="536"/>
      <c r="DC28" s="537"/>
      <c r="DD28" s="537"/>
      <c r="DE28" s="537"/>
      <c r="DF28" s="537"/>
      <c r="DG28" s="537"/>
      <c r="DH28" s="537"/>
      <c r="DI28" s="538"/>
    </row>
    <row r="29" spans="1:113" ht="18.75" customHeight="1" x14ac:dyDescent="0.15">
      <c r="A29" s="163"/>
      <c r="B29" s="710"/>
      <c r="C29" s="686"/>
      <c r="D29" s="687"/>
      <c r="E29" s="589" t="s">
        <v>176</v>
      </c>
      <c r="F29" s="569"/>
      <c r="G29" s="569"/>
      <c r="H29" s="569"/>
      <c r="I29" s="569"/>
      <c r="J29" s="569"/>
      <c r="K29" s="570"/>
      <c r="L29" s="590">
        <v>20</v>
      </c>
      <c r="M29" s="591"/>
      <c r="N29" s="591"/>
      <c r="O29" s="591"/>
      <c r="P29" s="633"/>
      <c r="Q29" s="590">
        <v>4100</v>
      </c>
      <c r="R29" s="591"/>
      <c r="S29" s="591"/>
      <c r="T29" s="591"/>
      <c r="U29" s="591"/>
      <c r="V29" s="633"/>
      <c r="W29" s="688"/>
      <c r="X29" s="689"/>
      <c r="Y29" s="690"/>
      <c r="Z29" s="589" t="s">
        <v>177</v>
      </c>
      <c r="AA29" s="569"/>
      <c r="AB29" s="569"/>
      <c r="AC29" s="569"/>
      <c r="AD29" s="569"/>
      <c r="AE29" s="569"/>
      <c r="AF29" s="569"/>
      <c r="AG29" s="570"/>
      <c r="AH29" s="590">
        <v>644</v>
      </c>
      <c r="AI29" s="591"/>
      <c r="AJ29" s="591"/>
      <c r="AK29" s="591"/>
      <c r="AL29" s="633"/>
      <c r="AM29" s="590">
        <v>2088139</v>
      </c>
      <c r="AN29" s="591"/>
      <c r="AO29" s="591"/>
      <c r="AP29" s="591"/>
      <c r="AQ29" s="591"/>
      <c r="AR29" s="633"/>
      <c r="AS29" s="590">
        <v>3242</v>
      </c>
      <c r="AT29" s="591"/>
      <c r="AU29" s="591"/>
      <c r="AV29" s="591"/>
      <c r="AW29" s="591"/>
      <c r="AX29" s="592"/>
      <c r="AY29" s="696"/>
      <c r="AZ29" s="697"/>
      <c r="BA29" s="697"/>
      <c r="BB29" s="698"/>
      <c r="BC29" s="573" t="s">
        <v>178</v>
      </c>
      <c r="BD29" s="574"/>
      <c r="BE29" s="574"/>
      <c r="BF29" s="574"/>
      <c r="BG29" s="574"/>
      <c r="BH29" s="574"/>
      <c r="BI29" s="574"/>
      <c r="BJ29" s="574"/>
      <c r="BK29" s="574"/>
      <c r="BL29" s="574"/>
      <c r="BM29" s="575"/>
      <c r="BN29" s="539" t="s">
        <v>122</v>
      </c>
      <c r="BO29" s="540"/>
      <c r="BP29" s="540"/>
      <c r="BQ29" s="540"/>
      <c r="BR29" s="540"/>
      <c r="BS29" s="540"/>
      <c r="BT29" s="540"/>
      <c r="BU29" s="541"/>
      <c r="BV29" s="539" t="s">
        <v>122</v>
      </c>
      <c r="BW29" s="540"/>
      <c r="BX29" s="540"/>
      <c r="BY29" s="540"/>
      <c r="BZ29" s="540"/>
      <c r="CA29" s="540"/>
      <c r="CB29" s="540"/>
      <c r="CC29" s="541"/>
      <c r="CD29" s="166"/>
      <c r="CE29" s="653"/>
      <c r="CF29" s="653"/>
      <c r="CG29" s="653"/>
      <c r="CH29" s="653"/>
      <c r="CI29" s="653"/>
      <c r="CJ29" s="653"/>
      <c r="CK29" s="653"/>
      <c r="CL29" s="653"/>
      <c r="CM29" s="653"/>
      <c r="CN29" s="653"/>
      <c r="CO29" s="653"/>
      <c r="CP29" s="653"/>
      <c r="CQ29" s="653"/>
      <c r="CR29" s="653"/>
      <c r="CS29" s="654"/>
      <c r="CT29" s="536"/>
      <c r="CU29" s="537"/>
      <c r="CV29" s="537"/>
      <c r="CW29" s="537"/>
      <c r="CX29" s="537"/>
      <c r="CY29" s="537"/>
      <c r="CZ29" s="537"/>
      <c r="DA29" s="538"/>
      <c r="DB29" s="536"/>
      <c r="DC29" s="537"/>
      <c r="DD29" s="537"/>
      <c r="DE29" s="537"/>
      <c r="DF29" s="537"/>
      <c r="DG29" s="537"/>
      <c r="DH29" s="537"/>
      <c r="DI29" s="538"/>
    </row>
    <row r="30" spans="1:113" ht="18.75" customHeight="1" thickBot="1" x14ac:dyDescent="0.2">
      <c r="A30" s="163"/>
      <c r="B30" s="711"/>
      <c r="C30" s="712"/>
      <c r="D30" s="713"/>
      <c r="E30" s="593"/>
      <c r="F30" s="594"/>
      <c r="G30" s="594"/>
      <c r="H30" s="594"/>
      <c r="I30" s="594"/>
      <c r="J30" s="594"/>
      <c r="K30" s="595"/>
      <c r="L30" s="703"/>
      <c r="M30" s="704"/>
      <c r="N30" s="704"/>
      <c r="O30" s="704"/>
      <c r="P30" s="705"/>
      <c r="Q30" s="703"/>
      <c r="R30" s="704"/>
      <c r="S30" s="704"/>
      <c r="T30" s="704"/>
      <c r="U30" s="704"/>
      <c r="V30" s="705"/>
      <c r="W30" s="706" t="s">
        <v>179</v>
      </c>
      <c r="X30" s="707"/>
      <c r="Y30" s="707"/>
      <c r="Z30" s="707"/>
      <c r="AA30" s="707"/>
      <c r="AB30" s="707"/>
      <c r="AC30" s="707"/>
      <c r="AD30" s="707"/>
      <c r="AE30" s="707"/>
      <c r="AF30" s="707"/>
      <c r="AG30" s="708"/>
      <c r="AH30" s="666">
        <v>101.8</v>
      </c>
      <c r="AI30" s="667"/>
      <c r="AJ30" s="667"/>
      <c r="AK30" s="667"/>
      <c r="AL30" s="667"/>
      <c r="AM30" s="667"/>
      <c r="AN30" s="667"/>
      <c r="AO30" s="667"/>
      <c r="AP30" s="667"/>
      <c r="AQ30" s="667"/>
      <c r="AR30" s="667"/>
      <c r="AS30" s="667"/>
      <c r="AT30" s="667"/>
      <c r="AU30" s="667"/>
      <c r="AV30" s="667"/>
      <c r="AW30" s="667"/>
      <c r="AX30" s="669"/>
      <c r="AY30" s="699"/>
      <c r="AZ30" s="700"/>
      <c r="BA30" s="700"/>
      <c r="BB30" s="701"/>
      <c r="BC30" s="655" t="s">
        <v>48</v>
      </c>
      <c r="BD30" s="656"/>
      <c r="BE30" s="656"/>
      <c r="BF30" s="656"/>
      <c r="BG30" s="656"/>
      <c r="BH30" s="656"/>
      <c r="BI30" s="656"/>
      <c r="BJ30" s="656"/>
      <c r="BK30" s="656"/>
      <c r="BL30" s="656"/>
      <c r="BM30" s="657"/>
      <c r="BN30" s="658">
        <v>2316410</v>
      </c>
      <c r="BO30" s="659"/>
      <c r="BP30" s="659"/>
      <c r="BQ30" s="659"/>
      <c r="BR30" s="659"/>
      <c r="BS30" s="659"/>
      <c r="BT30" s="659"/>
      <c r="BU30" s="660"/>
      <c r="BV30" s="658">
        <v>2095108</v>
      </c>
      <c r="BW30" s="659"/>
      <c r="BX30" s="659"/>
      <c r="BY30" s="659"/>
      <c r="BZ30" s="659"/>
      <c r="CA30" s="659"/>
      <c r="CB30" s="659"/>
      <c r="CC30" s="660"/>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702" t="s">
        <v>180</v>
      </c>
      <c r="D32" s="702"/>
      <c r="E32" s="702"/>
      <c r="F32" s="702"/>
      <c r="G32" s="702"/>
      <c r="H32" s="702"/>
      <c r="I32" s="702"/>
      <c r="J32" s="702"/>
      <c r="K32" s="702"/>
      <c r="L32" s="702"/>
      <c r="M32" s="702"/>
      <c r="N32" s="702"/>
      <c r="O32" s="702"/>
      <c r="P32" s="702"/>
      <c r="Q32" s="702"/>
      <c r="R32" s="702"/>
      <c r="S32" s="702"/>
      <c r="U32" s="543" t="s">
        <v>181</v>
      </c>
      <c r="V32" s="543"/>
      <c r="W32" s="543"/>
      <c r="X32" s="543"/>
      <c r="Y32" s="543"/>
      <c r="Z32" s="543"/>
      <c r="AA32" s="543"/>
      <c r="AB32" s="543"/>
      <c r="AC32" s="543"/>
      <c r="AD32" s="543"/>
      <c r="AE32" s="543"/>
      <c r="AF32" s="543"/>
      <c r="AG32" s="543"/>
      <c r="AH32" s="543"/>
      <c r="AI32" s="543"/>
      <c r="AJ32" s="543"/>
      <c r="AK32" s="543"/>
      <c r="AM32" s="543" t="s">
        <v>182</v>
      </c>
      <c r="AN32" s="543"/>
      <c r="AO32" s="543"/>
      <c r="AP32" s="543"/>
      <c r="AQ32" s="543"/>
      <c r="AR32" s="543"/>
      <c r="AS32" s="543"/>
      <c r="AT32" s="543"/>
      <c r="AU32" s="543"/>
      <c r="AV32" s="543"/>
      <c r="AW32" s="543"/>
      <c r="AX32" s="543"/>
      <c r="AY32" s="543"/>
      <c r="AZ32" s="543"/>
      <c r="BA32" s="543"/>
      <c r="BB32" s="543"/>
      <c r="BC32" s="543"/>
      <c r="BE32" s="543" t="s">
        <v>183</v>
      </c>
      <c r="BF32" s="543"/>
      <c r="BG32" s="543"/>
      <c r="BH32" s="543"/>
      <c r="BI32" s="543"/>
      <c r="BJ32" s="543"/>
      <c r="BK32" s="543"/>
      <c r="BL32" s="543"/>
      <c r="BM32" s="543"/>
      <c r="BN32" s="543"/>
      <c r="BO32" s="543"/>
      <c r="BP32" s="543"/>
      <c r="BQ32" s="543"/>
      <c r="BR32" s="543"/>
      <c r="BS32" s="543"/>
      <c r="BT32" s="543"/>
      <c r="BU32" s="543"/>
      <c r="BW32" s="543" t="s">
        <v>184</v>
      </c>
      <c r="BX32" s="543"/>
      <c r="BY32" s="543"/>
      <c r="BZ32" s="543"/>
      <c r="CA32" s="543"/>
      <c r="CB32" s="543"/>
      <c r="CC32" s="543"/>
      <c r="CD32" s="543"/>
      <c r="CE32" s="543"/>
      <c r="CF32" s="543"/>
      <c r="CG32" s="543"/>
      <c r="CH32" s="543"/>
      <c r="CI32" s="543"/>
      <c r="CJ32" s="543"/>
      <c r="CK32" s="543"/>
      <c r="CL32" s="543"/>
      <c r="CM32" s="543"/>
      <c r="CO32" s="543" t="s">
        <v>185</v>
      </c>
      <c r="CP32" s="543"/>
      <c r="CQ32" s="543"/>
      <c r="CR32" s="543"/>
      <c r="CS32" s="543"/>
      <c r="CT32" s="543"/>
      <c r="CU32" s="543"/>
      <c r="CV32" s="543"/>
      <c r="CW32" s="543"/>
      <c r="CX32" s="543"/>
      <c r="CY32" s="543"/>
      <c r="CZ32" s="543"/>
      <c r="DA32" s="543"/>
      <c r="DB32" s="543"/>
      <c r="DC32" s="543"/>
      <c r="DD32" s="543"/>
      <c r="DE32" s="543"/>
      <c r="DI32" s="189"/>
    </row>
    <row r="33" spans="1:113" ht="13.5" customHeight="1" x14ac:dyDescent="0.15">
      <c r="A33" s="163"/>
      <c r="B33" s="190"/>
      <c r="C33" s="563" t="s">
        <v>186</v>
      </c>
      <c r="D33" s="563"/>
      <c r="E33" s="528" t="s">
        <v>187</v>
      </c>
      <c r="F33" s="528"/>
      <c r="G33" s="528"/>
      <c r="H33" s="528"/>
      <c r="I33" s="528"/>
      <c r="J33" s="528"/>
      <c r="K33" s="528"/>
      <c r="L33" s="528"/>
      <c r="M33" s="528"/>
      <c r="N33" s="528"/>
      <c r="O33" s="528"/>
      <c r="P33" s="528"/>
      <c r="Q33" s="528"/>
      <c r="R33" s="528"/>
      <c r="S33" s="528"/>
      <c r="T33" s="167"/>
      <c r="U33" s="563" t="s">
        <v>186</v>
      </c>
      <c r="V33" s="563"/>
      <c r="W33" s="528" t="s">
        <v>187</v>
      </c>
      <c r="X33" s="528"/>
      <c r="Y33" s="528"/>
      <c r="Z33" s="528"/>
      <c r="AA33" s="528"/>
      <c r="AB33" s="528"/>
      <c r="AC33" s="528"/>
      <c r="AD33" s="528"/>
      <c r="AE33" s="528"/>
      <c r="AF33" s="528"/>
      <c r="AG33" s="528"/>
      <c r="AH33" s="528"/>
      <c r="AI33" s="528"/>
      <c r="AJ33" s="528"/>
      <c r="AK33" s="528"/>
      <c r="AL33" s="167"/>
      <c r="AM33" s="563" t="s">
        <v>186</v>
      </c>
      <c r="AN33" s="563"/>
      <c r="AO33" s="528" t="s">
        <v>187</v>
      </c>
      <c r="AP33" s="528"/>
      <c r="AQ33" s="528"/>
      <c r="AR33" s="528"/>
      <c r="AS33" s="528"/>
      <c r="AT33" s="528"/>
      <c r="AU33" s="528"/>
      <c r="AV33" s="528"/>
      <c r="AW33" s="528"/>
      <c r="AX33" s="528"/>
      <c r="AY33" s="528"/>
      <c r="AZ33" s="528"/>
      <c r="BA33" s="528"/>
      <c r="BB33" s="528"/>
      <c r="BC33" s="528"/>
      <c r="BD33" s="173"/>
      <c r="BE33" s="528" t="s">
        <v>188</v>
      </c>
      <c r="BF33" s="528"/>
      <c r="BG33" s="528" t="s">
        <v>189</v>
      </c>
      <c r="BH33" s="528"/>
      <c r="BI33" s="528"/>
      <c r="BJ33" s="528"/>
      <c r="BK33" s="528"/>
      <c r="BL33" s="528"/>
      <c r="BM33" s="528"/>
      <c r="BN33" s="528"/>
      <c r="BO33" s="528"/>
      <c r="BP33" s="528"/>
      <c r="BQ33" s="528"/>
      <c r="BR33" s="528"/>
      <c r="BS33" s="528"/>
      <c r="BT33" s="528"/>
      <c r="BU33" s="528"/>
      <c r="BV33" s="173"/>
      <c r="BW33" s="563" t="s">
        <v>188</v>
      </c>
      <c r="BX33" s="563"/>
      <c r="BY33" s="528" t="s">
        <v>190</v>
      </c>
      <c r="BZ33" s="528"/>
      <c r="CA33" s="528"/>
      <c r="CB33" s="528"/>
      <c r="CC33" s="528"/>
      <c r="CD33" s="528"/>
      <c r="CE33" s="528"/>
      <c r="CF33" s="528"/>
      <c r="CG33" s="528"/>
      <c r="CH33" s="528"/>
      <c r="CI33" s="528"/>
      <c r="CJ33" s="528"/>
      <c r="CK33" s="528"/>
      <c r="CL33" s="528"/>
      <c r="CM33" s="528"/>
      <c r="CN33" s="167"/>
      <c r="CO33" s="563" t="s">
        <v>186</v>
      </c>
      <c r="CP33" s="563"/>
      <c r="CQ33" s="528" t="s">
        <v>191</v>
      </c>
      <c r="CR33" s="528"/>
      <c r="CS33" s="528"/>
      <c r="CT33" s="528"/>
      <c r="CU33" s="528"/>
      <c r="CV33" s="528"/>
      <c r="CW33" s="528"/>
      <c r="CX33" s="528"/>
      <c r="CY33" s="528"/>
      <c r="CZ33" s="528"/>
      <c r="DA33" s="528"/>
      <c r="DB33" s="528"/>
      <c r="DC33" s="528"/>
      <c r="DD33" s="528"/>
      <c r="DE33" s="528"/>
      <c r="DF33" s="167"/>
      <c r="DG33" s="728" t="s">
        <v>192</v>
      </c>
      <c r="DH33" s="728"/>
      <c r="DI33" s="168"/>
    </row>
    <row r="34" spans="1:113" ht="32.25" customHeight="1" x14ac:dyDescent="0.15">
      <c r="A34" s="163"/>
      <c r="B34" s="190"/>
      <c r="C34" s="729">
        <f>IF(E34="","",1)</f>
        <v>1</v>
      </c>
      <c r="D34" s="729"/>
      <c r="E34" s="730" t="str">
        <f>IF('各会計、関係団体の財政状況及び健全化判断比率'!B7="","",'各会計、関係団体の財政状況及び健全化判断比率'!B7)</f>
        <v>一般会計</v>
      </c>
      <c r="F34" s="730"/>
      <c r="G34" s="730"/>
      <c r="H34" s="730"/>
      <c r="I34" s="730"/>
      <c r="J34" s="730"/>
      <c r="K34" s="730"/>
      <c r="L34" s="730"/>
      <c r="M34" s="730"/>
      <c r="N34" s="730"/>
      <c r="O34" s="730"/>
      <c r="P34" s="730"/>
      <c r="Q34" s="730"/>
      <c r="R34" s="730"/>
      <c r="S34" s="730"/>
      <c r="T34" s="163"/>
      <c r="U34" s="729">
        <f>IF(W34="","",MAX(C34:D43)+1)</f>
        <v>3</v>
      </c>
      <c r="V34" s="729"/>
      <c r="W34" s="730" t="str">
        <f>IF('各会計、関係団体の財政状況及び健全化判断比率'!B28="","",'各会計、関係団体の財政状況及び健全化判断比率'!B28)</f>
        <v>国民健康保険特別会計</v>
      </c>
      <c r="X34" s="730"/>
      <c r="Y34" s="730"/>
      <c r="Z34" s="730"/>
      <c r="AA34" s="730"/>
      <c r="AB34" s="730"/>
      <c r="AC34" s="730"/>
      <c r="AD34" s="730"/>
      <c r="AE34" s="730"/>
      <c r="AF34" s="730"/>
      <c r="AG34" s="730"/>
      <c r="AH34" s="730"/>
      <c r="AI34" s="730"/>
      <c r="AJ34" s="730"/>
      <c r="AK34" s="730"/>
      <c r="AL34" s="163"/>
      <c r="AM34" s="729">
        <f>IF(AO34="","",MAX(C34:D43,U34:V43)+1)</f>
        <v>7</v>
      </c>
      <c r="AN34" s="729"/>
      <c r="AO34" s="730" t="str">
        <f>IF('各会計、関係団体の財政状況及び健全化判断比率'!B32="","",'各会計、関係団体の財政状況及び健全化判断比率'!B32)</f>
        <v>水道事業会計</v>
      </c>
      <c r="AP34" s="730"/>
      <c r="AQ34" s="730"/>
      <c r="AR34" s="730"/>
      <c r="AS34" s="730"/>
      <c r="AT34" s="730"/>
      <c r="AU34" s="730"/>
      <c r="AV34" s="730"/>
      <c r="AW34" s="730"/>
      <c r="AX34" s="730"/>
      <c r="AY34" s="730"/>
      <c r="AZ34" s="730"/>
      <c r="BA34" s="730"/>
      <c r="BB34" s="730"/>
      <c r="BC34" s="730"/>
      <c r="BD34" s="163"/>
      <c r="BE34" s="729" t="str">
        <f>IF(BG34="","",MAX(C34:D43,U34:V43,AM34:AN43)+1)</f>
        <v/>
      </c>
      <c r="BF34" s="729"/>
      <c r="BG34" s="730"/>
      <c r="BH34" s="730"/>
      <c r="BI34" s="730"/>
      <c r="BJ34" s="730"/>
      <c r="BK34" s="730"/>
      <c r="BL34" s="730"/>
      <c r="BM34" s="730"/>
      <c r="BN34" s="730"/>
      <c r="BO34" s="730"/>
      <c r="BP34" s="730"/>
      <c r="BQ34" s="730"/>
      <c r="BR34" s="730"/>
      <c r="BS34" s="730"/>
      <c r="BT34" s="730"/>
      <c r="BU34" s="730"/>
      <c r="BV34" s="163"/>
      <c r="BW34" s="729">
        <f>IF(BY34="","",MAX(C34:D43,U34:V43,AM34:AN43,BE34:BF43)+1)</f>
        <v>9</v>
      </c>
      <c r="BX34" s="729"/>
      <c r="BY34" s="730" t="str">
        <f>IF('各会計、関係団体の財政状況及び健全化判断比率'!B68="","",'各会計、関係団体の財政状況及び健全化判断比率'!B68)</f>
        <v>三島函南広域行政組合</v>
      </c>
      <c r="BZ34" s="730"/>
      <c r="CA34" s="730"/>
      <c r="CB34" s="730"/>
      <c r="CC34" s="730"/>
      <c r="CD34" s="730"/>
      <c r="CE34" s="730"/>
      <c r="CF34" s="730"/>
      <c r="CG34" s="730"/>
      <c r="CH34" s="730"/>
      <c r="CI34" s="730"/>
      <c r="CJ34" s="730"/>
      <c r="CK34" s="730"/>
      <c r="CL34" s="730"/>
      <c r="CM34" s="730"/>
      <c r="CN34" s="163"/>
      <c r="CO34" s="729">
        <f>IF(CQ34="","",MAX(C34:D43,U34:V43,AM34:AN43,BE34:BF43,BW34:BX43)+1)</f>
        <v>19</v>
      </c>
      <c r="CP34" s="729"/>
      <c r="CQ34" s="730" t="str">
        <f>IF('各会計、関係団体の財政状況及び健全化判断比率'!BS7="","",'各会計、関係団体の財政状況及び健全化判断比率'!BS7)</f>
        <v>三島市土地開発公社</v>
      </c>
      <c r="CR34" s="730"/>
      <c r="CS34" s="730"/>
      <c r="CT34" s="730"/>
      <c r="CU34" s="730"/>
      <c r="CV34" s="730"/>
      <c r="CW34" s="730"/>
      <c r="CX34" s="730"/>
      <c r="CY34" s="730"/>
      <c r="CZ34" s="730"/>
      <c r="DA34" s="730"/>
      <c r="DB34" s="730"/>
      <c r="DC34" s="730"/>
      <c r="DD34" s="730"/>
      <c r="DE34" s="730"/>
      <c r="DG34" s="731" t="str">
        <f>IF('各会計、関係団体の財政状況及び健全化判断比率'!BR7="","",'各会計、関係団体の財政状況及び健全化判断比率'!BR7)</f>
        <v>○</v>
      </c>
      <c r="DH34" s="731"/>
      <c r="DI34" s="168"/>
    </row>
    <row r="35" spans="1:113" ht="32.25" customHeight="1" x14ac:dyDescent="0.15">
      <c r="A35" s="163"/>
      <c r="B35" s="190"/>
      <c r="C35" s="729">
        <f>IF(E35="","",C34+1)</f>
        <v>2</v>
      </c>
      <c r="D35" s="729"/>
      <c r="E35" s="730" t="str">
        <f>IF('各会計、関係団体の財政状況及び健全化判断比率'!B8="","",'各会計、関係団体の財政状況及び健全化判断比率'!B8)</f>
        <v>墓園事業特別会計</v>
      </c>
      <c r="F35" s="730"/>
      <c r="G35" s="730"/>
      <c r="H35" s="730"/>
      <c r="I35" s="730"/>
      <c r="J35" s="730"/>
      <c r="K35" s="730"/>
      <c r="L35" s="730"/>
      <c r="M35" s="730"/>
      <c r="N35" s="730"/>
      <c r="O35" s="730"/>
      <c r="P35" s="730"/>
      <c r="Q35" s="730"/>
      <c r="R35" s="730"/>
      <c r="S35" s="730"/>
      <c r="T35" s="163"/>
      <c r="U35" s="729">
        <f>IF(W35="","",U34+1)</f>
        <v>4</v>
      </c>
      <c r="V35" s="729"/>
      <c r="W35" s="730" t="str">
        <f>IF('各会計、関係団体の財政状況及び健全化判断比率'!B29="","",'各会計、関係団体の財政状況及び健全化判断比率'!B29)</f>
        <v>介護保険特別会計</v>
      </c>
      <c r="X35" s="730"/>
      <c r="Y35" s="730"/>
      <c r="Z35" s="730"/>
      <c r="AA35" s="730"/>
      <c r="AB35" s="730"/>
      <c r="AC35" s="730"/>
      <c r="AD35" s="730"/>
      <c r="AE35" s="730"/>
      <c r="AF35" s="730"/>
      <c r="AG35" s="730"/>
      <c r="AH35" s="730"/>
      <c r="AI35" s="730"/>
      <c r="AJ35" s="730"/>
      <c r="AK35" s="730"/>
      <c r="AL35" s="163"/>
      <c r="AM35" s="729">
        <f t="shared" ref="AM35:AM43" si="0">IF(AO35="","",AM34+1)</f>
        <v>8</v>
      </c>
      <c r="AN35" s="729"/>
      <c r="AO35" s="730" t="str">
        <f>IF('各会計、関係団体の財政状況及び健全化判断比率'!B33="","",'各会計、関係団体の財政状況及び健全化判断比率'!B33)</f>
        <v>下水道事業会計</v>
      </c>
      <c r="AP35" s="730"/>
      <c r="AQ35" s="730"/>
      <c r="AR35" s="730"/>
      <c r="AS35" s="730"/>
      <c r="AT35" s="730"/>
      <c r="AU35" s="730"/>
      <c r="AV35" s="730"/>
      <c r="AW35" s="730"/>
      <c r="AX35" s="730"/>
      <c r="AY35" s="730"/>
      <c r="AZ35" s="730"/>
      <c r="BA35" s="730"/>
      <c r="BB35" s="730"/>
      <c r="BC35" s="730"/>
      <c r="BD35" s="163"/>
      <c r="BE35" s="729" t="str">
        <f t="shared" ref="BE35:BE43" si="1">IF(BG35="","",BE34+1)</f>
        <v/>
      </c>
      <c r="BF35" s="729"/>
      <c r="BG35" s="730"/>
      <c r="BH35" s="730"/>
      <c r="BI35" s="730"/>
      <c r="BJ35" s="730"/>
      <c r="BK35" s="730"/>
      <c r="BL35" s="730"/>
      <c r="BM35" s="730"/>
      <c r="BN35" s="730"/>
      <c r="BO35" s="730"/>
      <c r="BP35" s="730"/>
      <c r="BQ35" s="730"/>
      <c r="BR35" s="730"/>
      <c r="BS35" s="730"/>
      <c r="BT35" s="730"/>
      <c r="BU35" s="730"/>
      <c r="BV35" s="163"/>
      <c r="BW35" s="729">
        <f t="shared" ref="BW35:BW43" si="2">IF(BY35="","",BW34+1)</f>
        <v>10</v>
      </c>
      <c r="BX35" s="729"/>
      <c r="BY35" s="730" t="str">
        <f>IF('各会計、関係団体の財政状況及び健全化判断比率'!B69="","",'各会計、関係団体の財政状況及び健全化判断比率'!B69)</f>
        <v>静岡県後期高齢者医療広域連合（普通会計分）</v>
      </c>
      <c r="BZ35" s="730"/>
      <c r="CA35" s="730"/>
      <c r="CB35" s="730"/>
      <c r="CC35" s="730"/>
      <c r="CD35" s="730"/>
      <c r="CE35" s="730"/>
      <c r="CF35" s="730"/>
      <c r="CG35" s="730"/>
      <c r="CH35" s="730"/>
      <c r="CI35" s="730"/>
      <c r="CJ35" s="730"/>
      <c r="CK35" s="730"/>
      <c r="CL35" s="730"/>
      <c r="CM35" s="730"/>
      <c r="CN35" s="163"/>
      <c r="CO35" s="729" t="str">
        <f t="shared" ref="CO35:CO43" si="3">IF(CQ35="","",CO34+1)</f>
        <v/>
      </c>
      <c r="CP35" s="729"/>
      <c r="CQ35" s="730" t="str">
        <f>IF('各会計、関係団体の財政状況及び健全化判断比率'!BS8="","",'各会計、関係団体の財政状況及び健全化判断比率'!BS8)</f>
        <v/>
      </c>
      <c r="CR35" s="730"/>
      <c r="CS35" s="730"/>
      <c r="CT35" s="730"/>
      <c r="CU35" s="730"/>
      <c r="CV35" s="730"/>
      <c r="CW35" s="730"/>
      <c r="CX35" s="730"/>
      <c r="CY35" s="730"/>
      <c r="CZ35" s="730"/>
      <c r="DA35" s="730"/>
      <c r="DB35" s="730"/>
      <c r="DC35" s="730"/>
      <c r="DD35" s="730"/>
      <c r="DE35" s="730"/>
      <c r="DG35" s="731" t="str">
        <f>IF('各会計、関係団体の財政状況及び健全化判断比率'!BR8="","",'各会計、関係団体の財政状況及び健全化判断比率'!BR8)</f>
        <v/>
      </c>
      <c r="DH35" s="731"/>
      <c r="DI35" s="168"/>
    </row>
    <row r="36" spans="1:113" ht="32.25" customHeight="1" x14ac:dyDescent="0.15">
      <c r="A36" s="163"/>
      <c r="B36" s="190"/>
      <c r="C36" s="729" t="str">
        <f>IF(E36="","",C35+1)</f>
        <v/>
      </c>
      <c r="D36" s="729"/>
      <c r="E36" s="730" t="str">
        <f>IF('各会計、関係団体の財政状況及び健全化判断比率'!B9="","",'各会計、関係団体の財政状況及び健全化判断比率'!B9)</f>
        <v/>
      </c>
      <c r="F36" s="730"/>
      <c r="G36" s="730"/>
      <c r="H36" s="730"/>
      <c r="I36" s="730"/>
      <c r="J36" s="730"/>
      <c r="K36" s="730"/>
      <c r="L36" s="730"/>
      <c r="M36" s="730"/>
      <c r="N36" s="730"/>
      <c r="O36" s="730"/>
      <c r="P36" s="730"/>
      <c r="Q36" s="730"/>
      <c r="R36" s="730"/>
      <c r="S36" s="730"/>
      <c r="T36" s="163"/>
      <c r="U36" s="729">
        <f t="shared" ref="U36:U43" si="4">IF(W36="","",U35+1)</f>
        <v>5</v>
      </c>
      <c r="V36" s="729"/>
      <c r="W36" s="730" t="str">
        <f>IF('各会計、関係団体の財政状況及び健全化判断比率'!B30="","",'各会計、関係団体の財政状況及び健全化判断比率'!B30)</f>
        <v>後期高齢者医療特別会計</v>
      </c>
      <c r="X36" s="730"/>
      <c r="Y36" s="730"/>
      <c r="Z36" s="730"/>
      <c r="AA36" s="730"/>
      <c r="AB36" s="730"/>
      <c r="AC36" s="730"/>
      <c r="AD36" s="730"/>
      <c r="AE36" s="730"/>
      <c r="AF36" s="730"/>
      <c r="AG36" s="730"/>
      <c r="AH36" s="730"/>
      <c r="AI36" s="730"/>
      <c r="AJ36" s="730"/>
      <c r="AK36" s="730"/>
      <c r="AL36" s="163"/>
      <c r="AM36" s="729" t="str">
        <f t="shared" si="0"/>
        <v/>
      </c>
      <c r="AN36" s="729"/>
      <c r="AO36" s="730"/>
      <c r="AP36" s="730"/>
      <c r="AQ36" s="730"/>
      <c r="AR36" s="730"/>
      <c r="AS36" s="730"/>
      <c r="AT36" s="730"/>
      <c r="AU36" s="730"/>
      <c r="AV36" s="730"/>
      <c r="AW36" s="730"/>
      <c r="AX36" s="730"/>
      <c r="AY36" s="730"/>
      <c r="AZ36" s="730"/>
      <c r="BA36" s="730"/>
      <c r="BB36" s="730"/>
      <c r="BC36" s="730"/>
      <c r="BD36" s="163"/>
      <c r="BE36" s="729" t="str">
        <f t="shared" si="1"/>
        <v/>
      </c>
      <c r="BF36" s="729"/>
      <c r="BG36" s="730"/>
      <c r="BH36" s="730"/>
      <c r="BI36" s="730"/>
      <c r="BJ36" s="730"/>
      <c r="BK36" s="730"/>
      <c r="BL36" s="730"/>
      <c r="BM36" s="730"/>
      <c r="BN36" s="730"/>
      <c r="BO36" s="730"/>
      <c r="BP36" s="730"/>
      <c r="BQ36" s="730"/>
      <c r="BR36" s="730"/>
      <c r="BS36" s="730"/>
      <c r="BT36" s="730"/>
      <c r="BU36" s="730"/>
      <c r="BV36" s="163"/>
      <c r="BW36" s="729">
        <f t="shared" si="2"/>
        <v>11</v>
      </c>
      <c r="BX36" s="729"/>
      <c r="BY36" s="730" t="str">
        <f>IF('各会計、関係団体の財政状況及び健全化判断比率'!B70="","",'各会計、関係団体の財政状況及び健全化判断比率'!B70)</f>
        <v>静岡地方税滞納整理機構</v>
      </c>
      <c r="BZ36" s="730"/>
      <c r="CA36" s="730"/>
      <c r="CB36" s="730"/>
      <c r="CC36" s="730"/>
      <c r="CD36" s="730"/>
      <c r="CE36" s="730"/>
      <c r="CF36" s="730"/>
      <c r="CG36" s="730"/>
      <c r="CH36" s="730"/>
      <c r="CI36" s="730"/>
      <c r="CJ36" s="730"/>
      <c r="CK36" s="730"/>
      <c r="CL36" s="730"/>
      <c r="CM36" s="730"/>
      <c r="CN36" s="163"/>
      <c r="CO36" s="729" t="str">
        <f t="shared" si="3"/>
        <v/>
      </c>
      <c r="CP36" s="729"/>
      <c r="CQ36" s="730" t="str">
        <f>IF('各会計、関係団体の財政状況及び健全化判断比率'!BS9="","",'各会計、関係団体の財政状況及び健全化判断比率'!BS9)</f>
        <v/>
      </c>
      <c r="CR36" s="730"/>
      <c r="CS36" s="730"/>
      <c r="CT36" s="730"/>
      <c r="CU36" s="730"/>
      <c r="CV36" s="730"/>
      <c r="CW36" s="730"/>
      <c r="CX36" s="730"/>
      <c r="CY36" s="730"/>
      <c r="CZ36" s="730"/>
      <c r="DA36" s="730"/>
      <c r="DB36" s="730"/>
      <c r="DC36" s="730"/>
      <c r="DD36" s="730"/>
      <c r="DE36" s="730"/>
      <c r="DG36" s="731" t="str">
        <f>IF('各会計、関係団体の財政状況及び健全化判断比率'!BR9="","",'各会計、関係団体の財政状況及び健全化判断比率'!BR9)</f>
        <v/>
      </c>
      <c r="DH36" s="731"/>
      <c r="DI36" s="168"/>
    </row>
    <row r="37" spans="1:113" ht="32.25" customHeight="1" x14ac:dyDescent="0.15">
      <c r="A37" s="163"/>
      <c r="B37" s="190"/>
      <c r="C37" s="729" t="str">
        <f>IF(E37="","",C36+1)</f>
        <v/>
      </c>
      <c r="D37" s="729"/>
      <c r="E37" s="730" t="str">
        <f>IF('各会計、関係団体の財政状況及び健全化判断比率'!B10="","",'各会計、関係団体の財政状況及び健全化判断比率'!B10)</f>
        <v/>
      </c>
      <c r="F37" s="730"/>
      <c r="G37" s="730"/>
      <c r="H37" s="730"/>
      <c r="I37" s="730"/>
      <c r="J37" s="730"/>
      <c r="K37" s="730"/>
      <c r="L37" s="730"/>
      <c r="M37" s="730"/>
      <c r="N37" s="730"/>
      <c r="O37" s="730"/>
      <c r="P37" s="730"/>
      <c r="Q37" s="730"/>
      <c r="R37" s="730"/>
      <c r="S37" s="730"/>
      <c r="T37" s="163"/>
      <c r="U37" s="729">
        <f t="shared" si="4"/>
        <v>6</v>
      </c>
      <c r="V37" s="729"/>
      <c r="W37" s="730" t="str">
        <f>IF('各会計、関係団体の財政状況及び健全化判断比率'!B31="","",'各会計、関係団体の財政状況及び健全化判断比率'!B31)</f>
        <v>駐車場事業特別会計</v>
      </c>
      <c r="X37" s="730"/>
      <c r="Y37" s="730"/>
      <c r="Z37" s="730"/>
      <c r="AA37" s="730"/>
      <c r="AB37" s="730"/>
      <c r="AC37" s="730"/>
      <c r="AD37" s="730"/>
      <c r="AE37" s="730"/>
      <c r="AF37" s="730"/>
      <c r="AG37" s="730"/>
      <c r="AH37" s="730"/>
      <c r="AI37" s="730"/>
      <c r="AJ37" s="730"/>
      <c r="AK37" s="730"/>
      <c r="AL37" s="163"/>
      <c r="AM37" s="729" t="str">
        <f t="shared" si="0"/>
        <v/>
      </c>
      <c r="AN37" s="729"/>
      <c r="AO37" s="730"/>
      <c r="AP37" s="730"/>
      <c r="AQ37" s="730"/>
      <c r="AR37" s="730"/>
      <c r="AS37" s="730"/>
      <c r="AT37" s="730"/>
      <c r="AU37" s="730"/>
      <c r="AV37" s="730"/>
      <c r="AW37" s="730"/>
      <c r="AX37" s="730"/>
      <c r="AY37" s="730"/>
      <c r="AZ37" s="730"/>
      <c r="BA37" s="730"/>
      <c r="BB37" s="730"/>
      <c r="BC37" s="730"/>
      <c r="BD37" s="163"/>
      <c r="BE37" s="729" t="str">
        <f t="shared" si="1"/>
        <v/>
      </c>
      <c r="BF37" s="729"/>
      <c r="BG37" s="730"/>
      <c r="BH37" s="730"/>
      <c r="BI37" s="730"/>
      <c r="BJ37" s="730"/>
      <c r="BK37" s="730"/>
      <c r="BL37" s="730"/>
      <c r="BM37" s="730"/>
      <c r="BN37" s="730"/>
      <c r="BO37" s="730"/>
      <c r="BP37" s="730"/>
      <c r="BQ37" s="730"/>
      <c r="BR37" s="730"/>
      <c r="BS37" s="730"/>
      <c r="BT37" s="730"/>
      <c r="BU37" s="730"/>
      <c r="BV37" s="163"/>
      <c r="BW37" s="729">
        <f t="shared" si="2"/>
        <v>12</v>
      </c>
      <c r="BX37" s="729"/>
      <c r="BY37" s="730" t="str">
        <f>IF('各会計、関係団体の財政状況及び健全化判断比率'!B71="","",'各会計、関係団体の財政状況及び健全化判断比率'!B71)</f>
        <v>富士山南東消防組合</v>
      </c>
      <c r="BZ37" s="730"/>
      <c r="CA37" s="730"/>
      <c r="CB37" s="730"/>
      <c r="CC37" s="730"/>
      <c r="CD37" s="730"/>
      <c r="CE37" s="730"/>
      <c r="CF37" s="730"/>
      <c r="CG37" s="730"/>
      <c r="CH37" s="730"/>
      <c r="CI37" s="730"/>
      <c r="CJ37" s="730"/>
      <c r="CK37" s="730"/>
      <c r="CL37" s="730"/>
      <c r="CM37" s="730"/>
      <c r="CN37" s="163"/>
      <c r="CO37" s="729" t="str">
        <f t="shared" si="3"/>
        <v/>
      </c>
      <c r="CP37" s="729"/>
      <c r="CQ37" s="730" t="str">
        <f>IF('各会計、関係団体の財政状況及び健全化判断比率'!BS10="","",'各会計、関係団体の財政状況及び健全化判断比率'!BS10)</f>
        <v/>
      </c>
      <c r="CR37" s="730"/>
      <c r="CS37" s="730"/>
      <c r="CT37" s="730"/>
      <c r="CU37" s="730"/>
      <c r="CV37" s="730"/>
      <c r="CW37" s="730"/>
      <c r="CX37" s="730"/>
      <c r="CY37" s="730"/>
      <c r="CZ37" s="730"/>
      <c r="DA37" s="730"/>
      <c r="DB37" s="730"/>
      <c r="DC37" s="730"/>
      <c r="DD37" s="730"/>
      <c r="DE37" s="730"/>
      <c r="DG37" s="731" t="str">
        <f>IF('各会計、関係団体の財政状況及び健全化判断比率'!BR10="","",'各会計、関係団体の財政状況及び健全化判断比率'!BR10)</f>
        <v/>
      </c>
      <c r="DH37" s="731"/>
      <c r="DI37" s="168"/>
    </row>
    <row r="38" spans="1:113" ht="32.25" customHeight="1" x14ac:dyDescent="0.15">
      <c r="A38" s="163"/>
      <c r="B38" s="190"/>
      <c r="C38" s="729" t="str">
        <f t="shared" ref="C38:C43" si="5">IF(E38="","",C37+1)</f>
        <v/>
      </c>
      <c r="D38" s="729"/>
      <c r="E38" s="730" t="str">
        <f>IF('各会計、関係団体の財政状況及び健全化判断比率'!B11="","",'各会計、関係団体の財政状況及び健全化判断比率'!B11)</f>
        <v/>
      </c>
      <c r="F38" s="730"/>
      <c r="G38" s="730"/>
      <c r="H38" s="730"/>
      <c r="I38" s="730"/>
      <c r="J38" s="730"/>
      <c r="K38" s="730"/>
      <c r="L38" s="730"/>
      <c r="M38" s="730"/>
      <c r="N38" s="730"/>
      <c r="O38" s="730"/>
      <c r="P38" s="730"/>
      <c r="Q38" s="730"/>
      <c r="R38" s="730"/>
      <c r="S38" s="730"/>
      <c r="T38" s="163"/>
      <c r="U38" s="729" t="str">
        <f t="shared" si="4"/>
        <v/>
      </c>
      <c r="V38" s="729"/>
      <c r="W38" s="730"/>
      <c r="X38" s="730"/>
      <c r="Y38" s="730"/>
      <c r="Z38" s="730"/>
      <c r="AA38" s="730"/>
      <c r="AB38" s="730"/>
      <c r="AC38" s="730"/>
      <c r="AD38" s="730"/>
      <c r="AE38" s="730"/>
      <c r="AF38" s="730"/>
      <c r="AG38" s="730"/>
      <c r="AH38" s="730"/>
      <c r="AI38" s="730"/>
      <c r="AJ38" s="730"/>
      <c r="AK38" s="730"/>
      <c r="AL38" s="163"/>
      <c r="AM38" s="729" t="str">
        <f t="shared" si="0"/>
        <v/>
      </c>
      <c r="AN38" s="729"/>
      <c r="AO38" s="730"/>
      <c r="AP38" s="730"/>
      <c r="AQ38" s="730"/>
      <c r="AR38" s="730"/>
      <c r="AS38" s="730"/>
      <c r="AT38" s="730"/>
      <c r="AU38" s="730"/>
      <c r="AV38" s="730"/>
      <c r="AW38" s="730"/>
      <c r="AX38" s="730"/>
      <c r="AY38" s="730"/>
      <c r="AZ38" s="730"/>
      <c r="BA38" s="730"/>
      <c r="BB38" s="730"/>
      <c r="BC38" s="730"/>
      <c r="BD38" s="163"/>
      <c r="BE38" s="729" t="str">
        <f t="shared" si="1"/>
        <v/>
      </c>
      <c r="BF38" s="729"/>
      <c r="BG38" s="730"/>
      <c r="BH38" s="730"/>
      <c r="BI38" s="730"/>
      <c r="BJ38" s="730"/>
      <c r="BK38" s="730"/>
      <c r="BL38" s="730"/>
      <c r="BM38" s="730"/>
      <c r="BN38" s="730"/>
      <c r="BO38" s="730"/>
      <c r="BP38" s="730"/>
      <c r="BQ38" s="730"/>
      <c r="BR38" s="730"/>
      <c r="BS38" s="730"/>
      <c r="BT38" s="730"/>
      <c r="BU38" s="730"/>
      <c r="BV38" s="163"/>
      <c r="BW38" s="729">
        <f t="shared" si="2"/>
        <v>13</v>
      </c>
      <c r="BX38" s="729"/>
      <c r="BY38" s="730" t="str">
        <f>IF('各会計、関係団体の財政状況及び健全化判断比率'!B72="","",'各会計、関係団体の財政状況及び健全化判断比率'!B72)</f>
        <v>箱根山御山組合</v>
      </c>
      <c r="BZ38" s="730"/>
      <c r="CA38" s="730"/>
      <c r="CB38" s="730"/>
      <c r="CC38" s="730"/>
      <c r="CD38" s="730"/>
      <c r="CE38" s="730"/>
      <c r="CF38" s="730"/>
      <c r="CG38" s="730"/>
      <c r="CH38" s="730"/>
      <c r="CI38" s="730"/>
      <c r="CJ38" s="730"/>
      <c r="CK38" s="730"/>
      <c r="CL38" s="730"/>
      <c r="CM38" s="730"/>
      <c r="CN38" s="163"/>
      <c r="CO38" s="729" t="str">
        <f t="shared" si="3"/>
        <v/>
      </c>
      <c r="CP38" s="729"/>
      <c r="CQ38" s="730" t="str">
        <f>IF('各会計、関係団体の財政状況及び健全化判断比率'!BS11="","",'各会計、関係団体の財政状況及び健全化判断比率'!BS11)</f>
        <v/>
      </c>
      <c r="CR38" s="730"/>
      <c r="CS38" s="730"/>
      <c r="CT38" s="730"/>
      <c r="CU38" s="730"/>
      <c r="CV38" s="730"/>
      <c r="CW38" s="730"/>
      <c r="CX38" s="730"/>
      <c r="CY38" s="730"/>
      <c r="CZ38" s="730"/>
      <c r="DA38" s="730"/>
      <c r="DB38" s="730"/>
      <c r="DC38" s="730"/>
      <c r="DD38" s="730"/>
      <c r="DE38" s="730"/>
      <c r="DG38" s="731" t="str">
        <f>IF('各会計、関係団体の財政状況及び健全化判断比率'!BR11="","",'各会計、関係団体の財政状況及び健全化判断比率'!BR11)</f>
        <v/>
      </c>
      <c r="DH38" s="731"/>
      <c r="DI38" s="168"/>
    </row>
    <row r="39" spans="1:113" ht="32.25" customHeight="1" x14ac:dyDescent="0.15">
      <c r="A39" s="163"/>
      <c r="B39" s="190"/>
      <c r="C39" s="729" t="str">
        <f t="shared" si="5"/>
        <v/>
      </c>
      <c r="D39" s="729"/>
      <c r="E39" s="730" t="str">
        <f>IF('各会計、関係団体の財政状況及び健全化判断比率'!B12="","",'各会計、関係団体の財政状況及び健全化判断比率'!B12)</f>
        <v/>
      </c>
      <c r="F39" s="730"/>
      <c r="G39" s="730"/>
      <c r="H39" s="730"/>
      <c r="I39" s="730"/>
      <c r="J39" s="730"/>
      <c r="K39" s="730"/>
      <c r="L39" s="730"/>
      <c r="M39" s="730"/>
      <c r="N39" s="730"/>
      <c r="O39" s="730"/>
      <c r="P39" s="730"/>
      <c r="Q39" s="730"/>
      <c r="R39" s="730"/>
      <c r="S39" s="730"/>
      <c r="T39" s="163"/>
      <c r="U39" s="729" t="str">
        <f t="shared" si="4"/>
        <v/>
      </c>
      <c r="V39" s="729"/>
      <c r="W39" s="730"/>
      <c r="X39" s="730"/>
      <c r="Y39" s="730"/>
      <c r="Z39" s="730"/>
      <c r="AA39" s="730"/>
      <c r="AB39" s="730"/>
      <c r="AC39" s="730"/>
      <c r="AD39" s="730"/>
      <c r="AE39" s="730"/>
      <c r="AF39" s="730"/>
      <c r="AG39" s="730"/>
      <c r="AH39" s="730"/>
      <c r="AI39" s="730"/>
      <c r="AJ39" s="730"/>
      <c r="AK39" s="730"/>
      <c r="AL39" s="163"/>
      <c r="AM39" s="729" t="str">
        <f t="shared" si="0"/>
        <v/>
      </c>
      <c r="AN39" s="729"/>
      <c r="AO39" s="730"/>
      <c r="AP39" s="730"/>
      <c r="AQ39" s="730"/>
      <c r="AR39" s="730"/>
      <c r="AS39" s="730"/>
      <c r="AT39" s="730"/>
      <c r="AU39" s="730"/>
      <c r="AV39" s="730"/>
      <c r="AW39" s="730"/>
      <c r="AX39" s="730"/>
      <c r="AY39" s="730"/>
      <c r="AZ39" s="730"/>
      <c r="BA39" s="730"/>
      <c r="BB39" s="730"/>
      <c r="BC39" s="730"/>
      <c r="BD39" s="163"/>
      <c r="BE39" s="729" t="str">
        <f t="shared" si="1"/>
        <v/>
      </c>
      <c r="BF39" s="729"/>
      <c r="BG39" s="730"/>
      <c r="BH39" s="730"/>
      <c r="BI39" s="730"/>
      <c r="BJ39" s="730"/>
      <c r="BK39" s="730"/>
      <c r="BL39" s="730"/>
      <c r="BM39" s="730"/>
      <c r="BN39" s="730"/>
      <c r="BO39" s="730"/>
      <c r="BP39" s="730"/>
      <c r="BQ39" s="730"/>
      <c r="BR39" s="730"/>
      <c r="BS39" s="730"/>
      <c r="BT39" s="730"/>
      <c r="BU39" s="730"/>
      <c r="BV39" s="163"/>
      <c r="BW39" s="729">
        <f t="shared" si="2"/>
        <v>14</v>
      </c>
      <c r="BX39" s="729"/>
      <c r="BY39" s="730" t="str">
        <f>IF('各会計、関係団体の財政状況及び健全化判断比率'!B73="","",'各会計、関係団体の財政状況及び健全化判断比率'!B73)</f>
        <v>三島市外五ヶ市町箱根山組合</v>
      </c>
      <c r="BZ39" s="730"/>
      <c r="CA39" s="730"/>
      <c r="CB39" s="730"/>
      <c r="CC39" s="730"/>
      <c r="CD39" s="730"/>
      <c r="CE39" s="730"/>
      <c r="CF39" s="730"/>
      <c r="CG39" s="730"/>
      <c r="CH39" s="730"/>
      <c r="CI39" s="730"/>
      <c r="CJ39" s="730"/>
      <c r="CK39" s="730"/>
      <c r="CL39" s="730"/>
      <c r="CM39" s="730"/>
      <c r="CN39" s="163"/>
      <c r="CO39" s="729" t="str">
        <f t="shared" si="3"/>
        <v/>
      </c>
      <c r="CP39" s="729"/>
      <c r="CQ39" s="730" t="str">
        <f>IF('各会計、関係団体の財政状況及び健全化判断比率'!BS12="","",'各会計、関係団体の財政状況及び健全化判断比率'!BS12)</f>
        <v/>
      </c>
      <c r="CR39" s="730"/>
      <c r="CS39" s="730"/>
      <c r="CT39" s="730"/>
      <c r="CU39" s="730"/>
      <c r="CV39" s="730"/>
      <c r="CW39" s="730"/>
      <c r="CX39" s="730"/>
      <c r="CY39" s="730"/>
      <c r="CZ39" s="730"/>
      <c r="DA39" s="730"/>
      <c r="DB39" s="730"/>
      <c r="DC39" s="730"/>
      <c r="DD39" s="730"/>
      <c r="DE39" s="730"/>
      <c r="DG39" s="731" t="str">
        <f>IF('各会計、関係団体の財政状況及び健全化判断比率'!BR12="","",'各会計、関係団体の財政状況及び健全化判断比率'!BR12)</f>
        <v/>
      </c>
      <c r="DH39" s="731"/>
      <c r="DI39" s="168"/>
    </row>
    <row r="40" spans="1:113" ht="32.25" customHeight="1" x14ac:dyDescent="0.15">
      <c r="A40" s="163"/>
      <c r="B40" s="190"/>
      <c r="C40" s="729" t="str">
        <f t="shared" si="5"/>
        <v/>
      </c>
      <c r="D40" s="729"/>
      <c r="E40" s="730" t="str">
        <f>IF('各会計、関係団体の財政状況及び健全化判断比率'!B13="","",'各会計、関係団体の財政状況及び健全化判断比率'!B13)</f>
        <v/>
      </c>
      <c r="F40" s="730"/>
      <c r="G40" s="730"/>
      <c r="H40" s="730"/>
      <c r="I40" s="730"/>
      <c r="J40" s="730"/>
      <c r="K40" s="730"/>
      <c r="L40" s="730"/>
      <c r="M40" s="730"/>
      <c r="N40" s="730"/>
      <c r="O40" s="730"/>
      <c r="P40" s="730"/>
      <c r="Q40" s="730"/>
      <c r="R40" s="730"/>
      <c r="S40" s="730"/>
      <c r="T40" s="163"/>
      <c r="U40" s="729" t="str">
        <f t="shared" si="4"/>
        <v/>
      </c>
      <c r="V40" s="729"/>
      <c r="W40" s="730"/>
      <c r="X40" s="730"/>
      <c r="Y40" s="730"/>
      <c r="Z40" s="730"/>
      <c r="AA40" s="730"/>
      <c r="AB40" s="730"/>
      <c r="AC40" s="730"/>
      <c r="AD40" s="730"/>
      <c r="AE40" s="730"/>
      <c r="AF40" s="730"/>
      <c r="AG40" s="730"/>
      <c r="AH40" s="730"/>
      <c r="AI40" s="730"/>
      <c r="AJ40" s="730"/>
      <c r="AK40" s="730"/>
      <c r="AL40" s="163"/>
      <c r="AM40" s="729" t="str">
        <f t="shared" si="0"/>
        <v/>
      </c>
      <c r="AN40" s="729"/>
      <c r="AO40" s="730"/>
      <c r="AP40" s="730"/>
      <c r="AQ40" s="730"/>
      <c r="AR40" s="730"/>
      <c r="AS40" s="730"/>
      <c r="AT40" s="730"/>
      <c r="AU40" s="730"/>
      <c r="AV40" s="730"/>
      <c r="AW40" s="730"/>
      <c r="AX40" s="730"/>
      <c r="AY40" s="730"/>
      <c r="AZ40" s="730"/>
      <c r="BA40" s="730"/>
      <c r="BB40" s="730"/>
      <c r="BC40" s="730"/>
      <c r="BD40" s="163"/>
      <c r="BE40" s="729" t="str">
        <f t="shared" si="1"/>
        <v/>
      </c>
      <c r="BF40" s="729"/>
      <c r="BG40" s="730"/>
      <c r="BH40" s="730"/>
      <c r="BI40" s="730"/>
      <c r="BJ40" s="730"/>
      <c r="BK40" s="730"/>
      <c r="BL40" s="730"/>
      <c r="BM40" s="730"/>
      <c r="BN40" s="730"/>
      <c r="BO40" s="730"/>
      <c r="BP40" s="730"/>
      <c r="BQ40" s="730"/>
      <c r="BR40" s="730"/>
      <c r="BS40" s="730"/>
      <c r="BT40" s="730"/>
      <c r="BU40" s="730"/>
      <c r="BV40" s="163"/>
      <c r="BW40" s="729">
        <f t="shared" si="2"/>
        <v>15</v>
      </c>
      <c r="BX40" s="729"/>
      <c r="BY40" s="730" t="str">
        <f>IF('各会計、関係団体の財政状況及び健全化判断比率'!B74="","",'各会計、関係団体の財政状況及び健全化判断比率'!B74)</f>
        <v>三島市外三ケ市町箱根山林組合</v>
      </c>
      <c r="BZ40" s="730"/>
      <c r="CA40" s="730"/>
      <c r="CB40" s="730"/>
      <c r="CC40" s="730"/>
      <c r="CD40" s="730"/>
      <c r="CE40" s="730"/>
      <c r="CF40" s="730"/>
      <c r="CG40" s="730"/>
      <c r="CH40" s="730"/>
      <c r="CI40" s="730"/>
      <c r="CJ40" s="730"/>
      <c r="CK40" s="730"/>
      <c r="CL40" s="730"/>
      <c r="CM40" s="730"/>
      <c r="CN40" s="163"/>
      <c r="CO40" s="729" t="str">
        <f t="shared" si="3"/>
        <v/>
      </c>
      <c r="CP40" s="729"/>
      <c r="CQ40" s="730" t="str">
        <f>IF('各会計、関係団体の財政状況及び健全化判断比率'!BS13="","",'各会計、関係団体の財政状況及び健全化判断比率'!BS13)</f>
        <v/>
      </c>
      <c r="CR40" s="730"/>
      <c r="CS40" s="730"/>
      <c r="CT40" s="730"/>
      <c r="CU40" s="730"/>
      <c r="CV40" s="730"/>
      <c r="CW40" s="730"/>
      <c r="CX40" s="730"/>
      <c r="CY40" s="730"/>
      <c r="CZ40" s="730"/>
      <c r="DA40" s="730"/>
      <c r="DB40" s="730"/>
      <c r="DC40" s="730"/>
      <c r="DD40" s="730"/>
      <c r="DE40" s="730"/>
      <c r="DG40" s="731" t="str">
        <f>IF('各会計、関係団体の財政状況及び健全化判断比率'!BR13="","",'各会計、関係団体の財政状況及び健全化判断比率'!BR13)</f>
        <v/>
      </c>
      <c r="DH40" s="731"/>
      <c r="DI40" s="168"/>
    </row>
    <row r="41" spans="1:113" ht="32.25" customHeight="1" x14ac:dyDescent="0.15">
      <c r="A41" s="163"/>
      <c r="B41" s="190"/>
      <c r="C41" s="729" t="str">
        <f t="shared" si="5"/>
        <v/>
      </c>
      <c r="D41" s="729"/>
      <c r="E41" s="730" t="str">
        <f>IF('各会計、関係団体の財政状況及び健全化判断比率'!B14="","",'各会計、関係団体の財政状況及び健全化判断比率'!B14)</f>
        <v/>
      </c>
      <c r="F41" s="730"/>
      <c r="G41" s="730"/>
      <c r="H41" s="730"/>
      <c r="I41" s="730"/>
      <c r="J41" s="730"/>
      <c r="K41" s="730"/>
      <c r="L41" s="730"/>
      <c r="M41" s="730"/>
      <c r="N41" s="730"/>
      <c r="O41" s="730"/>
      <c r="P41" s="730"/>
      <c r="Q41" s="730"/>
      <c r="R41" s="730"/>
      <c r="S41" s="730"/>
      <c r="T41" s="163"/>
      <c r="U41" s="729" t="str">
        <f t="shared" si="4"/>
        <v/>
      </c>
      <c r="V41" s="729"/>
      <c r="W41" s="730"/>
      <c r="X41" s="730"/>
      <c r="Y41" s="730"/>
      <c r="Z41" s="730"/>
      <c r="AA41" s="730"/>
      <c r="AB41" s="730"/>
      <c r="AC41" s="730"/>
      <c r="AD41" s="730"/>
      <c r="AE41" s="730"/>
      <c r="AF41" s="730"/>
      <c r="AG41" s="730"/>
      <c r="AH41" s="730"/>
      <c r="AI41" s="730"/>
      <c r="AJ41" s="730"/>
      <c r="AK41" s="730"/>
      <c r="AL41" s="163"/>
      <c r="AM41" s="729" t="str">
        <f t="shared" si="0"/>
        <v/>
      </c>
      <c r="AN41" s="729"/>
      <c r="AO41" s="730"/>
      <c r="AP41" s="730"/>
      <c r="AQ41" s="730"/>
      <c r="AR41" s="730"/>
      <c r="AS41" s="730"/>
      <c r="AT41" s="730"/>
      <c r="AU41" s="730"/>
      <c r="AV41" s="730"/>
      <c r="AW41" s="730"/>
      <c r="AX41" s="730"/>
      <c r="AY41" s="730"/>
      <c r="AZ41" s="730"/>
      <c r="BA41" s="730"/>
      <c r="BB41" s="730"/>
      <c r="BC41" s="730"/>
      <c r="BD41" s="163"/>
      <c r="BE41" s="729" t="str">
        <f t="shared" si="1"/>
        <v/>
      </c>
      <c r="BF41" s="729"/>
      <c r="BG41" s="730"/>
      <c r="BH41" s="730"/>
      <c r="BI41" s="730"/>
      <c r="BJ41" s="730"/>
      <c r="BK41" s="730"/>
      <c r="BL41" s="730"/>
      <c r="BM41" s="730"/>
      <c r="BN41" s="730"/>
      <c r="BO41" s="730"/>
      <c r="BP41" s="730"/>
      <c r="BQ41" s="730"/>
      <c r="BR41" s="730"/>
      <c r="BS41" s="730"/>
      <c r="BT41" s="730"/>
      <c r="BU41" s="730"/>
      <c r="BV41" s="163"/>
      <c r="BW41" s="729">
        <f t="shared" si="2"/>
        <v>16</v>
      </c>
      <c r="BX41" s="729"/>
      <c r="BY41" s="730" t="str">
        <f>IF('各会計、関係団体の財政状況及び健全化判断比率'!B75="","",'各会計、関係団体の財政状況及び健全化判断比率'!B75)</f>
        <v>箱根山禁伐林組合</v>
      </c>
      <c r="BZ41" s="730"/>
      <c r="CA41" s="730"/>
      <c r="CB41" s="730"/>
      <c r="CC41" s="730"/>
      <c r="CD41" s="730"/>
      <c r="CE41" s="730"/>
      <c r="CF41" s="730"/>
      <c r="CG41" s="730"/>
      <c r="CH41" s="730"/>
      <c r="CI41" s="730"/>
      <c r="CJ41" s="730"/>
      <c r="CK41" s="730"/>
      <c r="CL41" s="730"/>
      <c r="CM41" s="730"/>
      <c r="CN41" s="163"/>
      <c r="CO41" s="729" t="str">
        <f t="shared" si="3"/>
        <v/>
      </c>
      <c r="CP41" s="729"/>
      <c r="CQ41" s="730" t="str">
        <f>IF('各会計、関係団体の財政状況及び健全化判断比率'!BS14="","",'各会計、関係団体の財政状況及び健全化判断比率'!BS14)</f>
        <v/>
      </c>
      <c r="CR41" s="730"/>
      <c r="CS41" s="730"/>
      <c r="CT41" s="730"/>
      <c r="CU41" s="730"/>
      <c r="CV41" s="730"/>
      <c r="CW41" s="730"/>
      <c r="CX41" s="730"/>
      <c r="CY41" s="730"/>
      <c r="CZ41" s="730"/>
      <c r="DA41" s="730"/>
      <c r="DB41" s="730"/>
      <c r="DC41" s="730"/>
      <c r="DD41" s="730"/>
      <c r="DE41" s="730"/>
      <c r="DG41" s="731" t="str">
        <f>IF('各会計、関係団体の財政状況及び健全化判断比率'!BR14="","",'各会計、関係団体の財政状況及び健全化判断比率'!BR14)</f>
        <v/>
      </c>
      <c r="DH41" s="731"/>
      <c r="DI41" s="168"/>
    </row>
    <row r="42" spans="1:113" ht="32.25" customHeight="1" x14ac:dyDescent="0.15">
      <c r="B42" s="190"/>
      <c r="C42" s="729" t="str">
        <f t="shared" si="5"/>
        <v/>
      </c>
      <c r="D42" s="729"/>
      <c r="E42" s="730" t="str">
        <f>IF('各会計、関係団体の財政状況及び健全化判断比率'!B15="","",'各会計、関係団体の財政状況及び健全化判断比率'!B15)</f>
        <v/>
      </c>
      <c r="F42" s="730"/>
      <c r="G42" s="730"/>
      <c r="H42" s="730"/>
      <c r="I42" s="730"/>
      <c r="J42" s="730"/>
      <c r="K42" s="730"/>
      <c r="L42" s="730"/>
      <c r="M42" s="730"/>
      <c r="N42" s="730"/>
      <c r="O42" s="730"/>
      <c r="P42" s="730"/>
      <c r="Q42" s="730"/>
      <c r="R42" s="730"/>
      <c r="S42" s="730"/>
      <c r="T42" s="163"/>
      <c r="U42" s="729" t="str">
        <f t="shared" si="4"/>
        <v/>
      </c>
      <c r="V42" s="729"/>
      <c r="W42" s="730"/>
      <c r="X42" s="730"/>
      <c r="Y42" s="730"/>
      <c r="Z42" s="730"/>
      <c r="AA42" s="730"/>
      <c r="AB42" s="730"/>
      <c r="AC42" s="730"/>
      <c r="AD42" s="730"/>
      <c r="AE42" s="730"/>
      <c r="AF42" s="730"/>
      <c r="AG42" s="730"/>
      <c r="AH42" s="730"/>
      <c r="AI42" s="730"/>
      <c r="AJ42" s="730"/>
      <c r="AK42" s="730"/>
      <c r="AL42" s="163"/>
      <c r="AM42" s="729" t="str">
        <f t="shared" si="0"/>
        <v/>
      </c>
      <c r="AN42" s="729"/>
      <c r="AO42" s="730"/>
      <c r="AP42" s="730"/>
      <c r="AQ42" s="730"/>
      <c r="AR42" s="730"/>
      <c r="AS42" s="730"/>
      <c r="AT42" s="730"/>
      <c r="AU42" s="730"/>
      <c r="AV42" s="730"/>
      <c r="AW42" s="730"/>
      <c r="AX42" s="730"/>
      <c r="AY42" s="730"/>
      <c r="AZ42" s="730"/>
      <c r="BA42" s="730"/>
      <c r="BB42" s="730"/>
      <c r="BC42" s="730"/>
      <c r="BD42" s="163"/>
      <c r="BE42" s="729" t="str">
        <f t="shared" si="1"/>
        <v/>
      </c>
      <c r="BF42" s="729"/>
      <c r="BG42" s="730"/>
      <c r="BH42" s="730"/>
      <c r="BI42" s="730"/>
      <c r="BJ42" s="730"/>
      <c r="BK42" s="730"/>
      <c r="BL42" s="730"/>
      <c r="BM42" s="730"/>
      <c r="BN42" s="730"/>
      <c r="BO42" s="730"/>
      <c r="BP42" s="730"/>
      <c r="BQ42" s="730"/>
      <c r="BR42" s="730"/>
      <c r="BS42" s="730"/>
      <c r="BT42" s="730"/>
      <c r="BU42" s="730"/>
      <c r="BV42" s="163"/>
      <c r="BW42" s="729">
        <f t="shared" si="2"/>
        <v>17</v>
      </c>
      <c r="BX42" s="729"/>
      <c r="BY42" s="730" t="str">
        <f>IF('各会計、関係団体の財政状況及び健全化判断比率'!B76="","",'各会計、関係団体の財政状況及び健全化判断比率'!B76)</f>
        <v>箱根山殖産林組合</v>
      </c>
      <c r="BZ42" s="730"/>
      <c r="CA42" s="730"/>
      <c r="CB42" s="730"/>
      <c r="CC42" s="730"/>
      <c r="CD42" s="730"/>
      <c r="CE42" s="730"/>
      <c r="CF42" s="730"/>
      <c r="CG42" s="730"/>
      <c r="CH42" s="730"/>
      <c r="CI42" s="730"/>
      <c r="CJ42" s="730"/>
      <c r="CK42" s="730"/>
      <c r="CL42" s="730"/>
      <c r="CM42" s="730"/>
      <c r="CN42" s="163"/>
      <c r="CO42" s="729" t="str">
        <f t="shared" si="3"/>
        <v/>
      </c>
      <c r="CP42" s="729"/>
      <c r="CQ42" s="730" t="str">
        <f>IF('各会計、関係団体の財政状況及び健全化判断比率'!BS15="","",'各会計、関係団体の財政状況及び健全化判断比率'!BS15)</f>
        <v/>
      </c>
      <c r="CR42" s="730"/>
      <c r="CS42" s="730"/>
      <c r="CT42" s="730"/>
      <c r="CU42" s="730"/>
      <c r="CV42" s="730"/>
      <c r="CW42" s="730"/>
      <c r="CX42" s="730"/>
      <c r="CY42" s="730"/>
      <c r="CZ42" s="730"/>
      <c r="DA42" s="730"/>
      <c r="DB42" s="730"/>
      <c r="DC42" s="730"/>
      <c r="DD42" s="730"/>
      <c r="DE42" s="730"/>
      <c r="DG42" s="731" t="str">
        <f>IF('各会計、関係団体の財政状況及び健全化判断比率'!BR15="","",'各会計、関係団体の財政状況及び健全化判断比率'!BR15)</f>
        <v/>
      </c>
      <c r="DH42" s="731"/>
      <c r="DI42" s="168"/>
    </row>
    <row r="43" spans="1:113" ht="32.25" customHeight="1" x14ac:dyDescent="0.15">
      <c r="B43" s="190"/>
      <c r="C43" s="729" t="str">
        <f t="shared" si="5"/>
        <v/>
      </c>
      <c r="D43" s="729"/>
      <c r="E43" s="730" t="str">
        <f>IF('各会計、関係団体の財政状況及び健全化判断比率'!B16="","",'各会計、関係団体の財政状況及び健全化判断比率'!B16)</f>
        <v/>
      </c>
      <c r="F43" s="730"/>
      <c r="G43" s="730"/>
      <c r="H43" s="730"/>
      <c r="I43" s="730"/>
      <c r="J43" s="730"/>
      <c r="K43" s="730"/>
      <c r="L43" s="730"/>
      <c r="M43" s="730"/>
      <c r="N43" s="730"/>
      <c r="O43" s="730"/>
      <c r="P43" s="730"/>
      <c r="Q43" s="730"/>
      <c r="R43" s="730"/>
      <c r="S43" s="730"/>
      <c r="T43" s="163"/>
      <c r="U43" s="729" t="str">
        <f t="shared" si="4"/>
        <v/>
      </c>
      <c r="V43" s="729"/>
      <c r="W43" s="730"/>
      <c r="X43" s="730"/>
      <c r="Y43" s="730"/>
      <c r="Z43" s="730"/>
      <c r="AA43" s="730"/>
      <c r="AB43" s="730"/>
      <c r="AC43" s="730"/>
      <c r="AD43" s="730"/>
      <c r="AE43" s="730"/>
      <c r="AF43" s="730"/>
      <c r="AG43" s="730"/>
      <c r="AH43" s="730"/>
      <c r="AI43" s="730"/>
      <c r="AJ43" s="730"/>
      <c r="AK43" s="730"/>
      <c r="AL43" s="163"/>
      <c r="AM43" s="729" t="str">
        <f t="shared" si="0"/>
        <v/>
      </c>
      <c r="AN43" s="729"/>
      <c r="AO43" s="730"/>
      <c r="AP43" s="730"/>
      <c r="AQ43" s="730"/>
      <c r="AR43" s="730"/>
      <c r="AS43" s="730"/>
      <c r="AT43" s="730"/>
      <c r="AU43" s="730"/>
      <c r="AV43" s="730"/>
      <c r="AW43" s="730"/>
      <c r="AX43" s="730"/>
      <c r="AY43" s="730"/>
      <c r="AZ43" s="730"/>
      <c r="BA43" s="730"/>
      <c r="BB43" s="730"/>
      <c r="BC43" s="730"/>
      <c r="BD43" s="163"/>
      <c r="BE43" s="729" t="str">
        <f t="shared" si="1"/>
        <v/>
      </c>
      <c r="BF43" s="729"/>
      <c r="BG43" s="730"/>
      <c r="BH43" s="730"/>
      <c r="BI43" s="730"/>
      <c r="BJ43" s="730"/>
      <c r="BK43" s="730"/>
      <c r="BL43" s="730"/>
      <c r="BM43" s="730"/>
      <c r="BN43" s="730"/>
      <c r="BO43" s="730"/>
      <c r="BP43" s="730"/>
      <c r="BQ43" s="730"/>
      <c r="BR43" s="730"/>
      <c r="BS43" s="730"/>
      <c r="BT43" s="730"/>
      <c r="BU43" s="730"/>
      <c r="BV43" s="163"/>
      <c r="BW43" s="729">
        <f t="shared" si="2"/>
        <v>18</v>
      </c>
      <c r="BX43" s="729"/>
      <c r="BY43" s="730" t="str">
        <f>IF('各会計、関係団体の財政状況及び健全化判断比率'!B77="","",'各会計、関係団体の財政状況及び健全化判断比率'!B77)</f>
        <v>静岡県後期高齢者医療広域連合（事業会計分）</v>
      </c>
      <c r="BZ43" s="730"/>
      <c r="CA43" s="730"/>
      <c r="CB43" s="730"/>
      <c r="CC43" s="730"/>
      <c r="CD43" s="730"/>
      <c r="CE43" s="730"/>
      <c r="CF43" s="730"/>
      <c r="CG43" s="730"/>
      <c r="CH43" s="730"/>
      <c r="CI43" s="730"/>
      <c r="CJ43" s="730"/>
      <c r="CK43" s="730"/>
      <c r="CL43" s="730"/>
      <c r="CM43" s="730"/>
      <c r="CN43" s="163"/>
      <c r="CO43" s="729" t="str">
        <f t="shared" si="3"/>
        <v/>
      </c>
      <c r="CP43" s="729"/>
      <c r="CQ43" s="730" t="str">
        <f>IF('各会計、関係団体の財政状況及び健全化判断比率'!BS16="","",'各会計、関係団体の財政状況及び健全化判断比率'!BS16)</f>
        <v/>
      </c>
      <c r="CR43" s="730"/>
      <c r="CS43" s="730"/>
      <c r="CT43" s="730"/>
      <c r="CU43" s="730"/>
      <c r="CV43" s="730"/>
      <c r="CW43" s="730"/>
      <c r="CX43" s="730"/>
      <c r="CY43" s="730"/>
      <c r="CZ43" s="730"/>
      <c r="DA43" s="730"/>
      <c r="DB43" s="730"/>
      <c r="DC43" s="730"/>
      <c r="DD43" s="730"/>
      <c r="DE43" s="730"/>
      <c r="DG43" s="731" t="str">
        <f>IF('各会計、関係団体の財政状況及び健全化判断比率'!BR16="","",'各会計、関係団体の財政状況及び健全化判断比率'!BR16)</f>
        <v/>
      </c>
      <c r="DH43" s="731"/>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732" t="s">
        <v>194</v>
      </c>
      <c r="F46" s="732"/>
      <c r="G46" s="732"/>
      <c r="H46" s="732"/>
      <c r="I46" s="732"/>
      <c r="J46" s="732"/>
      <c r="K46" s="732"/>
      <c r="L46" s="732"/>
      <c r="M46" s="732"/>
      <c r="N46" s="732"/>
      <c r="O46" s="732"/>
      <c r="P46" s="732"/>
      <c r="Q46" s="732"/>
      <c r="R46" s="732"/>
      <c r="S46" s="732"/>
      <c r="T46" s="732"/>
      <c r="U46" s="732"/>
      <c r="V46" s="732"/>
      <c r="W46" s="732"/>
      <c r="X46" s="732"/>
      <c r="Y46" s="732"/>
      <c r="Z46" s="732"/>
      <c r="AA46" s="732"/>
      <c r="AB46" s="732"/>
      <c r="AC46" s="732"/>
      <c r="AD46" s="732"/>
      <c r="AE46" s="732"/>
      <c r="AF46" s="732"/>
      <c r="AG46" s="732"/>
      <c r="AH46" s="732"/>
      <c r="AI46" s="732"/>
      <c r="AJ46" s="732"/>
      <c r="AK46" s="732"/>
      <c r="AL46" s="732"/>
      <c r="AM46" s="732"/>
      <c r="AN46" s="732"/>
      <c r="AO46" s="732"/>
      <c r="AP46" s="732"/>
      <c r="AQ46" s="732"/>
      <c r="AR46" s="732"/>
      <c r="AS46" s="732"/>
      <c r="AT46" s="732"/>
      <c r="AU46" s="732"/>
      <c r="AV46" s="732"/>
      <c r="AW46" s="732"/>
      <c r="AX46" s="732"/>
      <c r="AY46" s="732"/>
      <c r="AZ46" s="732"/>
      <c r="BA46" s="732"/>
      <c r="BB46" s="732"/>
      <c r="BC46" s="732"/>
      <c r="BD46" s="732"/>
      <c r="BE46" s="732"/>
      <c r="BF46" s="732"/>
      <c r="BG46" s="732"/>
      <c r="BH46" s="732"/>
      <c r="BI46" s="732"/>
      <c r="BJ46" s="732"/>
      <c r="BK46" s="732"/>
      <c r="BL46" s="732"/>
      <c r="BM46" s="732"/>
      <c r="BN46" s="732"/>
      <c r="BO46" s="732"/>
      <c r="BP46" s="732"/>
      <c r="BQ46" s="732"/>
      <c r="BR46" s="732"/>
      <c r="BS46" s="732"/>
      <c r="BT46" s="732"/>
      <c r="BU46" s="732"/>
      <c r="BV46" s="732"/>
      <c r="BW46" s="732"/>
      <c r="BX46" s="732"/>
      <c r="BY46" s="732"/>
      <c r="BZ46" s="732"/>
      <c r="CA46" s="732"/>
      <c r="CB46" s="732"/>
      <c r="CC46" s="732"/>
      <c r="CD46" s="732"/>
      <c r="CE46" s="732"/>
      <c r="CF46" s="732"/>
      <c r="CG46" s="732"/>
      <c r="CH46" s="732"/>
      <c r="CI46" s="732"/>
      <c r="CJ46" s="732"/>
      <c r="CK46" s="732"/>
      <c r="CL46" s="732"/>
      <c r="CM46" s="732"/>
      <c r="CN46" s="732"/>
      <c r="CO46" s="732"/>
      <c r="CP46" s="732"/>
      <c r="CQ46" s="732"/>
      <c r="CR46" s="732"/>
      <c r="CS46" s="732"/>
      <c r="CT46" s="732"/>
      <c r="CU46" s="732"/>
      <c r="CV46" s="732"/>
      <c r="CW46" s="732"/>
      <c r="CX46" s="732"/>
      <c r="CY46" s="732"/>
      <c r="CZ46" s="732"/>
      <c r="DA46" s="732"/>
      <c r="DB46" s="732"/>
      <c r="DC46" s="732"/>
      <c r="DD46" s="732"/>
      <c r="DE46" s="732"/>
      <c r="DF46" s="732"/>
      <c r="DG46" s="732"/>
      <c r="DH46" s="732"/>
      <c r="DI46" s="732"/>
    </row>
    <row r="47" spans="1:113" x14ac:dyDescent="0.15">
      <c r="E47" s="732" t="s">
        <v>195</v>
      </c>
      <c r="F47" s="732"/>
      <c r="G47" s="732"/>
      <c r="H47" s="732"/>
      <c r="I47" s="732"/>
      <c r="J47" s="732"/>
      <c r="K47" s="732"/>
      <c r="L47" s="732"/>
      <c r="M47" s="732"/>
      <c r="N47" s="732"/>
      <c r="O47" s="732"/>
      <c r="P47" s="732"/>
      <c r="Q47" s="732"/>
      <c r="R47" s="732"/>
      <c r="S47" s="732"/>
      <c r="T47" s="732"/>
      <c r="U47" s="732"/>
      <c r="V47" s="732"/>
      <c r="W47" s="732"/>
      <c r="X47" s="732"/>
      <c r="Y47" s="732"/>
      <c r="Z47" s="732"/>
      <c r="AA47" s="732"/>
      <c r="AB47" s="732"/>
      <c r="AC47" s="732"/>
      <c r="AD47" s="732"/>
      <c r="AE47" s="732"/>
      <c r="AF47" s="732"/>
      <c r="AG47" s="732"/>
      <c r="AH47" s="732"/>
      <c r="AI47" s="732"/>
      <c r="AJ47" s="732"/>
      <c r="AK47" s="732"/>
      <c r="AL47" s="732"/>
      <c r="AM47" s="732"/>
      <c r="AN47" s="732"/>
      <c r="AO47" s="732"/>
      <c r="AP47" s="732"/>
      <c r="AQ47" s="732"/>
      <c r="AR47" s="732"/>
      <c r="AS47" s="732"/>
      <c r="AT47" s="732"/>
      <c r="AU47" s="732"/>
      <c r="AV47" s="732"/>
      <c r="AW47" s="732"/>
      <c r="AX47" s="732"/>
      <c r="AY47" s="732"/>
      <c r="AZ47" s="732"/>
      <c r="BA47" s="732"/>
      <c r="BB47" s="732"/>
      <c r="BC47" s="732"/>
      <c r="BD47" s="732"/>
      <c r="BE47" s="732"/>
      <c r="BF47" s="732"/>
      <c r="BG47" s="732"/>
      <c r="BH47" s="732"/>
      <c r="BI47" s="732"/>
      <c r="BJ47" s="732"/>
      <c r="BK47" s="732"/>
      <c r="BL47" s="732"/>
      <c r="BM47" s="732"/>
      <c r="BN47" s="732"/>
      <c r="BO47" s="732"/>
      <c r="BP47" s="732"/>
      <c r="BQ47" s="732"/>
      <c r="BR47" s="732"/>
      <c r="BS47" s="732"/>
      <c r="BT47" s="732"/>
      <c r="BU47" s="732"/>
      <c r="BV47" s="732"/>
      <c r="BW47" s="732"/>
      <c r="BX47" s="732"/>
      <c r="BY47" s="732"/>
      <c r="BZ47" s="732"/>
      <c r="CA47" s="732"/>
      <c r="CB47" s="732"/>
      <c r="CC47" s="732"/>
      <c r="CD47" s="732"/>
      <c r="CE47" s="732"/>
      <c r="CF47" s="732"/>
      <c r="CG47" s="732"/>
      <c r="CH47" s="732"/>
      <c r="CI47" s="732"/>
      <c r="CJ47" s="732"/>
      <c r="CK47" s="732"/>
      <c r="CL47" s="732"/>
      <c r="CM47" s="732"/>
      <c r="CN47" s="732"/>
      <c r="CO47" s="732"/>
      <c r="CP47" s="732"/>
      <c r="CQ47" s="732"/>
      <c r="CR47" s="732"/>
      <c r="CS47" s="732"/>
      <c r="CT47" s="732"/>
      <c r="CU47" s="732"/>
      <c r="CV47" s="732"/>
      <c r="CW47" s="732"/>
      <c r="CX47" s="732"/>
      <c r="CY47" s="732"/>
      <c r="CZ47" s="732"/>
      <c r="DA47" s="732"/>
      <c r="DB47" s="732"/>
      <c r="DC47" s="732"/>
      <c r="DD47" s="732"/>
      <c r="DE47" s="732"/>
      <c r="DF47" s="732"/>
      <c r="DG47" s="732"/>
      <c r="DH47" s="732"/>
      <c r="DI47" s="732"/>
    </row>
    <row r="48" spans="1:113" x14ac:dyDescent="0.15">
      <c r="E48" s="732" t="s">
        <v>196</v>
      </c>
      <c r="F48" s="732"/>
      <c r="G48" s="732"/>
      <c r="H48" s="732"/>
      <c r="I48" s="732"/>
      <c r="J48" s="732"/>
      <c r="K48" s="732"/>
      <c r="L48" s="732"/>
      <c r="M48" s="732"/>
      <c r="N48" s="732"/>
      <c r="O48" s="732"/>
      <c r="P48" s="732"/>
      <c r="Q48" s="732"/>
      <c r="R48" s="732"/>
      <c r="S48" s="732"/>
      <c r="T48" s="732"/>
      <c r="U48" s="732"/>
      <c r="V48" s="732"/>
      <c r="W48" s="732"/>
      <c r="X48" s="732"/>
      <c r="Y48" s="732"/>
      <c r="Z48" s="732"/>
      <c r="AA48" s="732"/>
      <c r="AB48" s="732"/>
      <c r="AC48" s="732"/>
      <c r="AD48" s="732"/>
      <c r="AE48" s="732"/>
      <c r="AF48" s="732"/>
      <c r="AG48" s="732"/>
      <c r="AH48" s="732"/>
      <c r="AI48" s="732"/>
      <c r="AJ48" s="732"/>
      <c r="AK48" s="732"/>
      <c r="AL48" s="732"/>
      <c r="AM48" s="732"/>
      <c r="AN48" s="732"/>
      <c r="AO48" s="732"/>
      <c r="AP48" s="732"/>
      <c r="AQ48" s="732"/>
      <c r="AR48" s="732"/>
      <c r="AS48" s="732"/>
      <c r="AT48" s="732"/>
      <c r="AU48" s="732"/>
      <c r="AV48" s="732"/>
      <c r="AW48" s="732"/>
      <c r="AX48" s="732"/>
      <c r="AY48" s="732"/>
      <c r="AZ48" s="732"/>
      <c r="BA48" s="732"/>
      <c r="BB48" s="732"/>
      <c r="BC48" s="732"/>
      <c r="BD48" s="732"/>
      <c r="BE48" s="732"/>
      <c r="BF48" s="732"/>
      <c r="BG48" s="732"/>
      <c r="BH48" s="732"/>
      <c r="BI48" s="732"/>
      <c r="BJ48" s="732"/>
      <c r="BK48" s="732"/>
      <c r="BL48" s="732"/>
      <c r="BM48" s="732"/>
      <c r="BN48" s="732"/>
      <c r="BO48" s="732"/>
      <c r="BP48" s="732"/>
      <c r="BQ48" s="732"/>
      <c r="BR48" s="732"/>
      <c r="BS48" s="732"/>
      <c r="BT48" s="732"/>
      <c r="BU48" s="732"/>
      <c r="BV48" s="732"/>
      <c r="BW48" s="732"/>
      <c r="BX48" s="732"/>
      <c r="BY48" s="732"/>
      <c r="BZ48" s="732"/>
      <c r="CA48" s="732"/>
      <c r="CB48" s="732"/>
      <c r="CC48" s="732"/>
      <c r="CD48" s="732"/>
      <c r="CE48" s="732"/>
      <c r="CF48" s="732"/>
      <c r="CG48" s="732"/>
      <c r="CH48" s="732"/>
      <c r="CI48" s="732"/>
      <c r="CJ48" s="732"/>
      <c r="CK48" s="732"/>
      <c r="CL48" s="732"/>
      <c r="CM48" s="732"/>
      <c r="CN48" s="732"/>
      <c r="CO48" s="732"/>
      <c r="CP48" s="732"/>
      <c r="CQ48" s="732"/>
      <c r="CR48" s="732"/>
      <c r="CS48" s="732"/>
      <c r="CT48" s="732"/>
      <c r="CU48" s="732"/>
      <c r="CV48" s="732"/>
      <c r="CW48" s="732"/>
      <c r="CX48" s="732"/>
      <c r="CY48" s="732"/>
      <c r="CZ48" s="732"/>
      <c r="DA48" s="732"/>
      <c r="DB48" s="732"/>
      <c r="DC48" s="732"/>
      <c r="DD48" s="732"/>
      <c r="DE48" s="732"/>
      <c r="DF48" s="732"/>
      <c r="DG48" s="732"/>
      <c r="DH48" s="732"/>
      <c r="DI48" s="732"/>
    </row>
    <row r="49" spans="5:113" x14ac:dyDescent="0.15">
      <c r="E49" s="733" t="s">
        <v>197</v>
      </c>
      <c r="F49" s="733"/>
      <c r="G49" s="733"/>
      <c r="H49" s="733"/>
      <c r="I49" s="733"/>
      <c r="J49" s="733"/>
      <c r="K49" s="733"/>
      <c r="L49" s="733"/>
      <c r="M49" s="733"/>
      <c r="N49" s="733"/>
      <c r="O49" s="733"/>
      <c r="P49" s="733"/>
      <c r="Q49" s="733"/>
      <c r="R49" s="733"/>
      <c r="S49" s="733"/>
      <c r="T49" s="733"/>
      <c r="U49" s="733"/>
      <c r="V49" s="733"/>
      <c r="W49" s="733"/>
      <c r="X49" s="733"/>
      <c r="Y49" s="733"/>
      <c r="Z49" s="733"/>
      <c r="AA49" s="733"/>
      <c r="AB49" s="733"/>
      <c r="AC49" s="733"/>
      <c r="AD49" s="733"/>
      <c r="AE49" s="733"/>
      <c r="AF49" s="733"/>
      <c r="AG49" s="733"/>
      <c r="AH49" s="733"/>
      <c r="AI49" s="733"/>
      <c r="AJ49" s="733"/>
      <c r="AK49" s="733"/>
      <c r="AL49" s="733"/>
      <c r="AM49" s="733"/>
      <c r="AN49" s="733"/>
      <c r="AO49" s="733"/>
      <c r="AP49" s="733"/>
      <c r="AQ49" s="733"/>
      <c r="AR49" s="733"/>
      <c r="AS49" s="733"/>
      <c r="AT49" s="733"/>
      <c r="AU49" s="733"/>
      <c r="AV49" s="733"/>
      <c r="AW49" s="733"/>
      <c r="AX49" s="733"/>
      <c r="AY49" s="733"/>
      <c r="AZ49" s="733"/>
      <c r="BA49" s="733"/>
      <c r="BB49" s="733"/>
      <c r="BC49" s="733"/>
      <c r="BD49" s="733"/>
      <c r="BE49" s="733"/>
      <c r="BF49" s="733"/>
      <c r="BG49" s="733"/>
      <c r="BH49" s="733"/>
      <c r="BI49" s="733"/>
      <c r="BJ49" s="733"/>
      <c r="BK49" s="733"/>
      <c r="BL49" s="733"/>
      <c r="BM49" s="733"/>
      <c r="BN49" s="733"/>
      <c r="BO49" s="733"/>
      <c r="BP49" s="733"/>
      <c r="BQ49" s="733"/>
      <c r="BR49" s="733"/>
      <c r="BS49" s="733"/>
      <c r="BT49" s="733"/>
      <c r="BU49" s="733"/>
      <c r="BV49" s="733"/>
      <c r="BW49" s="733"/>
      <c r="BX49" s="733"/>
      <c r="BY49" s="733"/>
      <c r="BZ49" s="733"/>
      <c r="CA49" s="733"/>
      <c r="CB49" s="733"/>
      <c r="CC49" s="733"/>
      <c r="CD49" s="733"/>
      <c r="CE49" s="733"/>
      <c r="CF49" s="733"/>
      <c r="CG49" s="733"/>
      <c r="CH49" s="733"/>
      <c r="CI49" s="733"/>
      <c r="CJ49" s="733"/>
      <c r="CK49" s="733"/>
      <c r="CL49" s="733"/>
      <c r="CM49" s="733"/>
      <c r="CN49" s="733"/>
      <c r="CO49" s="733"/>
      <c r="CP49" s="733"/>
      <c r="CQ49" s="733"/>
      <c r="CR49" s="733"/>
      <c r="CS49" s="733"/>
      <c r="CT49" s="733"/>
      <c r="CU49" s="733"/>
      <c r="CV49" s="733"/>
      <c r="CW49" s="733"/>
      <c r="CX49" s="733"/>
      <c r="CY49" s="733"/>
      <c r="CZ49" s="733"/>
      <c r="DA49" s="733"/>
      <c r="DB49" s="733"/>
      <c r="DC49" s="733"/>
      <c r="DD49" s="733"/>
      <c r="DE49" s="733"/>
      <c r="DF49" s="733"/>
      <c r="DG49" s="733"/>
      <c r="DH49" s="733"/>
      <c r="DI49" s="733"/>
    </row>
    <row r="50" spans="5:113" x14ac:dyDescent="0.15">
      <c r="E50" s="732" t="s">
        <v>198</v>
      </c>
      <c r="F50" s="732"/>
      <c r="G50" s="732"/>
      <c r="H50" s="732"/>
      <c r="I50" s="732"/>
      <c r="J50" s="732"/>
      <c r="K50" s="732"/>
      <c r="L50" s="732"/>
      <c r="M50" s="732"/>
      <c r="N50" s="732"/>
      <c r="O50" s="732"/>
      <c r="P50" s="732"/>
      <c r="Q50" s="732"/>
      <c r="R50" s="732"/>
      <c r="S50" s="732"/>
      <c r="T50" s="732"/>
      <c r="U50" s="732"/>
      <c r="V50" s="732"/>
      <c r="W50" s="732"/>
      <c r="X50" s="732"/>
      <c r="Y50" s="732"/>
      <c r="Z50" s="732"/>
      <c r="AA50" s="732"/>
      <c r="AB50" s="732"/>
      <c r="AC50" s="732"/>
      <c r="AD50" s="732"/>
      <c r="AE50" s="732"/>
      <c r="AF50" s="732"/>
      <c r="AG50" s="732"/>
      <c r="AH50" s="732"/>
      <c r="AI50" s="732"/>
      <c r="AJ50" s="732"/>
      <c r="AK50" s="732"/>
      <c r="AL50" s="732"/>
      <c r="AM50" s="732"/>
      <c r="AN50" s="732"/>
      <c r="AO50" s="732"/>
      <c r="AP50" s="732"/>
      <c r="AQ50" s="732"/>
      <c r="AR50" s="732"/>
      <c r="AS50" s="732"/>
      <c r="AT50" s="732"/>
      <c r="AU50" s="732"/>
      <c r="AV50" s="732"/>
      <c r="AW50" s="732"/>
      <c r="AX50" s="732"/>
      <c r="AY50" s="732"/>
      <c r="AZ50" s="732"/>
      <c r="BA50" s="732"/>
      <c r="BB50" s="732"/>
      <c r="BC50" s="732"/>
      <c r="BD50" s="732"/>
      <c r="BE50" s="732"/>
      <c r="BF50" s="732"/>
      <c r="BG50" s="732"/>
      <c r="BH50" s="732"/>
      <c r="BI50" s="732"/>
      <c r="BJ50" s="732"/>
      <c r="BK50" s="732"/>
      <c r="BL50" s="732"/>
      <c r="BM50" s="732"/>
      <c r="BN50" s="732"/>
      <c r="BO50" s="732"/>
      <c r="BP50" s="732"/>
      <c r="BQ50" s="732"/>
      <c r="BR50" s="732"/>
      <c r="BS50" s="732"/>
      <c r="BT50" s="732"/>
      <c r="BU50" s="732"/>
      <c r="BV50" s="732"/>
      <c r="BW50" s="732"/>
      <c r="BX50" s="732"/>
      <c r="BY50" s="732"/>
      <c r="BZ50" s="732"/>
      <c r="CA50" s="732"/>
      <c r="CB50" s="732"/>
      <c r="CC50" s="732"/>
      <c r="CD50" s="732"/>
      <c r="CE50" s="732"/>
      <c r="CF50" s="732"/>
      <c r="CG50" s="732"/>
      <c r="CH50" s="732"/>
      <c r="CI50" s="732"/>
      <c r="CJ50" s="732"/>
      <c r="CK50" s="732"/>
      <c r="CL50" s="732"/>
      <c r="CM50" s="732"/>
      <c r="CN50" s="732"/>
      <c r="CO50" s="732"/>
      <c r="CP50" s="732"/>
      <c r="CQ50" s="732"/>
      <c r="CR50" s="732"/>
      <c r="CS50" s="732"/>
      <c r="CT50" s="732"/>
      <c r="CU50" s="732"/>
      <c r="CV50" s="732"/>
      <c r="CW50" s="732"/>
      <c r="CX50" s="732"/>
      <c r="CY50" s="732"/>
      <c r="CZ50" s="732"/>
      <c r="DA50" s="732"/>
      <c r="DB50" s="732"/>
      <c r="DC50" s="732"/>
      <c r="DD50" s="732"/>
      <c r="DE50" s="732"/>
      <c r="DF50" s="732"/>
      <c r="DG50" s="732"/>
      <c r="DH50" s="732"/>
      <c r="DI50" s="732"/>
    </row>
    <row r="51" spans="5:113" x14ac:dyDescent="0.15">
      <c r="E51" s="732" t="s">
        <v>199</v>
      </c>
      <c r="F51" s="732"/>
      <c r="G51" s="732"/>
      <c r="H51" s="732"/>
      <c r="I51" s="732"/>
      <c r="J51" s="732"/>
      <c r="K51" s="732"/>
      <c r="L51" s="732"/>
      <c r="M51" s="732"/>
      <c r="N51" s="732"/>
      <c r="O51" s="732"/>
      <c r="P51" s="732"/>
      <c r="Q51" s="732"/>
      <c r="R51" s="732"/>
      <c r="S51" s="732"/>
      <c r="T51" s="732"/>
      <c r="U51" s="732"/>
      <c r="V51" s="732"/>
      <c r="W51" s="732"/>
      <c r="X51" s="732"/>
      <c r="Y51" s="732"/>
      <c r="Z51" s="732"/>
      <c r="AA51" s="732"/>
      <c r="AB51" s="732"/>
      <c r="AC51" s="732"/>
      <c r="AD51" s="732"/>
      <c r="AE51" s="732"/>
      <c r="AF51" s="732"/>
      <c r="AG51" s="732"/>
      <c r="AH51" s="732"/>
      <c r="AI51" s="732"/>
      <c r="AJ51" s="732"/>
      <c r="AK51" s="732"/>
      <c r="AL51" s="732"/>
      <c r="AM51" s="732"/>
      <c r="AN51" s="732"/>
      <c r="AO51" s="732"/>
      <c r="AP51" s="732"/>
      <c r="AQ51" s="732"/>
      <c r="AR51" s="732"/>
      <c r="AS51" s="732"/>
      <c r="AT51" s="732"/>
      <c r="AU51" s="732"/>
      <c r="AV51" s="732"/>
      <c r="AW51" s="732"/>
      <c r="AX51" s="732"/>
      <c r="AY51" s="732"/>
      <c r="AZ51" s="732"/>
      <c r="BA51" s="732"/>
      <c r="BB51" s="732"/>
      <c r="BC51" s="732"/>
      <c r="BD51" s="732"/>
      <c r="BE51" s="732"/>
      <c r="BF51" s="732"/>
      <c r="BG51" s="732"/>
      <c r="BH51" s="732"/>
      <c r="BI51" s="732"/>
      <c r="BJ51" s="732"/>
      <c r="BK51" s="732"/>
      <c r="BL51" s="732"/>
      <c r="BM51" s="732"/>
      <c r="BN51" s="732"/>
      <c r="BO51" s="732"/>
      <c r="BP51" s="732"/>
      <c r="BQ51" s="732"/>
      <c r="BR51" s="732"/>
      <c r="BS51" s="732"/>
      <c r="BT51" s="732"/>
      <c r="BU51" s="732"/>
      <c r="BV51" s="732"/>
      <c r="BW51" s="732"/>
      <c r="BX51" s="732"/>
      <c r="BY51" s="732"/>
      <c r="BZ51" s="732"/>
      <c r="CA51" s="732"/>
      <c r="CB51" s="732"/>
      <c r="CC51" s="732"/>
      <c r="CD51" s="732"/>
      <c r="CE51" s="732"/>
      <c r="CF51" s="732"/>
      <c r="CG51" s="732"/>
      <c r="CH51" s="732"/>
      <c r="CI51" s="732"/>
      <c r="CJ51" s="732"/>
      <c r="CK51" s="732"/>
      <c r="CL51" s="732"/>
      <c r="CM51" s="732"/>
      <c r="CN51" s="732"/>
      <c r="CO51" s="732"/>
      <c r="CP51" s="732"/>
      <c r="CQ51" s="732"/>
      <c r="CR51" s="732"/>
      <c r="CS51" s="732"/>
      <c r="CT51" s="732"/>
      <c r="CU51" s="732"/>
      <c r="CV51" s="732"/>
      <c r="CW51" s="732"/>
      <c r="CX51" s="732"/>
      <c r="CY51" s="732"/>
      <c r="CZ51" s="732"/>
      <c r="DA51" s="732"/>
      <c r="DB51" s="732"/>
      <c r="DC51" s="732"/>
      <c r="DD51" s="732"/>
      <c r="DE51" s="732"/>
      <c r="DF51" s="732"/>
      <c r="DG51" s="732"/>
      <c r="DH51" s="732"/>
      <c r="DI51" s="732"/>
    </row>
    <row r="52" spans="5:113" x14ac:dyDescent="0.15">
      <c r="E52" s="732" t="s">
        <v>200</v>
      </c>
      <c r="F52" s="732"/>
      <c r="G52" s="732"/>
      <c r="H52" s="732"/>
      <c r="I52" s="732"/>
      <c r="J52" s="732"/>
      <c r="K52" s="732"/>
      <c r="L52" s="732"/>
      <c r="M52" s="732"/>
      <c r="N52" s="732"/>
      <c r="O52" s="732"/>
      <c r="P52" s="732"/>
      <c r="Q52" s="732"/>
      <c r="R52" s="732"/>
      <c r="S52" s="732"/>
      <c r="T52" s="732"/>
      <c r="U52" s="732"/>
      <c r="V52" s="732"/>
      <c r="W52" s="732"/>
      <c r="X52" s="732"/>
      <c r="Y52" s="732"/>
      <c r="Z52" s="732"/>
      <c r="AA52" s="732"/>
      <c r="AB52" s="732"/>
      <c r="AC52" s="732"/>
      <c r="AD52" s="732"/>
      <c r="AE52" s="732"/>
      <c r="AF52" s="732"/>
      <c r="AG52" s="732"/>
      <c r="AH52" s="732"/>
      <c r="AI52" s="732"/>
      <c r="AJ52" s="732"/>
      <c r="AK52" s="732"/>
      <c r="AL52" s="732"/>
      <c r="AM52" s="732"/>
      <c r="AN52" s="732"/>
      <c r="AO52" s="732"/>
      <c r="AP52" s="732"/>
      <c r="AQ52" s="732"/>
      <c r="AR52" s="732"/>
      <c r="AS52" s="732"/>
      <c r="AT52" s="732"/>
      <c r="AU52" s="732"/>
      <c r="AV52" s="732"/>
      <c r="AW52" s="732"/>
      <c r="AX52" s="732"/>
      <c r="AY52" s="732"/>
      <c r="AZ52" s="732"/>
      <c r="BA52" s="732"/>
      <c r="BB52" s="732"/>
      <c r="BC52" s="732"/>
      <c r="BD52" s="732"/>
      <c r="BE52" s="732"/>
      <c r="BF52" s="732"/>
      <c r="BG52" s="732"/>
      <c r="BH52" s="732"/>
      <c r="BI52" s="732"/>
      <c r="BJ52" s="732"/>
      <c r="BK52" s="732"/>
      <c r="BL52" s="732"/>
      <c r="BM52" s="732"/>
      <c r="BN52" s="732"/>
      <c r="BO52" s="732"/>
      <c r="BP52" s="732"/>
      <c r="BQ52" s="732"/>
      <c r="BR52" s="732"/>
      <c r="BS52" s="732"/>
      <c r="BT52" s="732"/>
      <c r="BU52" s="732"/>
      <c r="BV52" s="732"/>
      <c r="BW52" s="732"/>
      <c r="BX52" s="732"/>
      <c r="BY52" s="732"/>
      <c r="BZ52" s="732"/>
      <c r="CA52" s="732"/>
      <c r="CB52" s="732"/>
      <c r="CC52" s="732"/>
      <c r="CD52" s="732"/>
      <c r="CE52" s="732"/>
      <c r="CF52" s="732"/>
      <c r="CG52" s="732"/>
      <c r="CH52" s="732"/>
      <c r="CI52" s="732"/>
      <c r="CJ52" s="732"/>
      <c r="CK52" s="732"/>
      <c r="CL52" s="732"/>
      <c r="CM52" s="732"/>
      <c r="CN52" s="732"/>
      <c r="CO52" s="732"/>
      <c r="CP52" s="732"/>
      <c r="CQ52" s="732"/>
      <c r="CR52" s="732"/>
      <c r="CS52" s="732"/>
      <c r="CT52" s="732"/>
      <c r="CU52" s="732"/>
      <c r="CV52" s="732"/>
      <c r="CW52" s="732"/>
      <c r="CX52" s="732"/>
      <c r="CY52" s="732"/>
      <c r="CZ52" s="732"/>
      <c r="DA52" s="732"/>
      <c r="DB52" s="732"/>
      <c r="DC52" s="732"/>
      <c r="DD52" s="732"/>
      <c r="DE52" s="732"/>
      <c r="DF52" s="732"/>
      <c r="DG52" s="732"/>
      <c r="DH52" s="732"/>
      <c r="DI52" s="732"/>
    </row>
    <row r="53" spans="5:113" x14ac:dyDescent="0.15">
      <c r="E53" s="732" t="s">
        <v>201</v>
      </c>
      <c r="F53" s="732"/>
      <c r="G53" s="732"/>
      <c r="H53" s="732"/>
      <c r="I53" s="732"/>
      <c r="J53" s="732"/>
      <c r="K53" s="732"/>
      <c r="L53" s="732"/>
      <c r="M53" s="732"/>
      <c r="N53" s="732"/>
      <c r="O53" s="732"/>
      <c r="P53" s="732"/>
      <c r="Q53" s="732"/>
      <c r="R53" s="732"/>
      <c r="S53" s="732"/>
      <c r="T53" s="732"/>
      <c r="U53" s="732"/>
      <c r="V53" s="732"/>
      <c r="W53" s="732"/>
      <c r="X53" s="732"/>
      <c r="Y53" s="732"/>
      <c r="Z53" s="732"/>
      <c r="AA53" s="732"/>
      <c r="AB53" s="732"/>
      <c r="AC53" s="732"/>
      <c r="AD53" s="732"/>
      <c r="AE53" s="732"/>
      <c r="AF53" s="732"/>
      <c r="AG53" s="732"/>
      <c r="AH53" s="732"/>
      <c r="AI53" s="732"/>
      <c r="AJ53" s="732"/>
      <c r="AK53" s="732"/>
      <c r="AL53" s="732"/>
      <c r="AM53" s="732"/>
      <c r="AN53" s="732"/>
      <c r="AO53" s="732"/>
      <c r="AP53" s="732"/>
      <c r="AQ53" s="732"/>
      <c r="AR53" s="732"/>
      <c r="AS53" s="732"/>
      <c r="AT53" s="732"/>
      <c r="AU53" s="732"/>
      <c r="AV53" s="732"/>
      <c r="AW53" s="732"/>
      <c r="AX53" s="732"/>
      <c r="AY53" s="732"/>
      <c r="AZ53" s="732"/>
      <c r="BA53" s="732"/>
      <c r="BB53" s="732"/>
      <c r="BC53" s="732"/>
      <c r="BD53" s="732"/>
      <c r="BE53" s="732"/>
      <c r="BF53" s="732"/>
      <c r="BG53" s="732"/>
      <c r="BH53" s="732"/>
      <c r="BI53" s="732"/>
      <c r="BJ53" s="732"/>
      <c r="BK53" s="732"/>
      <c r="BL53" s="732"/>
      <c r="BM53" s="732"/>
      <c r="BN53" s="732"/>
      <c r="BO53" s="732"/>
      <c r="BP53" s="732"/>
      <c r="BQ53" s="732"/>
      <c r="BR53" s="732"/>
      <c r="BS53" s="732"/>
      <c r="BT53" s="732"/>
      <c r="BU53" s="732"/>
      <c r="BV53" s="732"/>
      <c r="BW53" s="732"/>
      <c r="BX53" s="732"/>
      <c r="BY53" s="732"/>
      <c r="BZ53" s="732"/>
      <c r="CA53" s="732"/>
      <c r="CB53" s="732"/>
      <c r="CC53" s="732"/>
      <c r="CD53" s="732"/>
      <c r="CE53" s="732"/>
      <c r="CF53" s="732"/>
      <c r="CG53" s="732"/>
      <c r="CH53" s="732"/>
      <c r="CI53" s="732"/>
      <c r="CJ53" s="732"/>
      <c r="CK53" s="732"/>
      <c r="CL53" s="732"/>
      <c r="CM53" s="732"/>
      <c r="CN53" s="732"/>
      <c r="CO53" s="732"/>
      <c r="CP53" s="732"/>
      <c r="CQ53" s="732"/>
      <c r="CR53" s="732"/>
      <c r="CS53" s="732"/>
      <c r="CT53" s="732"/>
      <c r="CU53" s="732"/>
      <c r="CV53" s="732"/>
      <c r="CW53" s="732"/>
      <c r="CX53" s="732"/>
      <c r="CY53" s="732"/>
      <c r="CZ53" s="732"/>
      <c r="DA53" s="732"/>
      <c r="DB53" s="732"/>
      <c r="DC53" s="732"/>
      <c r="DD53" s="732"/>
      <c r="DE53" s="732"/>
      <c r="DF53" s="732"/>
      <c r="DG53" s="732"/>
      <c r="DH53" s="732"/>
      <c r="DI53" s="732"/>
    </row>
    <row r="54" spans="5:113" x14ac:dyDescent="0.15"/>
    <row r="55" spans="5:113" x14ac:dyDescent="0.15"/>
    <row r="56" spans="5:113" x14ac:dyDescent="0.15"/>
  </sheetData>
  <sheetProtection algorithmName="SHA-512" hashValue="nMwhyukJwoedD8FmR3FYb3ngj9NbXcaQ+NX5jPkHbLssKlS97G1utGH+x7s5EJRzLVYrQORob7L5mRVryCNyfQ==" saltValue="ii0uy0Y9LI0Ol+wa5JO0/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377" t="s">
        <v>202</v>
      </c>
      <c r="DI1" s="378"/>
      <c r="DJ1" s="378"/>
      <c r="DK1" s="378"/>
      <c r="DL1" s="378"/>
      <c r="DM1" s="378"/>
      <c r="DN1" s="379"/>
      <c r="DO1" s="196"/>
      <c r="DP1" s="377" t="s">
        <v>203</v>
      </c>
      <c r="DQ1" s="378"/>
      <c r="DR1" s="378"/>
      <c r="DS1" s="378"/>
      <c r="DT1" s="378"/>
      <c r="DU1" s="378"/>
      <c r="DV1" s="378"/>
      <c r="DW1" s="378"/>
      <c r="DX1" s="378"/>
      <c r="DY1" s="378"/>
      <c r="DZ1" s="378"/>
      <c r="EA1" s="378"/>
      <c r="EB1" s="378"/>
      <c r="EC1" s="37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380" t="s">
        <v>205</v>
      </c>
      <c r="C3" s="381"/>
      <c r="D3" s="381"/>
      <c r="E3" s="381"/>
      <c r="F3" s="381"/>
      <c r="G3" s="381"/>
      <c r="H3" s="381"/>
      <c r="I3" s="381"/>
      <c r="J3" s="381"/>
      <c r="K3" s="381"/>
      <c r="L3" s="381"/>
      <c r="M3" s="381"/>
      <c r="N3" s="381"/>
      <c r="O3" s="381"/>
      <c r="P3" s="381"/>
      <c r="Q3" s="381"/>
      <c r="R3" s="381"/>
      <c r="S3" s="381"/>
      <c r="T3" s="381"/>
      <c r="U3" s="381"/>
      <c r="V3" s="381"/>
      <c r="W3" s="381"/>
      <c r="X3" s="381"/>
      <c r="Y3" s="381"/>
      <c r="Z3" s="381"/>
      <c r="AA3" s="381"/>
      <c r="AB3" s="381"/>
      <c r="AC3" s="381"/>
      <c r="AD3" s="381"/>
      <c r="AE3" s="381"/>
      <c r="AF3" s="381"/>
      <c r="AG3" s="381"/>
      <c r="AH3" s="381"/>
      <c r="AI3" s="381"/>
      <c r="AJ3" s="381"/>
      <c r="AK3" s="381"/>
      <c r="AL3" s="381"/>
      <c r="AM3" s="381"/>
      <c r="AN3" s="381"/>
      <c r="AO3" s="381"/>
      <c r="AP3" s="380" t="s">
        <v>206</v>
      </c>
      <c r="AQ3" s="381"/>
      <c r="AR3" s="381"/>
      <c r="AS3" s="381"/>
      <c r="AT3" s="381"/>
      <c r="AU3" s="381"/>
      <c r="AV3" s="381"/>
      <c r="AW3" s="381"/>
      <c r="AX3" s="381"/>
      <c r="AY3" s="381"/>
      <c r="AZ3" s="381"/>
      <c r="BA3" s="381"/>
      <c r="BB3" s="381"/>
      <c r="BC3" s="381"/>
      <c r="BD3" s="381"/>
      <c r="BE3" s="381"/>
      <c r="BF3" s="381"/>
      <c r="BG3" s="381"/>
      <c r="BH3" s="381"/>
      <c r="BI3" s="381"/>
      <c r="BJ3" s="381"/>
      <c r="BK3" s="381"/>
      <c r="BL3" s="381"/>
      <c r="BM3" s="381"/>
      <c r="BN3" s="381"/>
      <c r="BO3" s="381"/>
      <c r="BP3" s="381"/>
      <c r="BQ3" s="381"/>
      <c r="BR3" s="381"/>
      <c r="BS3" s="381"/>
      <c r="BT3" s="381"/>
      <c r="BU3" s="381"/>
      <c r="BV3" s="381"/>
      <c r="BW3" s="381"/>
      <c r="BX3" s="381"/>
      <c r="BY3" s="381"/>
      <c r="BZ3" s="381"/>
      <c r="CA3" s="381"/>
      <c r="CB3" s="382"/>
      <c r="CD3" s="380" t="s">
        <v>207</v>
      </c>
      <c r="CE3" s="381"/>
      <c r="CF3" s="381"/>
      <c r="CG3" s="381"/>
      <c r="CH3" s="381"/>
      <c r="CI3" s="381"/>
      <c r="CJ3" s="381"/>
      <c r="CK3" s="381"/>
      <c r="CL3" s="381"/>
      <c r="CM3" s="381"/>
      <c r="CN3" s="381"/>
      <c r="CO3" s="381"/>
      <c r="CP3" s="381"/>
      <c r="CQ3" s="381"/>
      <c r="CR3" s="381"/>
      <c r="CS3" s="381"/>
      <c r="CT3" s="381"/>
      <c r="CU3" s="381"/>
      <c r="CV3" s="381"/>
      <c r="CW3" s="381"/>
      <c r="CX3" s="381"/>
      <c r="CY3" s="381"/>
      <c r="CZ3" s="381"/>
      <c r="DA3" s="381"/>
      <c r="DB3" s="381"/>
      <c r="DC3" s="381"/>
      <c r="DD3" s="381"/>
      <c r="DE3" s="381"/>
      <c r="DF3" s="381"/>
      <c r="DG3" s="381"/>
      <c r="DH3" s="381"/>
      <c r="DI3" s="381"/>
      <c r="DJ3" s="381"/>
      <c r="DK3" s="381"/>
      <c r="DL3" s="381"/>
      <c r="DM3" s="381"/>
      <c r="DN3" s="381"/>
      <c r="DO3" s="381"/>
      <c r="DP3" s="381"/>
      <c r="DQ3" s="381"/>
      <c r="DR3" s="381"/>
      <c r="DS3" s="381"/>
      <c r="DT3" s="381"/>
      <c r="DU3" s="381"/>
      <c r="DV3" s="381"/>
      <c r="DW3" s="381"/>
      <c r="DX3" s="381"/>
      <c r="DY3" s="381"/>
      <c r="DZ3" s="381"/>
      <c r="EA3" s="381"/>
      <c r="EB3" s="381"/>
      <c r="EC3" s="382"/>
    </row>
    <row r="4" spans="2:143" ht="11.25" customHeight="1" x14ac:dyDescent="0.15">
      <c r="B4" s="380" t="s">
        <v>1</v>
      </c>
      <c r="C4" s="381"/>
      <c r="D4" s="381"/>
      <c r="E4" s="381"/>
      <c r="F4" s="381"/>
      <c r="G4" s="381"/>
      <c r="H4" s="381"/>
      <c r="I4" s="381"/>
      <c r="J4" s="381"/>
      <c r="K4" s="381"/>
      <c r="L4" s="381"/>
      <c r="M4" s="381"/>
      <c r="N4" s="381"/>
      <c r="O4" s="381"/>
      <c r="P4" s="381"/>
      <c r="Q4" s="382"/>
      <c r="R4" s="380" t="s">
        <v>208</v>
      </c>
      <c r="S4" s="381"/>
      <c r="T4" s="381"/>
      <c r="U4" s="381"/>
      <c r="V4" s="381"/>
      <c r="W4" s="381"/>
      <c r="X4" s="381"/>
      <c r="Y4" s="382"/>
      <c r="Z4" s="380" t="s">
        <v>209</v>
      </c>
      <c r="AA4" s="381"/>
      <c r="AB4" s="381"/>
      <c r="AC4" s="382"/>
      <c r="AD4" s="380" t="s">
        <v>210</v>
      </c>
      <c r="AE4" s="381"/>
      <c r="AF4" s="381"/>
      <c r="AG4" s="381"/>
      <c r="AH4" s="381"/>
      <c r="AI4" s="381"/>
      <c r="AJ4" s="381"/>
      <c r="AK4" s="382"/>
      <c r="AL4" s="380" t="s">
        <v>209</v>
      </c>
      <c r="AM4" s="381"/>
      <c r="AN4" s="381"/>
      <c r="AO4" s="382"/>
      <c r="AP4" s="383" t="s">
        <v>211</v>
      </c>
      <c r="AQ4" s="383"/>
      <c r="AR4" s="383"/>
      <c r="AS4" s="383"/>
      <c r="AT4" s="383"/>
      <c r="AU4" s="383"/>
      <c r="AV4" s="383"/>
      <c r="AW4" s="383"/>
      <c r="AX4" s="383"/>
      <c r="AY4" s="383"/>
      <c r="AZ4" s="383"/>
      <c r="BA4" s="383"/>
      <c r="BB4" s="383"/>
      <c r="BC4" s="383"/>
      <c r="BD4" s="383"/>
      <c r="BE4" s="383"/>
      <c r="BF4" s="383"/>
      <c r="BG4" s="383" t="s">
        <v>212</v>
      </c>
      <c r="BH4" s="383"/>
      <c r="BI4" s="383"/>
      <c r="BJ4" s="383"/>
      <c r="BK4" s="383"/>
      <c r="BL4" s="383"/>
      <c r="BM4" s="383"/>
      <c r="BN4" s="383"/>
      <c r="BO4" s="383" t="s">
        <v>209</v>
      </c>
      <c r="BP4" s="383"/>
      <c r="BQ4" s="383"/>
      <c r="BR4" s="383"/>
      <c r="BS4" s="383" t="s">
        <v>213</v>
      </c>
      <c r="BT4" s="383"/>
      <c r="BU4" s="383"/>
      <c r="BV4" s="383"/>
      <c r="BW4" s="383"/>
      <c r="BX4" s="383"/>
      <c r="BY4" s="383"/>
      <c r="BZ4" s="383"/>
      <c r="CA4" s="383"/>
      <c r="CB4" s="383"/>
      <c r="CD4" s="380" t="s">
        <v>214</v>
      </c>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381"/>
      <c r="EB4" s="381"/>
      <c r="EC4" s="382"/>
    </row>
    <row r="5" spans="2:143" ht="11.25" customHeight="1" x14ac:dyDescent="0.15">
      <c r="B5" s="384" t="s">
        <v>215</v>
      </c>
      <c r="C5" s="385"/>
      <c r="D5" s="385"/>
      <c r="E5" s="385"/>
      <c r="F5" s="385"/>
      <c r="G5" s="385"/>
      <c r="H5" s="385"/>
      <c r="I5" s="385"/>
      <c r="J5" s="385"/>
      <c r="K5" s="385"/>
      <c r="L5" s="385"/>
      <c r="M5" s="385"/>
      <c r="N5" s="385"/>
      <c r="O5" s="385"/>
      <c r="P5" s="385"/>
      <c r="Q5" s="386"/>
      <c r="R5" s="387">
        <v>17632943</v>
      </c>
      <c r="S5" s="388"/>
      <c r="T5" s="388"/>
      <c r="U5" s="388"/>
      <c r="V5" s="388"/>
      <c r="W5" s="388"/>
      <c r="X5" s="388"/>
      <c r="Y5" s="389"/>
      <c r="Z5" s="390">
        <v>37.299999999999997</v>
      </c>
      <c r="AA5" s="390"/>
      <c r="AB5" s="390"/>
      <c r="AC5" s="390"/>
      <c r="AD5" s="391">
        <v>16304521</v>
      </c>
      <c r="AE5" s="391"/>
      <c r="AF5" s="391"/>
      <c r="AG5" s="391"/>
      <c r="AH5" s="391"/>
      <c r="AI5" s="391"/>
      <c r="AJ5" s="391"/>
      <c r="AK5" s="391"/>
      <c r="AL5" s="392">
        <v>67.5</v>
      </c>
      <c r="AM5" s="393"/>
      <c r="AN5" s="393"/>
      <c r="AO5" s="394"/>
      <c r="AP5" s="384" t="s">
        <v>216</v>
      </c>
      <c r="AQ5" s="385"/>
      <c r="AR5" s="385"/>
      <c r="AS5" s="385"/>
      <c r="AT5" s="385"/>
      <c r="AU5" s="385"/>
      <c r="AV5" s="385"/>
      <c r="AW5" s="385"/>
      <c r="AX5" s="385"/>
      <c r="AY5" s="385"/>
      <c r="AZ5" s="385"/>
      <c r="BA5" s="385"/>
      <c r="BB5" s="385"/>
      <c r="BC5" s="385"/>
      <c r="BD5" s="385"/>
      <c r="BE5" s="385"/>
      <c r="BF5" s="386"/>
      <c r="BG5" s="398">
        <v>16304521</v>
      </c>
      <c r="BH5" s="399"/>
      <c r="BI5" s="399"/>
      <c r="BJ5" s="399"/>
      <c r="BK5" s="399"/>
      <c r="BL5" s="399"/>
      <c r="BM5" s="399"/>
      <c r="BN5" s="400"/>
      <c r="BO5" s="401">
        <v>92.5</v>
      </c>
      <c r="BP5" s="401"/>
      <c r="BQ5" s="401"/>
      <c r="BR5" s="401"/>
      <c r="BS5" s="402">
        <v>157031</v>
      </c>
      <c r="BT5" s="402"/>
      <c r="BU5" s="402"/>
      <c r="BV5" s="402"/>
      <c r="BW5" s="402"/>
      <c r="BX5" s="402"/>
      <c r="BY5" s="402"/>
      <c r="BZ5" s="402"/>
      <c r="CA5" s="402"/>
      <c r="CB5" s="406"/>
      <c r="CD5" s="380" t="s">
        <v>211</v>
      </c>
      <c r="CE5" s="381"/>
      <c r="CF5" s="381"/>
      <c r="CG5" s="381"/>
      <c r="CH5" s="381"/>
      <c r="CI5" s="381"/>
      <c r="CJ5" s="381"/>
      <c r="CK5" s="381"/>
      <c r="CL5" s="381"/>
      <c r="CM5" s="381"/>
      <c r="CN5" s="381"/>
      <c r="CO5" s="381"/>
      <c r="CP5" s="381"/>
      <c r="CQ5" s="382"/>
      <c r="CR5" s="380" t="s">
        <v>217</v>
      </c>
      <c r="CS5" s="381"/>
      <c r="CT5" s="381"/>
      <c r="CU5" s="381"/>
      <c r="CV5" s="381"/>
      <c r="CW5" s="381"/>
      <c r="CX5" s="381"/>
      <c r="CY5" s="382"/>
      <c r="CZ5" s="380" t="s">
        <v>209</v>
      </c>
      <c r="DA5" s="381"/>
      <c r="DB5" s="381"/>
      <c r="DC5" s="382"/>
      <c r="DD5" s="380" t="s">
        <v>218</v>
      </c>
      <c r="DE5" s="381"/>
      <c r="DF5" s="381"/>
      <c r="DG5" s="381"/>
      <c r="DH5" s="381"/>
      <c r="DI5" s="381"/>
      <c r="DJ5" s="381"/>
      <c r="DK5" s="381"/>
      <c r="DL5" s="381"/>
      <c r="DM5" s="381"/>
      <c r="DN5" s="381"/>
      <c r="DO5" s="381"/>
      <c r="DP5" s="382"/>
      <c r="DQ5" s="380" t="s">
        <v>219</v>
      </c>
      <c r="DR5" s="381"/>
      <c r="DS5" s="381"/>
      <c r="DT5" s="381"/>
      <c r="DU5" s="381"/>
      <c r="DV5" s="381"/>
      <c r="DW5" s="381"/>
      <c r="DX5" s="381"/>
      <c r="DY5" s="381"/>
      <c r="DZ5" s="381"/>
      <c r="EA5" s="381"/>
      <c r="EB5" s="381"/>
      <c r="EC5" s="382"/>
    </row>
    <row r="6" spans="2:143" ht="11.25" customHeight="1" x14ac:dyDescent="0.15">
      <c r="B6" s="395" t="s">
        <v>220</v>
      </c>
      <c r="C6" s="396"/>
      <c r="D6" s="396"/>
      <c r="E6" s="396"/>
      <c r="F6" s="396"/>
      <c r="G6" s="396"/>
      <c r="H6" s="396"/>
      <c r="I6" s="396"/>
      <c r="J6" s="396"/>
      <c r="K6" s="396"/>
      <c r="L6" s="396"/>
      <c r="M6" s="396"/>
      <c r="N6" s="396"/>
      <c r="O6" s="396"/>
      <c r="P6" s="396"/>
      <c r="Q6" s="397"/>
      <c r="R6" s="398">
        <v>266010</v>
      </c>
      <c r="S6" s="399"/>
      <c r="T6" s="399"/>
      <c r="U6" s="399"/>
      <c r="V6" s="399"/>
      <c r="W6" s="399"/>
      <c r="X6" s="399"/>
      <c r="Y6" s="400"/>
      <c r="Z6" s="401">
        <v>0.6</v>
      </c>
      <c r="AA6" s="401"/>
      <c r="AB6" s="401"/>
      <c r="AC6" s="401"/>
      <c r="AD6" s="402">
        <v>266010</v>
      </c>
      <c r="AE6" s="402"/>
      <c r="AF6" s="402"/>
      <c r="AG6" s="402"/>
      <c r="AH6" s="402"/>
      <c r="AI6" s="402"/>
      <c r="AJ6" s="402"/>
      <c r="AK6" s="402"/>
      <c r="AL6" s="403">
        <v>1.1000000000000001</v>
      </c>
      <c r="AM6" s="404"/>
      <c r="AN6" s="404"/>
      <c r="AO6" s="405"/>
      <c r="AP6" s="395" t="s">
        <v>221</v>
      </c>
      <c r="AQ6" s="396"/>
      <c r="AR6" s="396"/>
      <c r="AS6" s="396"/>
      <c r="AT6" s="396"/>
      <c r="AU6" s="396"/>
      <c r="AV6" s="396"/>
      <c r="AW6" s="396"/>
      <c r="AX6" s="396"/>
      <c r="AY6" s="396"/>
      <c r="AZ6" s="396"/>
      <c r="BA6" s="396"/>
      <c r="BB6" s="396"/>
      <c r="BC6" s="396"/>
      <c r="BD6" s="396"/>
      <c r="BE6" s="396"/>
      <c r="BF6" s="397"/>
      <c r="BG6" s="398">
        <v>16304521</v>
      </c>
      <c r="BH6" s="399"/>
      <c r="BI6" s="399"/>
      <c r="BJ6" s="399"/>
      <c r="BK6" s="399"/>
      <c r="BL6" s="399"/>
      <c r="BM6" s="399"/>
      <c r="BN6" s="400"/>
      <c r="BO6" s="401">
        <v>92.5</v>
      </c>
      <c r="BP6" s="401"/>
      <c r="BQ6" s="401"/>
      <c r="BR6" s="401"/>
      <c r="BS6" s="402">
        <v>157031</v>
      </c>
      <c r="BT6" s="402"/>
      <c r="BU6" s="402"/>
      <c r="BV6" s="402"/>
      <c r="BW6" s="402"/>
      <c r="BX6" s="402"/>
      <c r="BY6" s="402"/>
      <c r="BZ6" s="402"/>
      <c r="CA6" s="402"/>
      <c r="CB6" s="406"/>
      <c r="CD6" s="384" t="s">
        <v>222</v>
      </c>
      <c r="CE6" s="385"/>
      <c r="CF6" s="385"/>
      <c r="CG6" s="385"/>
      <c r="CH6" s="385"/>
      <c r="CI6" s="385"/>
      <c r="CJ6" s="385"/>
      <c r="CK6" s="385"/>
      <c r="CL6" s="385"/>
      <c r="CM6" s="385"/>
      <c r="CN6" s="385"/>
      <c r="CO6" s="385"/>
      <c r="CP6" s="385"/>
      <c r="CQ6" s="386"/>
      <c r="CR6" s="398">
        <v>253698</v>
      </c>
      <c r="CS6" s="399"/>
      <c r="CT6" s="399"/>
      <c r="CU6" s="399"/>
      <c r="CV6" s="399"/>
      <c r="CW6" s="399"/>
      <c r="CX6" s="399"/>
      <c r="CY6" s="400"/>
      <c r="CZ6" s="392">
        <v>0.6</v>
      </c>
      <c r="DA6" s="393"/>
      <c r="DB6" s="393"/>
      <c r="DC6" s="409"/>
      <c r="DD6" s="407" t="s">
        <v>122</v>
      </c>
      <c r="DE6" s="399"/>
      <c r="DF6" s="399"/>
      <c r="DG6" s="399"/>
      <c r="DH6" s="399"/>
      <c r="DI6" s="399"/>
      <c r="DJ6" s="399"/>
      <c r="DK6" s="399"/>
      <c r="DL6" s="399"/>
      <c r="DM6" s="399"/>
      <c r="DN6" s="399"/>
      <c r="DO6" s="399"/>
      <c r="DP6" s="400"/>
      <c r="DQ6" s="407">
        <v>253170</v>
      </c>
      <c r="DR6" s="399"/>
      <c r="DS6" s="399"/>
      <c r="DT6" s="399"/>
      <c r="DU6" s="399"/>
      <c r="DV6" s="399"/>
      <c r="DW6" s="399"/>
      <c r="DX6" s="399"/>
      <c r="DY6" s="399"/>
      <c r="DZ6" s="399"/>
      <c r="EA6" s="399"/>
      <c r="EB6" s="399"/>
      <c r="EC6" s="408"/>
    </row>
    <row r="7" spans="2:143" ht="11.25" customHeight="1" x14ac:dyDescent="0.15">
      <c r="B7" s="395" t="s">
        <v>223</v>
      </c>
      <c r="C7" s="396"/>
      <c r="D7" s="396"/>
      <c r="E7" s="396"/>
      <c r="F7" s="396"/>
      <c r="G7" s="396"/>
      <c r="H7" s="396"/>
      <c r="I7" s="396"/>
      <c r="J7" s="396"/>
      <c r="K7" s="396"/>
      <c r="L7" s="396"/>
      <c r="M7" s="396"/>
      <c r="N7" s="396"/>
      <c r="O7" s="396"/>
      <c r="P7" s="396"/>
      <c r="Q7" s="397"/>
      <c r="R7" s="398">
        <v>9235</v>
      </c>
      <c r="S7" s="399"/>
      <c r="T7" s="399"/>
      <c r="U7" s="399"/>
      <c r="V7" s="399"/>
      <c r="W7" s="399"/>
      <c r="X7" s="399"/>
      <c r="Y7" s="400"/>
      <c r="Z7" s="401">
        <v>0</v>
      </c>
      <c r="AA7" s="401"/>
      <c r="AB7" s="401"/>
      <c r="AC7" s="401"/>
      <c r="AD7" s="402">
        <v>9235</v>
      </c>
      <c r="AE7" s="402"/>
      <c r="AF7" s="402"/>
      <c r="AG7" s="402"/>
      <c r="AH7" s="402"/>
      <c r="AI7" s="402"/>
      <c r="AJ7" s="402"/>
      <c r="AK7" s="402"/>
      <c r="AL7" s="403">
        <v>0</v>
      </c>
      <c r="AM7" s="404"/>
      <c r="AN7" s="404"/>
      <c r="AO7" s="405"/>
      <c r="AP7" s="395" t="s">
        <v>224</v>
      </c>
      <c r="AQ7" s="396"/>
      <c r="AR7" s="396"/>
      <c r="AS7" s="396"/>
      <c r="AT7" s="396"/>
      <c r="AU7" s="396"/>
      <c r="AV7" s="396"/>
      <c r="AW7" s="396"/>
      <c r="AX7" s="396"/>
      <c r="AY7" s="396"/>
      <c r="AZ7" s="396"/>
      <c r="BA7" s="396"/>
      <c r="BB7" s="396"/>
      <c r="BC7" s="396"/>
      <c r="BD7" s="396"/>
      <c r="BE7" s="396"/>
      <c r="BF7" s="397"/>
      <c r="BG7" s="398">
        <v>8012805</v>
      </c>
      <c r="BH7" s="399"/>
      <c r="BI7" s="399"/>
      <c r="BJ7" s="399"/>
      <c r="BK7" s="399"/>
      <c r="BL7" s="399"/>
      <c r="BM7" s="399"/>
      <c r="BN7" s="400"/>
      <c r="BO7" s="401">
        <v>45.4</v>
      </c>
      <c r="BP7" s="401"/>
      <c r="BQ7" s="401"/>
      <c r="BR7" s="401"/>
      <c r="BS7" s="402">
        <v>157031</v>
      </c>
      <c r="BT7" s="402"/>
      <c r="BU7" s="402"/>
      <c r="BV7" s="402"/>
      <c r="BW7" s="402"/>
      <c r="BX7" s="402"/>
      <c r="BY7" s="402"/>
      <c r="BZ7" s="402"/>
      <c r="CA7" s="402"/>
      <c r="CB7" s="406"/>
      <c r="CD7" s="395" t="s">
        <v>225</v>
      </c>
      <c r="CE7" s="396"/>
      <c r="CF7" s="396"/>
      <c r="CG7" s="396"/>
      <c r="CH7" s="396"/>
      <c r="CI7" s="396"/>
      <c r="CJ7" s="396"/>
      <c r="CK7" s="396"/>
      <c r="CL7" s="396"/>
      <c r="CM7" s="396"/>
      <c r="CN7" s="396"/>
      <c r="CO7" s="396"/>
      <c r="CP7" s="396"/>
      <c r="CQ7" s="397"/>
      <c r="CR7" s="398">
        <v>5301922</v>
      </c>
      <c r="CS7" s="399"/>
      <c r="CT7" s="399"/>
      <c r="CU7" s="399"/>
      <c r="CV7" s="399"/>
      <c r="CW7" s="399"/>
      <c r="CX7" s="399"/>
      <c r="CY7" s="400"/>
      <c r="CZ7" s="401">
        <v>11.5</v>
      </c>
      <c r="DA7" s="401"/>
      <c r="DB7" s="401"/>
      <c r="DC7" s="401"/>
      <c r="DD7" s="407">
        <v>115529</v>
      </c>
      <c r="DE7" s="399"/>
      <c r="DF7" s="399"/>
      <c r="DG7" s="399"/>
      <c r="DH7" s="399"/>
      <c r="DI7" s="399"/>
      <c r="DJ7" s="399"/>
      <c r="DK7" s="399"/>
      <c r="DL7" s="399"/>
      <c r="DM7" s="399"/>
      <c r="DN7" s="399"/>
      <c r="DO7" s="399"/>
      <c r="DP7" s="400"/>
      <c r="DQ7" s="407">
        <v>4624737</v>
      </c>
      <c r="DR7" s="399"/>
      <c r="DS7" s="399"/>
      <c r="DT7" s="399"/>
      <c r="DU7" s="399"/>
      <c r="DV7" s="399"/>
      <c r="DW7" s="399"/>
      <c r="DX7" s="399"/>
      <c r="DY7" s="399"/>
      <c r="DZ7" s="399"/>
      <c r="EA7" s="399"/>
      <c r="EB7" s="399"/>
      <c r="EC7" s="408"/>
    </row>
    <row r="8" spans="2:143" ht="11.25" customHeight="1" x14ac:dyDescent="0.15">
      <c r="B8" s="395" t="s">
        <v>226</v>
      </c>
      <c r="C8" s="396"/>
      <c r="D8" s="396"/>
      <c r="E8" s="396"/>
      <c r="F8" s="396"/>
      <c r="G8" s="396"/>
      <c r="H8" s="396"/>
      <c r="I8" s="396"/>
      <c r="J8" s="396"/>
      <c r="K8" s="396"/>
      <c r="L8" s="396"/>
      <c r="M8" s="396"/>
      <c r="N8" s="396"/>
      <c r="O8" s="396"/>
      <c r="P8" s="396"/>
      <c r="Q8" s="397"/>
      <c r="R8" s="398">
        <v>169723</v>
      </c>
      <c r="S8" s="399"/>
      <c r="T8" s="399"/>
      <c r="U8" s="399"/>
      <c r="V8" s="399"/>
      <c r="W8" s="399"/>
      <c r="X8" s="399"/>
      <c r="Y8" s="400"/>
      <c r="Z8" s="401">
        <v>0.4</v>
      </c>
      <c r="AA8" s="401"/>
      <c r="AB8" s="401"/>
      <c r="AC8" s="401"/>
      <c r="AD8" s="402">
        <v>169723</v>
      </c>
      <c r="AE8" s="402"/>
      <c r="AF8" s="402"/>
      <c r="AG8" s="402"/>
      <c r="AH8" s="402"/>
      <c r="AI8" s="402"/>
      <c r="AJ8" s="402"/>
      <c r="AK8" s="402"/>
      <c r="AL8" s="403">
        <v>0.7</v>
      </c>
      <c r="AM8" s="404"/>
      <c r="AN8" s="404"/>
      <c r="AO8" s="405"/>
      <c r="AP8" s="395" t="s">
        <v>227</v>
      </c>
      <c r="AQ8" s="396"/>
      <c r="AR8" s="396"/>
      <c r="AS8" s="396"/>
      <c r="AT8" s="396"/>
      <c r="AU8" s="396"/>
      <c r="AV8" s="396"/>
      <c r="AW8" s="396"/>
      <c r="AX8" s="396"/>
      <c r="AY8" s="396"/>
      <c r="AZ8" s="396"/>
      <c r="BA8" s="396"/>
      <c r="BB8" s="396"/>
      <c r="BC8" s="396"/>
      <c r="BD8" s="396"/>
      <c r="BE8" s="396"/>
      <c r="BF8" s="397"/>
      <c r="BG8" s="398">
        <v>173358</v>
      </c>
      <c r="BH8" s="399"/>
      <c r="BI8" s="399"/>
      <c r="BJ8" s="399"/>
      <c r="BK8" s="399"/>
      <c r="BL8" s="399"/>
      <c r="BM8" s="399"/>
      <c r="BN8" s="400"/>
      <c r="BO8" s="401">
        <v>1</v>
      </c>
      <c r="BP8" s="401"/>
      <c r="BQ8" s="401"/>
      <c r="BR8" s="401"/>
      <c r="BS8" s="402" t="s">
        <v>122</v>
      </c>
      <c r="BT8" s="402"/>
      <c r="BU8" s="402"/>
      <c r="BV8" s="402"/>
      <c r="BW8" s="402"/>
      <c r="BX8" s="402"/>
      <c r="BY8" s="402"/>
      <c r="BZ8" s="402"/>
      <c r="CA8" s="402"/>
      <c r="CB8" s="406"/>
      <c r="CD8" s="395" t="s">
        <v>228</v>
      </c>
      <c r="CE8" s="396"/>
      <c r="CF8" s="396"/>
      <c r="CG8" s="396"/>
      <c r="CH8" s="396"/>
      <c r="CI8" s="396"/>
      <c r="CJ8" s="396"/>
      <c r="CK8" s="396"/>
      <c r="CL8" s="396"/>
      <c r="CM8" s="396"/>
      <c r="CN8" s="396"/>
      <c r="CO8" s="396"/>
      <c r="CP8" s="396"/>
      <c r="CQ8" s="397"/>
      <c r="CR8" s="398">
        <v>18676470</v>
      </c>
      <c r="CS8" s="399"/>
      <c r="CT8" s="399"/>
      <c r="CU8" s="399"/>
      <c r="CV8" s="399"/>
      <c r="CW8" s="399"/>
      <c r="CX8" s="399"/>
      <c r="CY8" s="400"/>
      <c r="CZ8" s="401">
        <v>40.5</v>
      </c>
      <c r="DA8" s="401"/>
      <c r="DB8" s="401"/>
      <c r="DC8" s="401"/>
      <c r="DD8" s="407">
        <v>198454</v>
      </c>
      <c r="DE8" s="399"/>
      <c r="DF8" s="399"/>
      <c r="DG8" s="399"/>
      <c r="DH8" s="399"/>
      <c r="DI8" s="399"/>
      <c r="DJ8" s="399"/>
      <c r="DK8" s="399"/>
      <c r="DL8" s="399"/>
      <c r="DM8" s="399"/>
      <c r="DN8" s="399"/>
      <c r="DO8" s="399"/>
      <c r="DP8" s="400"/>
      <c r="DQ8" s="407">
        <v>10035868</v>
      </c>
      <c r="DR8" s="399"/>
      <c r="DS8" s="399"/>
      <c r="DT8" s="399"/>
      <c r="DU8" s="399"/>
      <c r="DV8" s="399"/>
      <c r="DW8" s="399"/>
      <c r="DX8" s="399"/>
      <c r="DY8" s="399"/>
      <c r="DZ8" s="399"/>
      <c r="EA8" s="399"/>
      <c r="EB8" s="399"/>
      <c r="EC8" s="408"/>
    </row>
    <row r="9" spans="2:143" ht="11.25" customHeight="1" x14ac:dyDescent="0.15">
      <c r="B9" s="395" t="s">
        <v>229</v>
      </c>
      <c r="C9" s="396"/>
      <c r="D9" s="396"/>
      <c r="E9" s="396"/>
      <c r="F9" s="396"/>
      <c r="G9" s="396"/>
      <c r="H9" s="396"/>
      <c r="I9" s="396"/>
      <c r="J9" s="396"/>
      <c r="K9" s="396"/>
      <c r="L9" s="396"/>
      <c r="M9" s="396"/>
      <c r="N9" s="396"/>
      <c r="O9" s="396"/>
      <c r="P9" s="396"/>
      <c r="Q9" s="397"/>
      <c r="R9" s="398">
        <v>292321</v>
      </c>
      <c r="S9" s="399"/>
      <c r="T9" s="399"/>
      <c r="U9" s="399"/>
      <c r="V9" s="399"/>
      <c r="W9" s="399"/>
      <c r="X9" s="399"/>
      <c r="Y9" s="400"/>
      <c r="Z9" s="401">
        <v>0.6</v>
      </c>
      <c r="AA9" s="401"/>
      <c r="AB9" s="401"/>
      <c r="AC9" s="401"/>
      <c r="AD9" s="402">
        <v>292321</v>
      </c>
      <c r="AE9" s="402"/>
      <c r="AF9" s="402"/>
      <c r="AG9" s="402"/>
      <c r="AH9" s="402"/>
      <c r="AI9" s="402"/>
      <c r="AJ9" s="402"/>
      <c r="AK9" s="402"/>
      <c r="AL9" s="403">
        <v>1.2</v>
      </c>
      <c r="AM9" s="404"/>
      <c r="AN9" s="404"/>
      <c r="AO9" s="405"/>
      <c r="AP9" s="395" t="s">
        <v>230</v>
      </c>
      <c r="AQ9" s="396"/>
      <c r="AR9" s="396"/>
      <c r="AS9" s="396"/>
      <c r="AT9" s="396"/>
      <c r="AU9" s="396"/>
      <c r="AV9" s="396"/>
      <c r="AW9" s="396"/>
      <c r="AX9" s="396"/>
      <c r="AY9" s="396"/>
      <c r="AZ9" s="396"/>
      <c r="BA9" s="396"/>
      <c r="BB9" s="396"/>
      <c r="BC9" s="396"/>
      <c r="BD9" s="396"/>
      <c r="BE9" s="396"/>
      <c r="BF9" s="397"/>
      <c r="BG9" s="398">
        <v>6539116</v>
      </c>
      <c r="BH9" s="399"/>
      <c r="BI9" s="399"/>
      <c r="BJ9" s="399"/>
      <c r="BK9" s="399"/>
      <c r="BL9" s="399"/>
      <c r="BM9" s="399"/>
      <c r="BN9" s="400"/>
      <c r="BO9" s="401">
        <v>37.1</v>
      </c>
      <c r="BP9" s="401"/>
      <c r="BQ9" s="401"/>
      <c r="BR9" s="401"/>
      <c r="BS9" s="402" t="s">
        <v>122</v>
      </c>
      <c r="BT9" s="402"/>
      <c r="BU9" s="402"/>
      <c r="BV9" s="402"/>
      <c r="BW9" s="402"/>
      <c r="BX9" s="402"/>
      <c r="BY9" s="402"/>
      <c r="BZ9" s="402"/>
      <c r="CA9" s="402"/>
      <c r="CB9" s="406"/>
      <c r="CD9" s="395" t="s">
        <v>231</v>
      </c>
      <c r="CE9" s="396"/>
      <c r="CF9" s="396"/>
      <c r="CG9" s="396"/>
      <c r="CH9" s="396"/>
      <c r="CI9" s="396"/>
      <c r="CJ9" s="396"/>
      <c r="CK9" s="396"/>
      <c r="CL9" s="396"/>
      <c r="CM9" s="396"/>
      <c r="CN9" s="396"/>
      <c r="CO9" s="396"/>
      <c r="CP9" s="396"/>
      <c r="CQ9" s="397"/>
      <c r="CR9" s="398">
        <v>2955897</v>
      </c>
      <c r="CS9" s="399"/>
      <c r="CT9" s="399"/>
      <c r="CU9" s="399"/>
      <c r="CV9" s="399"/>
      <c r="CW9" s="399"/>
      <c r="CX9" s="399"/>
      <c r="CY9" s="400"/>
      <c r="CZ9" s="401">
        <v>6.4</v>
      </c>
      <c r="DA9" s="401"/>
      <c r="DB9" s="401"/>
      <c r="DC9" s="401"/>
      <c r="DD9" s="407">
        <v>27498</v>
      </c>
      <c r="DE9" s="399"/>
      <c r="DF9" s="399"/>
      <c r="DG9" s="399"/>
      <c r="DH9" s="399"/>
      <c r="DI9" s="399"/>
      <c r="DJ9" s="399"/>
      <c r="DK9" s="399"/>
      <c r="DL9" s="399"/>
      <c r="DM9" s="399"/>
      <c r="DN9" s="399"/>
      <c r="DO9" s="399"/>
      <c r="DP9" s="400"/>
      <c r="DQ9" s="407">
        <v>2570501</v>
      </c>
      <c r="DR9" s="399"/>
      <c r="DS9" s="399"/>
      <c r="DT9" s="399"/>
      <c r="DU9" s="399"/>
      <c r="DV9" s="399"/>
      <c r="DW9" s="399"/>
      <c r="DX9" s="399"/>
      <c r="DY9" s="399"/>
      <c r="DZ9" s="399"/>
      <c r="EA9" s="399"/>
      <c r="EB9" s="399"/>
      <c r="EC9" s="408"/>
    </row>
    <row r="10" spans="2:143" ht="11.25" customHeight="1" x14ac:dyDescent="0.15">
      <c r="B10" s="395" t="s">
        <v>232</v>
      </c>
      <c r="C10" s="396"/>
      <c r="D10" s="396"/>
      <c r="E10" s="396"/>
      <c r="F10" s="396"/>
      <c r="G10" s="396"/>
      <c r="H10" s="396"/>
      <c r="I10" s="396"/>
      <c r="J10" s="396"/>
      <c r="K10" s="396"/>
      <c r="L10" s="396"/>
      <c r="M10" s="396"/>
      <c r="N10" s="396"/>
      <c r="O10" s="396"/>
      <c r="P10" s="396"/>
      <c r="Q10" s="397"/>
      <c r="R10" s="398" t="s">
        <v>122</v>
      </c>
      <c r="S10" s="399"/>
      <c r="T10" s="399"/>
      <c r="U10" s="399"/>
      <c r="V10" s="399"/>
      <c r="W10" s="399"/>
      <c r="X10" s="399"/>
      <c r="Y10" s="400"/>
      <c r="Z10" s="401" t="s">
        <v>122</v>
      </c>
      <c r="AA10" s="401"/>
      <c r="AB10" s="401"/>
      <c r="AC10" s="401"/>
      <c r="AD10" s="402" t="s">
        <v>122</v>
      </c>
      <c r="AE10" s="402"/>
      <c r="AF10" s="402"/>
      <c r="AG10" s="402"/>
      <c r="AH10" s="402"/>
      <c r="AI10" s="402"/>
      <c r="AJ10" s="402"/>
      <c r="AK10" s="402"/>
      <c r="AL10" s="403" t="s">
        <v>122</v>
      </c>
      <c r="AM10" s="404"/>
      <c r="AN10" s="404"/>
      <c r="AO10" s="405"/>
      <c r="AP10" s="395" t="s">
        <v>233</v>
      </c>
      <c r="AQ10" s="396"/>
      <c r="AR10" s="396"/>
      <c r="AS10" s="396"/>
      <c r="AT10" s="396"/>
      <c r="AU10" s="396"/>
      <c r="AV10" s="396"/>
      <c r="AW10" s="396"/>
      <c r="AX10" s="396"/>
      <c r="AY10" s="396"/>
      <c r="AZ10" s="396"/>
      <c r="BA10" s="396"/>
      <c r="BB10" s="396"/>
      <c r="BC10" s="396"/>
      <c r="BD10" s="396"/>
      <c r="BE10" s="396"/>
      <c r="BF10" s="397"/>
      <c r="BG10" s="398">
        <v>326272</v>
      </c>
      <c r="BH10" s="399"/>
      <c r="BI10" s="399"/>
      <c r="BJ10" s="399"/>
      <c r="BK10" s="399"/>
      <c r="BL10" s="399"/>
      <c r="BM10" s="399"/>
      <c r="BN10" s="400"/>
      <c r="BO10" s="401">
        <v>1.9</v>
      </c>
      <c r="BP10" s="401"/>
      <c r="BQ10" s="401"/>
      <c r="BR10" s="401"/>
      <c r="BS10" s="402" t="s">
        <v>122</v>
      </c>
      <c r="BT10" s="402"/>
      <c r="BU10" s="402"/>
      <c r="BV10" s="402"/>
      <c r="BW10" s="402"/>
      <c r="BX10" s="402"/>
      <c r="BY10" s="402"/>
      <c r="BZ10" s="402"/>
      <c r="CA10" s="402"/>
      <c r="CB10" s="406"/>
      <c r="CD10" s="395" t="s">
        <v>234</v>
      </c>
      <c r="CE10" s="396"/>
      <c r="CF10" s="396"/>
      <c r="CG10" s="396"/>
      <c r="CH10" s="396"/>
      <c r="CI10" s="396"/>
      <c r="CJ10" s="396"/>
      <c r="CK10" s="396"/>
      <c r="CL10" s="396"/>
      <c r="CM10" s="396"/>
      <c r="CN10" s="396"/>
      <c r="CO10" s="396"/>
      <c r="CP10" s="396"/>
      <c r="CQ10" s="397"/>
      <c r="CR10" s="398">
        <v>45921</v>
      </c>
      <c r="CS10" s="399"/>
      <c r="CT10" s="399"/>
      <c r="CU10" s="399"/>
      <c r="CV10" s="399"/>
      <c r="CW10" s="399"/>
      <c r="CX10" s="399"/>
      <c r="CY10" s="400"/>
      <c r="CZ10" s="401">
        <v>0.1</v>
      </c>
      <c r="DA10" s="401"/>
      <c r="DB10" s="401"/>
      <c r="DC10" s="401"/>
      <c r="DD10" s="407" t="s">
        <v>122</v>
      </c>
      <c r="DE10" s="399"/>
      <c r="DF10" s="399"/>
      <c r="DG10" s="399"/>
      <c r="DH10" s="399"/>
      <c r="DI10" s="399"/>
      <c r="DJ10" s="399"/>
      <c r="DK10" s="399"/>
      <c r="DL10" s="399"/>
      <c r="DM10" s="399"/>
      <c r="DN10" s="399"/>
      <c r="DO10" s="399"/>
      <c r="DP10" s="400"/>
      <c r="DQ10" s="407">
        <v>45921</v>
      </c>
      <c r="DR10" s="399"/>
      <c r="DS10" s="399"/>
      <c r="DT10" s="399"/>
      <c r="DU10" s="399"/>
      <c r="DV10" s="399"/>
      <c r="DW10" s="399"/>
      <c r="DX10" s="399"/>
      <c r="DY10" s="399"/>
      <c r="DZ10" s="399"/>
      <c r="EA10" s="399"/>
      <c r="EB10" s="399"/>
      <c r="EC10" s="408"/>
    </row>
    <row r="11" spans="2:143" ht="11.25" customHeight="1" x14ac:dyDescent="0.15">
      <c r="B11" s="395" t="s">
        <v>235</v>
      </c>
      <c r="C11" s="396"/>
      <c r="D11" s="396"/>
      <c r="E11" s="396"/>
      <c r="F11" s="396"/>
      <c r="G11" s="396"/>
      <c r="H11" s="396"/>
      <c r="I11" s="396"/>
      <c r="J11" s="396"/>
      <c r="K11" s="396"/>
      <c r="L11" s="396"/>
      <c r="M11" s="396"/>
      <c r="N11" s="396"/>
      <c r="O11" s="396"/>
      <c r="P11" s="396"/>
      <c r="Q11" s="397"/>
      <c r="R11" s="398">
        <v>2802923</v>
      </c>
      <c r="S11" s="399"/>
      <c r="T11" s="399"/>
      <c r="U11" s="399"/>
      <c r="V11" s="399"/>
      <c r="W11" s="399"/>
      <c r="X11" s="399"/>
      <c r="Y11" s="400"/>
      <c r="Z11" s="403">
        <v>5.9</v>
      </c>
      <c r="AA11" s="404"/>
      <c r="AB11" s="404"/>
      <c r="AC11" s="410"/>
      <c r="AD11" s="407">
        <v>2802923</v>
      </c>
      <c r="AE11" s="399"/>
      <c r="AF11" s="399"/>
      <c r="AG11" s="399"/>
      <c r="AH11" s="399"/>
      <c r="AI11" s="399"/>
      <c r="AJ11" s="399"/>
      <c r="AK11" s="400"/>
      <c r="AL11" s="403">
        <v>11.6</v>
      </c>
      <c r="AM11" s="404"/>
      <c r="AN11" s="404"/>
      <c r="AO11" s="405"/>
      <c r="AP11" s="395" t="s">
        <v>236</v>
      </c>
      <c r="AQ11" s="396"/>
      <c r="AR11" s="396"/>
      <c r="AS11" s="396"/>
      <c r="AT11" s="396"/>
      <c r="AU11" s="396"/>
      <c r="AV11" s="396"/>
      <c r="AW11" s="396"/>
      <c r="AX11" s="396"/>
      <c r="AY11" s="396"/>
      <c r="AZ11" s="396"/>
      <c r="BA11" s="396"/>
      <c r="BB11" s="396"/>
      <c r="BC11" s="396"/>
      <c r="BD11" s="396"/>
      <c r="BE11" s="396"/>
      <c r="BF11" s="397"/>
      <c r="BG11" s="398">
        <v>974059</v>
      </c>
      <c r="BH11" s="399"/>
      <c r="BI11" s="399"/>
      <c r="BJ11" s="399"/>
      <c r="BK11" s="399"/>
      <c r="BL11" s="399"/>
      <c r="BM11" s="399"/>
      <c r="BN11" s="400"/>
      <c r="BO11" s="401">
        <v>5.5</v>
      </c>
      <c r="BP11" s="401"/>
      <c r="BQ11" s="401"/>
      <c r="BR11" s="401"/>
      <c r="BS11" s="402">
        <v>157031</v>
      </c>
      <c r="BT11" s="402"/>
      <c r="BU11" s="402"/>
      <c r="BV11" s="402"/>
      <c r="BW11" s="402"/>
      <c r="BX11" s="402"/>
      <c r="BY11" s="402"/>
      <c r="BZ11" s="402"/>
      <c r="CA11" s="402"/>
      <c r="CB11" s="406"/>
      <c r="CD11" s="395" t="s">
        <v>237</v>
      </c>
      <c r="CE11" s="396"/>
      <c r="CF11" s="396"/>
      <c r="CG11" s="396"/>
      <c r="CH11" s="396"/>
      <c r="CI11" s="396"/>
      <c r="CJ11" s="396"/>
      <c r="CK11" s="396"/>
      <c r="CL11" s="396"/>
      <c r="CM11" s="396"/>
      <c r="CN11" s="396"/>
      <c r="CO11" s="396"/>
      <c r="CP11" s="396"/>
      <c r="CQ11" s="397"/>
      <c r="CR11" s="398">
        <v>306137</v>
      </c>
      <c r="CS11" s="399"/>
      <c r="CT11" s="399"/>
      <c r="CU11" s="399"/>
      <c r="CV11" s="399"/>
      <c r="CW11" s="399"/>
      <c r="CX11" s="399"/>
      <c r="CY11" s="400"/>
      <c r="CZ11" s="401">
        <v>0.7</v>
      </c>
      <c r="DA11" s="401"/>
      <c r="DB11" s="401"/>
      <c r="DC11" s="401"/>
      <c r="DD11" s="407">
        <v>72592</v>
      </c>
      <c r="DE11" s="399"/>
      <c r="DF11" s="399"/>
      <c r="DG11" s="399"/>
      <c r="DH11" s="399"/>
      <c r="DI11" s="399"/>
      <c r="DJ11" s="399"/>
      <c r="DK11" s="399"/>
      <c r="DL11" s="399"/>
      <c r="DM11" s="399"/>
      <c r="DN11" s="399"/>
      <c r="DO11" s="399"/>
      <c r="DP11" s="400"/>
      <c r="DQ11" s="407">
        <v>221708</v>
      </c>
      <c r="DR11" s="399"/>
      <c r="DS11" s="399"/>
      <c r="DT11" s="399"/>
      <c r="DU11" s="399"/>
      <c r="DV11" s="399"/>
      <c r="DW11" s="399"/>
      <c r="DX11" s="399"/>
      <c r="DY11" s="399"/>
      <c r="DZ11" s="399"/>
      <c r="EA11" s="399"/>
      <c r="EB11" s="399"/>
      <c r="EC11" s="408"/>
    </row>
    <row r="12" spans="2:143" ht="11.25" customHeight="1" x14ac:dyDescent="0.15">
      <c r="B12" s="395" t="s">
        <v>238</v>
      </c>
      <c r="C12" s="396"/>
      <c r="D12" s="396"/>
      <c r="E12" s="396"/>
      <c r="F12" s="396"/>
      <c r="G12" s="396"/>
      <c r="H12" s="396"/>
      <c r="I12" s="396"/>
      <c r="J12" s="396"/>
      <c r="K12" s="396"/>
      <c r="L12" s="396"/>
      <c r="M12" s="396"/>
      <c r="N12" s="396"/>
      <c r="O12" s="396"/>
      <c r="P12" s="396"/>
      <c r="Q12" s="397"/>
      <c r="R12" s="398">
        <v>49199</v>
      </c>
      <c r="S12" s="399"/>
      <c r="T12" s="399"/>
      <c r="U12" s="399"/>
      <c r="V12" s="399"/>
      <c r="W12" s="399"/>
      <c r="X12" s="399"/>
      <c r="Y12" s="400"/>
      <c r="Z12" s="401">
        <v>0.1</v>
      </c>
      <c r="AA12" s="401"/>
      <c r="AB12" s="401"/>
      <c r="AC12" s="401"/>
      <c r="AD12" s="402">
        <v>49199</v>
      </c>
      <c r="AE12" s="402"/>
      <c r="AF12" s="402"/>
      <c r="AG12" s="402"/>
      <c r="AH12" s="402"/>
      <c r="AI12" s="402"/>
      <c r="AJ12" s="402"/>
      <c r="AK12" s="402"/>
      <c r="AL12" s="403">
        <v>0.2</v>
      </c>
      <c r="AM12" s="404"/>
      <c r="AN12" s="404"/>
      <c r="AO12" s="405"/>
      <c r="AP12" s="395" t="s">
        <v>239</v>
      </c>
      <c r="AQ12" s="396"/>
      <c r="AR12" s="396"/>
      <c r="AS12" s="396"/>
      <c r="AT12" s="396"/>
      <c r="AU12" s="396"/>
      <c r="AV12" s="396"/>
      <c r="AW12" s="396"/>
      <c r="AX12" s="396"/>
      <c r="AY12" s="396"/>
      <c r="AZ12" s="396"/>
      <c r="BA12" s="396"/>
      <c r="BB12" s="396"/>
      <c r="BC12" s="396"/>
      <c r="BD12" s="396"/>
      <c r="BE12" s="396"/>
      <c r="BF12" s="397"/>
      <c r="BG12" s="398">
        <v>7340139</v>
      </c>
      <c r="BH12" s="399"/>
      <c r="BI12" s="399"/>
      <c r="BJ12" s="399"/>
      <c r="BK12" s="399"/>
      <c r="BL12" s="399"/>
      <c r="BM12" s="399"/>
      <c r="BN12" s="400"/>
      <c r="BO12" s="401">
        <v>41.6</v>
      </c>
      <c r="BP12" s="401"/>
      <c r="BQ12" s="401"/>
      <c r="BR12" s="401"/>
      <c r="BS12" s="402" t="s">
        <v>122</v>
      </c>
      <c r="BT12" s="402"/>
      <c r="BU12" s="402"/>
      <c r="BV12" s="402"/>
      <c r="BW12" s="402"/>
      <c r="BX12" s="402"/>
      <c r="BY12" s="402"/>
      <c r="BZ12" s="402"/>
      <c r="CA12" s="402"/>
      <c r="CB12" s="406"/>
      <c r="CD12" s="395" t="s">
        <v>240</v>
      </c>
      <c r="CE12" s="396"/>
      <c r="CF12" s="396"/>
      <c r="CG12" s="396"/>
      <c r="CH12" s="396"/>
      <c r="CI12" s="396"/>
      <c r="CJ12" s="396"/>
      <c r="CK12" s="396"/>
      <c r="CL12" s="396"/>
      <c r="CM12" s="396"/>
      <c r="CN12" s="396"/>
      <c r="CO12" s="396"/>
      <c r="CP12" s="396"/>
      <c r="CQ12" s="397"/>
      <c r="CR12" s="398">
        <v>530175</v>
      </c>
      <c r="CS12" s="399"/>
      <c r="CT12" s="399"/>
      <c r="CU12" s="399"/>
      <c r="CV12" s="399"/>
      <c r="CW12" s="399"/>
      <c r="CX12" s="399"/>
      <c r="CY12" s="400"/>
      <c r="CZ12" s="401">
        <v>1.2</v>
      </c>
      <c r="DA12" s="401"/>
      <c r="DB12" s="401"/>
      <c r="DC12" s="401"/>
      <c r="DD12" s="407">
        <v>12138</v>
      </c>
      <c r="DE12" s="399"/>
      <c r="DF12" s="399"/>
      <c r="DG12" s="399"/>
      <c r="DH12" s="399"/>
      <c r="DI12" s="399"/>
      <c r="DJ12" s="399"/>
      <c r="DK12" s="399"/>
      <c r="DL12" s="399"/>
      <c r="DM12" s="399"/>
      <c r="DN12" s="399"/>
      <c r="DO12" s="399"/>
      <c r="DP12" s="400"/>
      <c r="DQ12" s="407">
        <v>515038</v>
      </c>
      <c r="DR12" s="399"/>
      <c r="DS12" s="399"/>
      <c r="DT12" s="399"/>
      <c r="DU12" s="399"/>
      <c r="DV12" s="399"/>
      <c r="DW12" s="399"/>
      <c r="DX12" s="399"/>
      <c r="DY12" s="399"/>
      <c r="DZ12" s="399"/>
      <c r="EA12" s="399"/>
      <c r="EB12" s="399"/>
      <c r="EC12" s="408"/>
    </row>
    <row r="13" spans="2:143" ht="11.25" customHeight="1" x14ac:dyDescent="0.15">
      <c r="B13" s="395" t="s">
        <v>241</v>
      </c>
      <c r="C13" s="396"/>
      <c r="D13" s="396"/>
      <c r="E13" s="396"/>
      <c r="F13" s="396"/>
      <c r="G13" s="396"/>
      <c r="H13" s="396"/>
      <c r="I13" s="396"/>
      <c r="J13" s="396"/>
      <c r="K13" s="396"/>
      <c r="L13" s="396"/>
      <c r="M13" s="396"/>
      <c r="N13" s="396"/>
      <c r="O13" s="396"/>
      <c r="P13" s="396"/>
      <c r="Q13" s="397"/>
      <c r="R13" s="398" t="s">
        <v>122</v>
      </c>
      <c r="S13" s="399"/>
      <c r="T13" s="399"/>
      <c r="U13" s="399"/>
      <c r="V13" s="399"/>
      <c r="W13" s="399"/>
      <c r="X13" s="399"/>
      <c r="Y13" s="400"/>
      <c r="Z13" s="401" t="s">
        <v>122</v>
      </c>
      <c r="AA13" s="401"/>
      <c r="AB13" s="401"/>
      <c r="AC13" s="401"/>
      <c r="AD13" s="402" t="s">
        <v>122</v>
      </c>
      <c r="AE13" s="402"/>
      <c r="AF13" s="402"/>
      <c r="AG13" s="402"/>
      <c r="AH13" s="402"/>
      <c r="AI13" s="402"/>
      <c r="AJ13" s="402"/>
      <c r="AK13" s="402"/>
      <c r="AL13" s="403" t="s">
        <v>122</v>
      </c>
      <c r="AM13" s="404"/>
      <c r="AN13" s="404"/>
      <c r="AO13" s="405"/>
      <c r="AP13" s="395" t="s">
        <v>242</v>
      </c>
      <c r="AQ13" s="396"/>
      <c r="AR13" s="396"/>
      <c r="AS13" s="396"/>
      <c r="AT13" s="396"/>
      <c r="AU13" s="396"/>
      <c r="AV13" s="396"/>
      <c r="AW13" s="396"/>
      <c r="AX13" s="396"/>
      <c r="AY13" s="396"/>
      <c r="AZ13" s="396"/>
      <c r="BA13" s="396"/>
      <c r="BB13" s="396"/>
      <c r="BC13" s="396"/>
      <c r="BD13" s="396"/>
      <c r="BE13" s="396"/>
      <c r="BF13" s="397"/>
      <c r="BG13" s="398">
        <v>7310339</v>
      </c>
      <c r="BH13" s="399"/>
      <c r="BI13" s="399"/>
      <c r="BJ13" s="399"/>
      <c r="BK13" s="399"/>
      <c r="BL13" s="399"/>
      <c r="BM13" s="399"/>
      <c r="BN13" s="400"/>
      <c r="BO13" s="401">
        <v>41.5</v>
      </c>
      <c r="BP13" s="401"/>
      <c r="BQ13" s="401"/>
      <c r="BR13" s="401"/>
      <c r="BS13" s="402" t="s">
        <v>122</v>
      </c>
      <c r="BT13" s="402"/>
      <c r="BU13" s="402"/>
      <c r="BV13" s="402"/>
      <c r="BW13" s="402"/>
      <c r="BX13" s="402"/>
      <c r="BY13" s="402"/>
      <c r="BZ13" s="402"/>
      <c r="CA13" s="402"/>
      <c r="CB13" s="406"/>
      <c r="CD13" s="395" t="s">
        <v>243</v>
      </c>
      <c r="CE13" s="396"/>
      <c r="CF13" s="396"/>
      <c r="CG13" s="396"/>
      <c r="CH13" s="396"/>
      <c r="CI13" s="396"/>
      <c r="CJ13" s="396"/>
      <c r="CK13" s="396"/>
      <c r="CL13" s="396"/>
      <c r="CM13" s="396"/>
      <c r="CN13" s="396"/>
      <c r="CO13" s="396"/>
      <c r="CP13" s="396"/>
      <c r="CQ13" s="397"/>
      <c r="CR13" s="398">
        <v>6163085</v>
      </c>
      <c r="CS13" s="399"/>
      <c r="CT13" s="399"/>
      <c r="CU13" s="399"/>
      <c r="CV13" s="399"/>
      <c r="CW13" s="399"/>
      <c r="CX13" s="399"/>
      <c r="CY13" s="400"/>
      <c r="CZ13" s="401">
        <v>13.4</v>
      </c>
      <c r="DA13" s="401"/>
      <c r="DB13" s="401"/>
      <c r="DC13" s="401"/>
      <c r="DD13" s="407">
        <v>3982092</v>
      </c>
      <c r="DE13" s="399"/>
      <c r="DF13" s="399"/>
      <c r="DG13" s="399"/>
      <c r="DH13" s="399"/>
      <c r="DI13" s="399"/>
      <c r="DJ13" s="399"/>
      <c r="DK13" s="399"/>
      <c r="DL13" s="399"/>
      <c r="DM13" s="399"/>
      <c r="DN13" s="399"/>
      <c r="DO13" s="399"/>
      <c r="DP13" s="400"/>
      <c r="DQ13" s="407">
        <v>2299359</v>
      </c>
      <c r="DR13" s="399"/>
      <c r="DS13" s="399"/>
      <c r="DT13" s="399"/>
      <c r="DU13" s="399"/>
      <c r="DV13" s="399"/>
      <c r="DW13" s="399"/>
      <c r="DX13" s="399"/>
      <c r="DY13" s="399"/>
      <c r="DZ13" s="399"/>
      <c r="EA13" s="399"/>
      <c r="EB13" s="399"/>
      <c r="EC13" s="408"/>
    </row>
    <row r="14" spans="2:143" ht="11.25" customHeight="1" x14ac:dyDescent="0.15">
      <c r="B14" s="395" t="s">
        <v>244</v>
      </c>
      <c r="C14" s="396"/>
      <c r="D14" s="396"/>
      <c r="E14" s="396"/>
      <c r="F14" s="396"/>
      <c r="G14" s="396"/>
      <c r="H14" s="396"/>
      <c r="I14" s="396"/>
      <c r="J14" s="396"/>
      <c r="K14" s="396"/>
      <c r="L14" s="396"/>
      <c r="M14" s="396"/>
      <c r="N14" s="396"/>
      <c r="O14" s="396"/>
      <c r="P14" s="396"/>
      <c r="Q14" s="397"/>
      <c r="R14" s="398" t="s">
        <v>122</v>
      </c>
      <c r="S14" s="399"/>
      <c r="T14" s="399"/>
      <c r="U14" s="399"/>
      <c r="V14" s="399"/>
      <c r="W14" s="399"/>
      <c r="X14" s="399"/>
      <c r="Y14" s="400"/>
      <c r="Z14" s="401" t="s">
        <v>122</v>
      </c>
      <c r="AA14" s="401"/>
      <c r="AB14" s="401"/>
      <c r="AC14" s="401"/>
      <c r="AD14" s="402" t="s">
        <v>122</v>
      </c>
      <c r="AE14" s="402"/>
      <c r="AF14" s="402"/>
      <c r="AG14" s="402"/>
      <c r="AH14" s="402"/>
      <c r="AI14" s="402"/>
      <c r="AJ14" s="402"/>
      <c r="AK14" s="402"/>
      <c r="AL14" s="403" t="s">
        <v>122</v>
      </c>
      <c r="AM14" s="404"/>
      <c r="AN14" s="404"/>
      <c r="AO14" s="405"/>
      <c r="AP14" s="395" t="s">
        <v>245</v>
      </c>
      <c r="AQ14" s="396"/>
      <c r="AR14" s="396"/>
      <c r="AS14" s="396"/>
      <c r="AT14" s="396"/>
      <c r="AU14" s="396"/>
      <c r="AV14" s="396"/>
      <c r="AW14" s="396"/>
      <c r="AX14" s="396"/>
      <c r="AY14" s="396"/>
      <c r="AZ14" s="396"/>
      <c r="BA14" s="396"/>
      <c r="BB14" s="396"/>
      <c r="BC14" s="396"/>
      <c r="BD14" s="396"/>
      <c r="BE14" s="396"/>
      <c r="BF14" s="397"/>
      <c r="BG14" s="398">
        <v>309909</v>
      </c>
      <c r="BH14" s="399"/>
      <c r="BI14" s="399"/>
      <c r="BJ14" s="399"/>
      <c r="BK14" s="399"/>
      <c r="BL14" s="399"/>
      <c r="BM14" s="399"/>
      <c r="BN14" s="400"/>
      <c r="BO14" s="401">
        <v>1.8</v>
      </c>
      <c r="BP14" s="401"/>
      <c r="BQ14" s="401"/>
      <c r="BR14" s="401"/>
      <c r="BS14" s="402" t="s">
        <v>122</v>
      </c>
      <c r="BT14" s="402"/>
      <c r="BU14" s="402"/>
      <c r="BV14" s="402"/>
      <c r="BW14" s="402"/>
      <c r="BX14" s="402"/>
      <c r="BY14" s="402"/>
      <c r="BZ14" s="402"/>
      <c r="CA14" s="402"/>
      <c r="CB14" s="406"/>
      <c r="CD14" s="395" t="s">
        <v>246</v>
      </c>
      <c r="CE14" s="396"/>
      <c r="CF14" s="396"/>
      <c r="CG14" s="396"/>
      <c r="CH14" s="396"/>
      <c r="CI14" s="396"/>
      <c r="CJ14" s="396"/>
      <c r="CK14" s="396"/>
      <c r="CL14" s="396"/>
      <c r="CM14" s="396"/>
      <c r="CN14" s="396"/>
      <c r="CO14" s="396"/>
      <c r="CP14" s="396"/>
      <c r="CQ14" s="397"/>
      <c r="CR14" s="398">
        <v>2049468</v>
      </c>
      <c r="CS14" s="399"/>
      <c r="CT14" s="399"/>
      <c r="CU14" s="399"/>
      <c r="CV14" s="399"/>
      <c r="CW14" s="399"/>
      <c r="CX14" s="399"/>
      <c r="CY14" s="400"/>
      <c r="CZ14" s="401">
        <v>4.4000000000000004</v>
      </c>
      <c r="DA14" s="401"/>
      <c r="DB14" s="401"/>
      <c r="DC14" s="401"/>
      <c r="DD14" s="407">
        <v>418793</v>
      </c>
      <c r="DE14" s="399"/>
      <c r="DF14" s="399"/>
      <c r="DG14" s="399"/>
      <c r="DH14" s="399"/>
      <c r="DI14" s="399"/>
      <c r="DJ14" s="399"/>
      <c r="DK14" s="399"/>
      <c r="DL14" s="399"/>
      <c r="DM14" s="399"/>
      <c r="DN14" s="399"/>
      <c r="DO14" s="399"/>
      <c r="DP14" s="400"/>
      <c r="DQ14" s="407">
        <v>1608120</v>
      </c>
      <c r="DR14" s="399"/>
      <c r="DS14" s="399"/>
      <c r="DT14" s="399"/>
      <c r="DU14" s="399"/>
      <c r="DV14" s="399"/>
      <c r="DW14" s="399"/>
      <c r="DX14" s="399"/>
      <c r="DY14" s="399"/>
      <c r="DZ14" s="399"/>
      <c r="EA14" s="399"/>
      <c r="EB14" s="399"/>
      <c r="EC14" s="408"/>
    </row>
    <row r="15" spans="2:143" ht="11.25" customHeight="1" x14ac:dyDescent="0.15">
      <c r="B15" s="395" t="s">
        <v>247</v>
      </c>
      <c r="C15" s="396"/>
      <c r="D15" s="396"/>
      <c r="E15" s="396"/>
      <c r="F15" s="396"/>
      <c r="G15" s="396"/>
      <c r="H15" s="396"/>
      <c r="I15" s="396"/>
      <c r="J15" s="396"/>
      <c r="K15" s="396"/>
      <c r="L15" s="396"/>
      <c r="M15" s="396"/>
      <c r="N15" s="396"/>
      <c r="O15" s="396"/>
      <c r="P15" s="396"/>
      <c r="Q15" s="397"/>
      <c r="R15" s="398">
        <v>47418</v>
      </c>
      <c r="S15" s="399"/>
      <c r="T15" s="399"/>
      <c r="U15" s="399"/>
      <c r="V15" s="399"/>
      <c r="W15" s="399"/>
      <c r="X15" s="399"/>
      <c r="Y15" s="400"/>
      <c r="Z15" s="401">
        <v>0.1</v>
      </c>
      <c r="AA15" s="401"/>
      <c r="AB15" s="401"/>
      <c r="AC15" s="401"/>
      <c r="AD15" s="402">
        <v>47418</v>
      </c>
      <c r="AE15" s="402"/>
      <c r="AF15" s="402"/>
      <c r="AG15" s="402"/>
      <c r="AH15" s="402"/>
      <c r="AI15" s="402"/>
      <c r="AJ15" s="402"/>
      <c r="AK15" s="402"/>
      <c r="AL15" s="403">
        <v>0.2</v>
      </c>
      <c r="AM15" s="404"/>
      <c r="AN15" s="404"/>
      <c r="AO15" s="405"/>
      <c r="AP15" s="395" t="s">
        <v>248</v>
      </c>
      <c r="AQ15" s="396"/>
      <c r="AR15" s="396"/>
      <c r="AS15" s="396"/>
      <c r="AT15" s="396"/>
      <c r="AU15" s="396"/>
      <c r="AV15" s="396"/>
      <c r="AW15" s="396"/>
      <c r="AX15" s="396"/>
      <c r="AY15" s="396"/>
      <c r="AZ15" s="396"/>
      <c r="BA15" s="396"/>
      <c r="BB15" s="396"/>
      <c r="BC15" s="396"/>
      <c r="BD15" s="396"/>
      <c r="BE15" s="396"/>
      <c r="BF15" s="397"/>
      <c r="BG15" s="398">
        <v>641668</v>
      </c>
      <c r="BH15" s="399"/>
      <c r="BI15" s="399"/>
      <c r="BJ15" s="399"/>
      <c r="BK15" s="399"/>
      <c r="BL15" s="399"/>
      <c r="BM15" s="399"/>
      <c r="BN15" s="400"/>
      <c r="BO15" s="401">
        <v>3.6</v>
      </c>
      <c r="BP15" s="401"/>
      <c r="BQ15" s="401"/>
      <c r="BR15" s="401"/>
      <c r="BS15" s="402" t="s">
        <v>122</v>
      </c>
      <c r="BT15" s="402"/>
      <c r="BU15" s="402"/>
      <c r="BV15" s="402"/>
      <c r="BW15" s="402"/>
      <c r="BX15" s="402"/>
      <c r="BY15" s="402"/>
      <c r="BZ15" s="402"/>
      <c r="CA15" s="402"/>
      <c r="CB15" s="406"/>
      <c r="CD15" s="395" t="s">
        <v>249</v>
      </c>
      <c r="CE15" s="396"/>
      <c r="CF15" s="396"/>
      <c r="CG15" s="396"/>
      <c r="CH15" s="396"/>
      <c r="CI15" s="396"/>
      <c r="CJ15" s="396"/>
      <c r="CK15" s="396"/>
      <c r="CL15" s="396"/>
      <c r="CM15" s="396"/>
      <c r="CN15" s="396"/>
      <c r="CO15" s="396"/>
      <c r="CP15" s="396"/>
      <c r="CQ15" s="397"/>
      <c r="CR15" s="398">
        <v>6081140</v>
      </c>
      <c r="CS15" s="399"/>
      <c r="CT15" s="399"/>
      <c r="CU15" s="399"/>
      <c r="CV15" s="399"/>
      <c r="CW15" s="399"/>
      <c r="CX15" s="399"/>
      <c r="CY15" s="400"/>
      <c r="CZ15" s="401">
        <v>13.2</v>
      </c>
      <c r="DA15" s="401"/>
      <c r="DB15" s="401"/>
      <c r="DC15" s="401"/>
      <c r="DD15" s="407">
        <v>1772493</v>
      </c>
      <c r="DE15" s="399"/>
      <c r="DF15" s="399"/>
      <c r="DG15" s="399"/>
      <c r="DH15" s="399"/>
      <c r="DI15" s="399"/>
      <c r="DJ15" s="399"/>
      <c r="DK15" s="399"/>
      <c r="DL15" s="399"/>
      <c r="DM15" s="399"/>
      <c r="DN15" s="399"/>
      <c r="DO15" s="399"/>
      <c r="DP15" s="400"/>
      <c r="DQ15" s="407">
        <v>3894483</v>
      </c>
      <c r="DR15" s="399"/>
      <c r="DS15" s="399"/>
      <c r="DT15" s="399"/>
      <c r="DU15" s="399"/>
      <c r="DV15" s="399"/>
      <c r="DW15" s="399"/>
      <c r="DX15" s="399"/>
      <c r="DY15" s="399"/>
      <c r="DZ15" s="399"/>
      <c r="EA15" s="399"/>
      <c r="EB15" s="399"/>
      <c r="EC15" s="408"/>
    </row>
    <row r="16" spans="2:143" ht="11.25" customHeight="1" x14ac:dyDescent="0.15">
      <c r="B16" s="395" t="s">
        <v>250</v>
      </c>
      <c r="C16" s="396"/>
      <c r="D16" s="396"/>
      <c r="E16" s="396"/>
      <c r="F16" s="396"/>
      <c r="G16" s="396"/>
      <c r="H16" s="396"/>
      <c r="I16" s="396"/>
      <c r="J16" s="396"/>
      <c r="K16" s="396"/>
      <c r="L16" s="396"/>
      <c r="M16" s="396"/>
      <c r="N16" s="396"/>
      <c r="O16" s="396"/>
      <c r="P16" s="396"/>
      <c r="Q16" s="397"/>
      <c r="R16" s="398">
        <v>288027</v>
      </c>
      <c r="S16" s="399"/>
      <c r="T16" s="399"/>
      <c r="U16" s="399"/>
      <c r="V16" s="399"/>
      <c r="W16" s="399"/>
      <c r="X16" s="399"/>
      <c r="Y16" s="400"/>
      <c r="Z16" s="401">
        <v>0.6</v>
      </c>
      <c r="AA16" s="401"/>
      <c r="AB16" s="401"/>
      <c r="AC16" s="401"/>
      <c r="AD16" s="402">
        <v>288027</v>
      </c>
      <c r="AE16" s="402"/>
      <c r="AF16" s="402"/>
      <c r="AG16" s="402"/>
      <c r="AH16" s="402"/>
      <c r="AI16" s="402"/>
      <c r="AJ16" s="402"/>
      <c r="AK16" s="402"/>
      <c r="AL16" s="403">
        <v>1.2</v>
      </c>
      <c r="AM16" s="404"/>
      <c r="AN16" s="404"/>
      <c r="AO16" s="405"/>
      <c r="AP16" s="395" t="s">
        <v>251</v>
      </c>
      <c r="AQ16" s="396"/>
      <c r="AR16" s="396"/>
      <c r="AS16" s="396"/>
      <c r="AT16" s="396"/>
      <c r="AU16" s="396"/>
      <c r="AV16" s="396"/>
      <c r="AW16" s="396"/>
      <c r="AX16" s="396"/>
      <c r="AY16" s="396"/>
      <c r="AZ16" s="396"/>
      <c r="BA16" s="396"/>
      <c r="BB16" s="396"/>
      <c r="BC16" s="396"/>
      <c r="BD16" s="396"/>
      <c r="BE16" s="396"/>
      <c r="BF16" s="397"/>
      <c r="BG16" s="398" t="s">
        <v>122</v>
      </c>
      <c r="BH16" s="399"/>
      <c r="BI16" s="399"/>
      <c r="BJ16" s="399"/>
      <c r="BK16" s="399"/>
      <c r="BL16" s="399"/>
      <c r="BM16" s="399"/>
      <c r="BN16" s="400"/>
      <c r="BO16" s="401" t="s">
        <v>122</v>
      </c>
      <c r="BP16" s="401"/>
      <c r="BQ16" s="401"/>
      <c r="BR16" s="401"/>
      <c r="BS16" s="402" t="s">
        <v>122</v>
      </c>
      <c r="BT16" s="402"/>
      <c r="BU16" s="402"/>
      <c r="BV16" s="402"/>
      <c r="BW16" s="402"/>
      <c r="BX16" s="402"/>
      <c r="BY16" s="402"/>
      <c r="BZ16" s="402"/>
      <c r="CA16" s="402"/>
      <c r="CB16" s="406"/>
      <c r="CD16" s="395" t="s">
        <v>252</v>
      </c>
      <c r="CE16" s="396"/>
      <c r="CF16" s="396"/>
      <c r="CG16" s="396"/>
      <c r="CH16" s="396"/>
      <c r="CI16" s="396"/>
      <c r="CJ16" s="396"/>
      <c r="CK16" s="396"/>
      <c r="CL16" s="396"/>
      <c r="CM16" s="396"/>
      <c r="CN16" s="396"/>
      <c r="CO16" s="396"/>
      <c r="CP16" s="396"/>
      <c r="CQ16" s="397"/>
      <c r="CR16" s="398">
        <v>55534</v>
      </c>
      <c r="CS16" s="399"/>
      <c r="CT16" s="399"/>
      <c r="CU16" s="399"/>
      <c r="CV16" s="399"/>
      <c r="CW16" s="399"/>
      <c r="CX16" s="399"/>
      <c r="CY16" s="400"/>
      <c r="CZ16" s="401">
        <v>0.1</v>
      </c>
      <c r="DA16" s="401"/>
      <c r="DB16" s="401"/>
      <c r="DC16" s="401"/>
      <c r="DD16" s="407" t="s">
        <v>122</v>
      </c>
      <c r="DE16" s="399"/>
      <c r="DF16" s="399"/>
      <c r="DG16" s="399"/>
      <c r="DH16" s="399"/>
      <c r="DI16" s="399"/>
      <c r="DJ16" s="399"/>
      <c r="DK16" s="399"/>
      <c r="DL16" s="399"/>
      <c r="DM16" s="399"/>
      <c r="DN16" s="399"/>
      <c r="DO16" s="399"/>
      <c r="DP16" s="400"/>
      <c r="DQ16" s="407">
        <v>11399</v>
      </c>
      <c r="DR16" s="399"/>
      <c r="DS16" s="399"/>
      <c r="DT16" s="399"/>
      <c r="DU16" s="399"/>
      <c r="DV16" s="399"/>
      <c r="DW16" s="399"/>
      <c r="DX16" s="399"/>
      <c r="DY16" s="399"/>
      <c r="DZ16" s="399"/>
      <c r="EA16" s="399"/>
      <c r="EB16" s="399"/>
      <c r="EC16" s="408"/>
    </row>
    <row r="17" spans="2:133" ht="11.25" customHeight="1" x14ac:dyDescent="0.15">
      <c r="B17" s="395" t="s">
        <v>253</v>
      </c>
      <c r="C17" s="396"/>
      <c r="D17" s="396"/>
      <c r="E17" s="396"/>
      <c r="F17" s="396"/>
      <c r="G17" s="396"/>
      <c r="H17" s="396"/>
      <c r="I17" s="396"/>
      <c r="J17" s="396"/>
      <c r="K17" s="396"/>
      <c r="L17" s="396"/>
      <c r="M17" s="396"/>
      <c r="N17" s="396"/>
      <c r="O17" s="396"/>
      <c r="P17" s="396"/>
      <c r="Q17" s="397"/>
      <c r="R17" s="398">
        <v>613188</v>
      </c>
      <c r="S17" s="399"/>
      <c r="T17" s="399"/>
      <c r="U17" s="399"/>
      <c r="V17" s="399"/>
      <c r="W17" s="399"/>
      <c r="X17" s="399"/>
      <c r="Y17" s="400"/>
      <c r="Z17" s="401">
        <v>1.3</v>
      </c>
      <c r="AA17" s="401"/>
      <c r="AB17" s="401"/>
      <c r="AC17" s="401"/>
      <c r="AD17" s="402">
        <v>613188</v>
      </c>
      <c r="AE17" s="402"/>
      <c r="AF17" s="402"/>
      <c r="AG17" s="402"/>
      <c r="AH17" s="402"/>
      <c r="AI17" s="402"/>
      <c r="AJ17" s="402"/>
      <c r="AK17" s="402"/>
      <c r="AL17" s="403">
        <v>2.5</v>
      </c>
      <c r="AM17" s="404"/>
      <c r="AN17" s="404"/>
      <c r="AO17" s="405"/>
      <c r="AP17" s="395" t="s">
        <v>254</v>
      </c>
      <c r="AQ17" s="396"/>
      <c r="AR17" s="396"/>
      <c r="AS17" s="396"/>
      <c r="AT17" s="396"/>
      <c r="AU17" s="396"/>
      <c r="AV17" s="396"/>
      <c r="AW17" s="396"/>
      <c r="AX17" s="396"/>
      <c r="AY17" s="396"/>
      <c r="AZ17" s="396"/>
      <c r="BA17" s="396"/>
      <c r="BB17" s="396"/>
      <c r="BC17" s="396"/>
      <c r="BD17" s="396"/>
      <c r="BE17" s="396"/>
      <c r="BF17" s="397"/>
      <c r="BG17" s="398" t="s">
        <v>122</v>
      </c>
      <c r="BH17" s="399"/>
      <c r="BI17" s="399"/>
      <c r="BJ17" s="399"/>
      <c r="BK17" s="399"/>
      <c r="BL17" s="399"/>
      <c r="BM17" s="399"/>
      <c r="BN17" s="400"/>
      <c r="BO17" s="401" t="s">
        <v>122</v>
      </c>
      <c r="BP17" s="401"/>
      <c r="BQ17" s="401"/>
      <c r="BR17" s="401"/>
      <c r="BS17" s="402" t="s">
        <v>122</v>
      </c>
      <c r="BT17" s="402"/>
      <c r="BU17" s="402"/>
      <c r="BV17" s="402"/>
      <c r="BW17" s="402"/>
      <c r="BX17" s="402"/>
      <c r="BY17" s="402"/>
      <c r="BZ17" s="402"/>
      <c r="CA17" s="402"/>
      <c r="CB17" s="406"/>
      <c r="CD17" s="395" t="s">
        <v>255</v>
      </c>
      <c r="CE17" s="396"/>
      <c r="CF17" s="396"/>
      <c r="CG17" s="396"/>
      <c r="CH17" s="396"/>
      <c r="CI17" s="396"/>
      <c r="CJ17" s="396"/>
      <c r="CK17" s="396"/>
      <c r="CL17" s="396"/>
      <c r="CM17" s="396"/>
      <c r="CN17" s="396"/>
      <c r="CO17" s="396"/>
      <c r="CP17" s="396"/>
      <c r="CQ17" s="397"/>
      <c r="CR17" s="398">
        <v>3665025</v>
      </c>
      <c r="CS17" s="399"/>
      <c r="CT17" s="399"/>
      <c r="CU17" s="399"/>
      <c r="CV17" s="399"/>
      <c r="CW17" s="399"/>
      <c r="CX17" s="399"/>
      <c r="CY17" s="400"/>
      <c r="CZ17" s="401">
        <v>8</v>
      </c>
      <c r="DA17" s="401"/>
      <c r="DB17" s="401"/>
      <c r="DC17" s="401"/>
      <c r="DD17" s="407" t="s">
        <v>122</v>
      </c>
      <c r="DE17" s="399"/>
      <c r="DF17" s="399"/>
      <c r="DG17" s="399"/>
      <c r="DH17" s="399"/>
      <c r="DI17" s="399"/>
      <c r="DJ17" s="399"/>
      <c r="DK17" s="399"/>
      <c r="DL17" s="399"/>
      <c r="DM17" s="399"/>
      <c r="DN17" s="399"/>
      <c r="DO17" s="399"/>
      <c r="DP17" s="400"/>
      <c r="DQ17" s="407">
        <v>3545614</v>
      </c>
      <c r="DR17" s="399"/>
      <c r="DS17" s="399"/>
      <c r="DT17" s="399"/>
      <c r="DU17" s="399"/>
      <c r="DV17" s="399"/>
      <c r="DW17" s="399"/>
      <c r="DX17" s="399"/>
      <c r="DY17" s="399"/>
      <c r="DZ17" s="399"/>
      <c r="EA17" s="399"/>
      <c r="EB17" s="399"/>
      <c r="EC17" s="408"/>
    </row>
    <row r="18" spans="2:133" ht="11.25" customHeight="1" x14ac:dyDescent="0.15">
      <c r="B18" s="395" t="s">
        <v>256</v>
      </c>
      <c r="C18" s="396"/>
      <c r="D18" s="396"/>
      <c r="E18" s="396"/>
      <c r="F18" s="396"/>
      <c r="G18" s="396"/>
      <c r="H18" s="396"/>
      <c r="I18" s="396"/>
      <c r="J18" s="396"/>
      <c r="K18" s="396"/>
      <c r="L18" s="396"/>
      <c r="M18" s="396"/>
      <c r="N18" s="396"/>
      <c r="O18" s="396"/>
      <c r="P18" s="396"/>
      <c r="Q18" s="397"/>
      <c r="R18" s="398">
        <v>107582</v>
      </c>
      <c r="S18" s="399"/>
      <c r="T18" s="399"/>
      <c r="U18" s="399"/>
      <c r="V18" s="399"/>
      <c r="W18" s="399"/>
      <c r="X18" s="399"/>
      <c r="Y18" s="400"/>
      <c r="Z18" s="401">
        <v>0.2</v>
      </c>
      <c r="AA18" s="401"/>
      <c r="AB18" s="401"/>
      <c r="AC18" s="401"/>
      <c r="AD18" s="402">
        <v>107582</v>
      </c>
      <c r="AE18" s="402"/>
      <c r="AF18" s="402"/>
      <c r="AG18" s="402"/>
      <c r="AH18" s="402"/>
      <c r="AI18" s="402"/>
      <c r="AJ18" s="402"/>
      <c r="AK18" s="402"/>
      <c r="AL18" s="403">
        <v>0.4</v>
      </c>
      <c r="AM18" s="404"/>
      <c r="AN18" s="404"/>
      <c r="AO18" s="405"/>
      <c r="AP18" s="395" t="s">
        <v>257</v>
      </c>
      <c r="AQ18" s="396"/>
      <c r="AR18" s="396"/>
      <c r="AS18" s="396"/>
      <c r="AT18" s="396"/>
      <c r="AU18" s="396"/>
      <c r="AV18" s="396"/>
      <c r="AW18" s="396"/>
      <c r="AX18" s="396"/>
      <c r="AY18" s="396"/>
      <c r="AZ18" s="396"/>
      <c r="BA18" s="396"/>
      <c r="BB18" s="396"/>
      <c r="BC18" s="396"/>
      <c r="BD18" s="396"/>
      <c r="BE18" s="396"/>
      <c r="BF18" s="397"/>
      <c r="BG18" s="398" t="s">
        <v>122</v>
      </c>
      <c r="BH18" s="399"/>
      <c r="BI18" s="399"/>
      <c r="BJ18" s="399"/>
      <c r="BK18" s="399"/>
      <c r="BL18" s="399"/>
      <c r="BM18" s="399"/>
      <c r="BN18" s="400"/>
      <c r="BO18" s="401" t="s">
        <v>122</v>
      </c>
      <c r="BP18" s="401"/>
      <c r="BQ18" s="401"/>
      <c r="BR18" s="401"/>
      <c r="BS18" s="402" t="s">
        <v>122</v>
      </c>
      <c r="BT18" s="402"/>
      <c r="BU18" s="402"/>
      <c r="BV18" s="402"/>
      <c r="BW18" s="402"/>
      <c r="BX18" s="402"/>
      <c r="BY18" s="402"/>
      <c r="BZ18" s="402"/>
      <c r="CA18" s="402"/>
      <c r="CB18" s="406"/>
      <c r="CD18" s="395" t="s">
        <v>258</v>
      </c>
      <c r="CE18" s="396"/>
      <c r="CF18" s="396"/>
      <c r="CG18" s="396"/>
      <c r="CH18" s="396"/>
      <c r="CI18" s="396"/>
      <c r="CJ18" s="396"/>
      <c r="CK18" s="396"/>
      <c r="CL18" s="396"/>
      <c r="CM18" s="396"/>
      <c r="CN18" s="396"/>
      <c r="CO18" s="396"/>
      <c r="CP18" s="396"/>
      <c r="CQ18" s="397"/>
      <c r="CR18" s="398" t="s">
        <v>122</v>
      </c>
      <c r="CS18" s="399"/>
      <c r="CT18" s="399"/>
      <c r="CU18" s="399"/>
      <c r="CV18" s="399"/>
      <c r="CW18" s="399"/>
      <c r="CX18" s="399"/>
      <c r="CY18" s="400"/>
      <c r="CZ18" s="401" t="s">
        <v>122</v>
      </c>
      <c r="DA18" s="401"/>
      <c r="DB18" s="401"/>
      <c r="DC18" s="401"/>
      <c r="DD18" s="407" t="s">
        <v>122</v>
      </c>
      <c r="DE18" s="399"/>
      <c r="DF18" s="399"/>
      <c r="DG18" s="399"/>
      <c r="DH18" s="399"/>
      <c r="DI18" s="399"/>
      <c r="DJ18" s="399"/>
      <c r="DK18" s="399"/>
      <c r="DL18" s="399"/>
      <c r="DM18" s="399"/>
      <c r="DN18" s="399"/>
      <c r="DO18" s="399"/>
      <c r="DP18" s="400"/>
      <c r="DQ18" s="407" t="s">
        <v>122</v>
      </c>
      <c r="DR18" s="399"/>
      <c r="DS18" s="399"/>
      <c r="DT18" s="399"/>
      <c r="DU18" s="399"/>
      <c r="DV18" s="399"/>
      <c r="DW18" s="399"/>
      <c r="DX18" s="399"/>
      <c r="DY18" s="399"/>
      <c r="DZ18" s="399"/>
      <c r="EA18" s="399"/>
      <c r="EB18" s="399"/>
      <c r="EC18" s="408"/>
    </row>
    <row r="19" spans="2:133" ht="11.25" customHeight="1" x14ac:dyDescent="0.15">
      <c r="B19" s="395" t="s">
        <v>259</v>
      </c>
      <c r="C19" s="396"/>
      <c r="D19" s="396"/>
      <c r="E19" s="396"/>
      <c r="F19" s="396"/>
      <c r="G19" s="396"/>
      <c r="H19" s="396"/>
      <c r="I19" s="396"/>
      <c r="J19" s="396"/>
      <c r="K19" s="396"/>
      <c r="L19" s="396"/>
      <c r="M19" s="396"/>
      <c r="N19" s="396"/>
      <c r="O19" s="396"/>
      <c r="P19" s="396"/>
      <c r="Q19" s="397"/>
      <c r="R19" s="398">
        <v>493420</v>
      </c>
      <c r="S19" s="399"/>
      <c r="T19" s="399"/>
      <c r="U19" s="399"/>
      <c r="V19" s="399"/>
      <c r="W19" s="399"/>
      <c r="X19" s="399"/>
      <c r="Y19" s="400"/>
      <c r="Z19" s="401">
        <v>1</v>
      </c>
      <c r="AA19" s="401"/>
      <c r="AB19" s="401"/>
      <c r="AC19" s="401"/>
      <c r="AD19" s="402">
        <v>493420</v>
      </c>
      <c r="AE19" s="402"/>
      <c r="AF19" s="402"/>
      <c r="AG19" s="402"/>
      <c r="AH19" s="402"/>
      <c r="AI19" s="402"/>
      <c r="AJ19" s="402"/>
      <c r="AK19" s="402"/>
      <c r="AL19" s="403">
        <v>2</v>
      </c>
      <c r="AM19" s="404"/>
      <c r="AN19" s="404"/>
      <c r="AO19" s="405"/>
      <c r="AP19" s="395" t="s">
        <v>260</v>
      </c>
      <c r="AQ19" s="396"/>
      <c r="AR19" s="396"/>
      <c r="AS19" s="396"/>
      <c r="AT19" s="396"/>
      <c r="AU19" s="396"/>
      <c r="AV19" s="396"/>
      <c r="AW19" s="396"/>
      <c r="AX19" s="396"/>
      <c r="AY19" s="396"/>
      <c r="AZ19" s="396"/>
      <c r="BA19" s="396"/>
      <c r="BB19" s="396"/>
      <c r="BC19" s="396"/>
      <c r="BD19" s="396"/>
      <c r="BE19" s="396"/>
      <c r="BF19" s="397"/>
      <c r="BG19" s="398">
        <v>1328422</v>
      </c>
      <c r="BH19" s="399"/>
      <c r="BI19" s="399"/>
      <c r="BJ19" s="399"/>
      <c r="BK19" s="399"/>
      <c r="BL19" s="399"/>
      <c r="BM19" s="399"/>
      <c r="BN19" s="400"/>
      <c r="BO19" s="401">
        <v>7.5</v>
      </c>
      <c r="BP19" s="401"/>
      <c r="BQ19" s="401"/>
      <c r="BR19" s="401"/>
      <c r="BS19" s="402" t="s">
        <v>122</v>
      </c>
      <c r="BT19" s="402"/>
      <c r="BU19" s="402"/>
      <c r="BV19" s="402"/>
      <c r="BW19" s="402"/>
      <c r="BX19" s="402"/>
      <c r="BY19" s="402"/>
      <c r="BZ19" s="402"/>
      <c r="CA19" s="402"/>
      <c r="CB19" s="406"/>
      <c r="CD19" s="395" t="s">
        <v>261</v>
      </c>
      <c r="CE19" s="396"/>
      <c r="CF19" s="396"/>
      <c r="CG19" s="396"/>
      <c r="CH19" s="396"/>
      <c r="CI19" s="396"/>
      <c r="CJ19" s="396"/>
      <c r="CK19" s="396"/>
      <c r="CL19" s="396"/>
      <c r="CM19" s="396"/>
      <c r="CN19" s="396"/>
      <c r="CO19" s="396"/>
      <c r="CP19" s="396"/>
      <c r="CQ19" s="397"/>
      <c r="CR19" s="398" t="s">
        <v>122</v>
      </c>
      <c r="CS19" s="399"/>
      <c r="CT19" s="399"/>
      <c r="CU19" s="399"/>
      <c r="CV19" s="399"/>
      <c r="CW19" s="399"/>
      <c r="CX19" s="399"/>
      <c r="CY19" s="400"/>
      <c r="CZ19" s="401" t="s">
        <v>122</v>
      </c>
      <c r="DA19" s="401"/>
      <c r="DB19" s="401"/>
      <c r="DC19" s="401"/>
      <c r="DD19" s="407" t="s">
        <v>122</v>
      </c>
      <c r="DE19" s="399"/>
      <c r="DF19" s="399"/>
      <c r="DG19" s="399"/>
      <c r="DH19" s="399"/>
      <c r="DI19" s="399"/>
      <c r="DJ19" s="399"/>
      <c r="DK19" s="399"/>
      <c r="DL19" s="399"/>
      <c r="DM19" s="399"/>
      <c r="DN19" s="399"/>
      <c r="DO19" s="399"/>
      <c r="DP19" s="400"/>
      <c r="DQ19" s="407" t="s">
        <v>122</v>
      </c>
      <c r="DR19" s="399"/>
      <c r="DS19" s="399"/>
      <c r="DT19" s="399"/>
      <c r="DU19" s="399"/>
      <c r="DV19" s="399"/>
      <c r="DW19" s="399"/>
      <c r="DX19" s="399"/>
      <c r="DY19" s="399"/>
      <c r="DZ19" s="399"/>
      <c r="EA19" s="399"/>
      <c r="EB19" s="399"/>
      <c r="EC19" s="408"/>
    </row>
    <row r="20" spans="2:133" ht="11.25" customHeight="1" x14ac:dyDescent="0.15">
      <c r="B20" s="411" t="s">
        <v>262</v>
      </c>
      <c r="C20" s="412"/>
      <c r="D20" s="412"/>
      <c r="E20" s="412"/>
      <c r="F20" s="412"/>
      <c r="G20" s="412"/>
      <c r="H20" s="412"/>
      <c r="I20" s="412"/>
      <c r="J20" s="412"/>
      <c r="K20" s="412"/>
      <c r="L20" s="412"/>
      <c r="M20" s="412"/>
      <c r="N20" s="412"/>
      <c r="O20" s="412"/>
      <c r="P20" s="412"/>
      <c r="Q20" s="413"/>
      <c r="R20" s="398">
        <v>12186</v>
      </c>
      <c r="S20" s="399"/>
      <c r="T20" s="399"/>
      <c r="U20" s="399"/>
      <c r="V20" s="399"/>
      <c r="W20" s="399"/>
      <c r="X20" s="399"/>
      <c r="Y20" s="400"/>
      <c r="Z20" s="401">
        <v>0</v>
      </c>
      <c r="AA20" s="401"/>
      <c r="AB20" s="401"/>
      <c r="AC20" s="401"/>
      <c r="AD20" s="402">
        <v>12186</v>
      </c>
      <c r="AE20" s="402"/>
      <c r="AF20" s="402"/>
      <c r="AG20" s="402"/>
      <c r="AH20" s="402"/>
      <c r="AI20" s="402"/>
      <c r="AJ20" s="402"/>
      <c r="AK20" s="402"/>
      <c r="AL20" s="403">
        <v>0.1</v>
      </c>
      <c r="AM20" s="404"/>
      <c r="AN20" s="404"/>
      <c r="AO20" s="405"/>
      <c r="AP20" s="395" t="s">
        <v>263</v>
      </c>
      <c r="AQ20" s="396"/>
      <c r="AR20" s="396"/>
      <c r="AS20" s="396"/>
      <c r="AT20" s="396"/>
      <c r="AU20" s="396"/>
      <c r="AV20" s="396"/>
      <c r="AW20" s="396"/>
      <c r="AX20" s="396"/>
      <c r="AY20" s="396"/>
      <c r="AZ20" s="396"/>
      <c r="BA20" s="396"/>
      <c r="BB20" s="396"/>
      <c r="BC20" s="396"/>
      <c r="BD20" s="396"/>
      <c r="BE20" s="396"/>
      <c r="BF20" s="397"/>
      <c r="BG20" s="398">
        <v>1328422</v>
      </c>
      <c r="BH20" s="399"/>
      <c r="BI20" s="399"/>
      <c r="BJ20" s="399"/>
      <c r="BK20" s="399"/>
      <c r="BL20" s="399"/>
      <c r="BM20" s="399"/>
      <c r="BN20" s="400"/>
      <c r="BO20" s="401">
        <v>7.5</v>
      </c>
      <c r="BP20" s="401"/>
      <c r="BQ20" s="401"/>
      <c r="BR20" s="401"/>
      <c r="BS20" s="402" t="s">
        <v>122</v>
      </c>
      <c r="BT20" s="402"/>
      <c r="BU20" s="402"/>
      <c r="BV20" s="402"/>
      <c r="BW20" s="402"/>
      <c r="BX20" s="402"/>
      <c r="BY20" s="402"/>
      <c r="BZ20" s="402"/>
      <c r="CA20" s="402"/>
      <c r="CB20" s="406"/>
      <c r="CD20" s="395" t="s">
        <v>264</v>
      </c>
      <c r="CE20" s="396"/>
      <c r="CF20" s="396"/>
      <c r="CG20" s="396"/>
      <c r="CH20" s="396"/>
      <c r="CI20" s="396"/>
      <c r="CJ20" s="396"/>
      <c r="CK20" s="396"/>
      <c r="CL20" s="396"/>
      <c r="CM20" s="396"/>
      <c r="CN20" s="396"/>
      <c r="CO20" s="396"/>
      <c r="CP20" s="396"/>
      <c r="CQ20" s="397"/>
      <c r="CR20" s="398">
        <v>46084472</v>
      </c>
      <c r="CS20" s="399"/>
      <c r="CT20" s="399"/>
      <c r="CU20" s="399"/>
      <c r="CV20" s="399"/>
      <c r="CW20" s="399"/>
      <c r="CX20" s="399"/>
      <c r="CY20" s="400"/>
      <c r="CZ20" s="401">
        <v>100</v>
      </c>
      <c r="DA20" s="401"/>
      <c r="DB20" s="401"/>
      <c r="DC20" s="401"/>
      <c r="DD20" s="407">
        <v>6599589</v>
      </c>
      <c r="DE20" s="399"/>
      <c r="DF20" s="399"/>
      <c r="DG20" s="399"/>
      <c r="DH20" s="399"/>
      <c r="DI20" s="399"/>
      <c r="DJ20" s="399"/>
      <c r="DK20" s="399"/>
      <c r="DL20" s="399"/>
      <c r="DM20" s="399"/>
      <c r="DN20" s="399"/>
      <c r="DO20" s="399"/>
      <c r="DP20" s="400"/>
      <c r="DQ20" s="407">
        <v>29625918</v>
      </c>
      <c r="DR20" s="399"/>
      <c r="DS20" s="399"/>
      <c r="DT20" s="399"/>
      <c r="DU20" s="399"/>
      <c r="DV20" s="399"/>
      <c r="DW20" s="399"/>
      <c r="DX20" s="399"/>
      <c r="DY20" s="399"/>
      <c r="DZ20" s="399"/>
      <c r="EA20" s="399"/>
      <c r="EB20" s="399"/>
      <c r="EC20" s="408"/>
    </row>
    <row r="21" spans="2:133" ht="11.25" customHeight="1" x14ac:dyDescent="0.15">
      <c r="B21" s="395" t="s">
        <v>265</v>
      </c>
      <c r="C21" s="396"/>
      <c r="D21" s="396"/>
      <c r="E21" s="396"/>
      <c r="F21" s="396"/>
      <c r="G21" s="396"/>
      <c r="H21" s="396"/>
      <c r="I21" s="396"/>
      <c r="J21" s="396"/>
      <c r="K21" s="396"/>
      <c r="L21" s="396"/>
      <c r="M21" s="396"/>
      <c r="N21" s="396"/>
      <c r="O21" s="396"/>
      <c r="P21" s="396"/>
      <c r="Q21" s="397"/>
      <c r="R21" s="398">
        <v>3338373</v>
      </c>
      <c r="S21" s="399"/>
      <c r="T21" s="399"/>
      <c r="U21" s="399"/>
      <c r="V21" s="399"/>
      <c r="W21" s="399"/>
      <c r="X21" s="399"/>
      <c r="Y21" s="400"/>
      <c r="Z21" s="401">
        <v>7.1</v>
      </c>
      <c r="AA21" s="401"/>
      <c r="AB21" s="401"/>
      <c r="AC21" s="401"/>
      <c r="AD21" s="402">
        <v>3131099</v>
      </c>
      <c r="AE21" s="402"/>
      <c r="AF21" s="402"/>
      <c r="AG21" s="402"/>
      <c r="AH21" s="402"/>
      <c r="AI21" s="402"/>
      <c r="AJ21" s="402"/>
      <c r="AK21" s="402"/>
      <c r="AL21" s="403">
        <v>13</v>
      </c>
      <c r="AM21" s="404"/>
      <c r="AN21" s="404"/>
      <c r="AO21" s="405"/>
      <c r="AP21" s="395" t="s">
        <v>266</v>
      </c>
      <c r="AQ21" s="414"/>
      <c r="AR21" s="414"/>
      <c r="AS21" s="414"/>
      <c r="AT21" s="414"/>
      <c r="AU21" s="414"/>
      <c r="AV21" s="414"/>
      <c r="AW21" s="414"/>
      <c r="AX21" s="414"/>
      <c r="AY21" s="414"/>
      <c r="AZ21" s="414"/>
      <c r="BA21" s="414"/>
      <c r="BB21" s="414"/>
      <c r="BC21" s="414"/>
      <c r="BD21" s="414"/>
      <c r="BE21" s="414"/>
      <c r="BF21" s="415"/>
      <c r="BG21" s="398" t="s">
        <v>122</v>
      </c>
      <c r="BH21" s="399"/>
      <c r="BI21" s="399"/>
      <c r="BJ21" s="399"/>
      <c r="BK21" s="399"/>
      <c r="BL21" s="399"/>
      <c r="BM21" s="399"/>
      <c r="BN21" s="400"/>
      <c r="BO21" s="401" t="s">
        <v>122</v>
      </c>
      <c r="BP21" s="401"/>
      <c r="BQ21" s="401"/>
      <c r="BR21" s="401"/>
      <c r="BS21" s="402" t="s">
        <v>122</v>
      </c>
      <c r="BT21" s="402"/>
      <c r="BU21" s="402"/>
      <c r="BV21" s="402"/>
      <c r="BW21" s="402"/>
      <c r="BX21" s="402"/>
      <c r="BY21" s="402"/>
      <c r="BZ21" s="402"/>
      <c r="CA21" s="402"/>
      <c r="CB21" s="406"/>
      <c r="CD21" s="419"/>
      <c r="CE21" s="420"/>
      <c r="CF21" s="420"/>
      <c r="CG21" s="420"/>
      <c r="CH21" s="420"/>
      <c r="CI21" s="420"/>
      <c r="CJ21" s="420"/>
      <c r="CK21" s="420"/>
      <c r="CL21" s="420"/>
      <c r="CM21" s="420"/>
      <c r="CN21" s="420"/>
      <c r="CO21" s="420"/>
      <c r="CP21" s="420"/>
      <c r="CQ21" s="421"/>
      <c r="CR21" s="422"/>
      <c r="CS21" s="417"/>
      <c r="CT21" s="417"/>
      <c r="CU21" s="417"/>
      <c r="CV21" s="417"/>
      <c r="CW21" s="417"/>
      <c r="CX21" s="417"/>
      <c r="CY21" s="423"/>
      <c r="CZ21" s="424"/>
      <c r="DA21" s="424"/>
      <c r="DB21" s="424"/>
      <c r="DC21" s="424"/>
      <c r="DD21" s="416"/>
      <c r="DE21" s="417"/>
      <c r="DF21" s="417"/>
      <c r="DG21" s="417"/>
      <c r="DH21" s="417"/>
      <c r="DI21" s="417"/>
      <c r="DJ21" s="417"/>
      <c r="DK21" s="417"/>
      <c r="DL21" s="417"/>
      <c r="DM21" s="417"/>
      <c r="DN21" s="417"/>
      <c r="DO21" s="417"/>
      <c r="DP21" s="423"/>
      <c r="DQ21" s="416"/>
      <c r="DR21" s="417"/>
      <c r="DS21" s="417"/>
      <c r="DT21" s="417"/>
      <c r="DU21" s="417"/>
      <c r="DV21" s="417"/>
      <c r="DW21" s="417"/>
      <c r="DX21" s="417"/>
      <c r="DY21" s="417"/>
      <c r="DZ21" s="417"/>
      <c r="EA21" s="417"/>
      <c r="EB21" s="417"/>
      <c r="EC21" s="418"/>
    </row>
    <row r="22" spans="2:133" ht="11.25" customHeight="1" x14ac:dyDescent="0.15">
      <c r="B22" s="395" t="s">
        <v>267</v>
      </c>
      <c r="C22" s="396"/>
      <c r="D22" s="396"/>
      <c r="E22" s="396"/>
      <c r="F22" s="396"/>
      <c r="G22" s="396"/>
      <c r="H22" s="396"/>
      <c r="I22" s="396"/>
      <c r="J22" s="396"/>
      <c r="K22" s="396"/>
      <c r="L22" s="396"/>
      <c r="M22" s="396"/>
      <c r="N22" s="396"/>
      <c r="O22" s="396"/>
      <c r="P22" s="396"/>
      <c r="Q22" s="397"/>
      <c r="R22" s="398">
        <v>3131099</v>
      </c>
      <c r="S22" s="399"/>
      <c r="T22" s="399"/>
      <c r="U22" s="399"/>
      <c r="V22" s="399"/>
      <c r="W22" s="399"/>
      <c r="X22" s="399"/>
      <c r="Y22" s="400"/>
      <c r="Z22" s="401">
        <v>6.6</v>
      </c>
      <c r="AA22" s="401"/>
      <c r="AB22" s="401"/>
      <c r="AC22" s="401"/>
      <c r="AD22" s="402">
        <v>3131099</v>
      </c>
      <c r="AE22" s="402"/>
      <c r="AF22" s="402"/>
      <c r="AG22" s="402"/>
      <c r="AH22" s="402"/>
      <c r="AI22" s="402"/>
      <c r="AJ22" s="402"/>
      <c r="AK22" s="402"/>
      <c r="AL22" s="403">
        <v>13</v>
      </c>
      <c r="AM22" s="404"/>
      <c r="AN22" s="404"/>
      <c r="AO22" s="405"/>
      <c r="AP22" s="395" t="s">
        <v>268</v>
      </c>
      <c r="AQ22" s="414"/>
      <c r="AR22" s="414"/>
      <c r="AS22" s="414"/>
      <c r="AT22" s="414"/>
      <c r="AU22" s="414"/>
      <c r="AV22" s="414"/>
      <c r="AW22" s="414"/>
      <c r="AX22" s="414"/>
      <c r="AY22" s="414"/>
      <c r="AZ22" s="414"/>
      <c r="BA22" s="414"/>
      <c r="BB22" s="414"/>
      <c r="BC22" s="414"/>
      <c r="BD22" s="414"/>
      <c r="BE22" s="414"/>
      <c r="BF22" s="415"/>
      <c r="BG22" s="398" t="s">
        <v>122</v>
      </c>
      <c r="BH22" s="399"/>
      <c r="BI22" s="399"/>
      <c r="BJ22" s="399"/>
      <c r="BK22" s="399"/>
      <c r="BL22" s="399"/>
      <c r="BM22" s="399"/>
      <c r="BN22" s="400"/>
      <c r="BO22" s="401" t="s">
        <v>122</v>
      </c>
      <c r="BP22" s="401"/>
      <c r="BQ22" s="401"/>
      <c r="BR22" s="401"/>
      <c r="BS22" s="402" t="s">
        <v>122</v>
      </c>
      <c r="BT22" s="402"/>
      <c r="BU22" s="402"/>
      <c r="BV22" s="402"/>
      <c r="BW22" s="402"/>
      <c r="BX22" s="402"/>
      <c r="BY22" s="402"/>
      <c r="BZ22" s="402"/>
      <c r="CA22" s="402"/>
      <c r="CB22" s="406"/>
      <c r="CD22" s="380" t="s">
        <v>269</v>
      </c>
      <c r="CE22" s="381"/>
      <c r="CF22" s="381"/>
      <c r="CG22" s="381"/>
      <c r="CH22" s="381"/>
      <c r="CI22" s="381"/>
      <c r="CJ22" s="381"/>
      <c r="CK22" s="381"/>
      <c r="CL22" s="381"/>
      <c r="CM22" s="381"/>
      <c r="CN22" s="381"/>
      <c r="CO22" s="381"/>
      <c r="CP22" s="381"/>
      <c r="CQ22" s="381"/>
      <c r="CR22" s="381"/>
      <c r="CS22" s="381"/>
      <c r="CT22" s="381"/>
      <c r="CU22" s="381"/>
      <c r="CV22" s="381"/>
      <c r="CW22" s="381"/>
      <c r="CX22" s="381"/>
      <c r="CY22" s="381"/>
      <c r="CZ22" s="381"/>
      <c r="DA22" s="381"/>
      <c r="DB22" s="381"/>
      <c r="DC22" s="381"/>
      <c r="DD22" s="381"/>
      <c r="DE22" s="381"/>
      <c r="DF22" s="381"/>
      <c r="DG22" s="381"/>
      <c r="DH22" s="381"/>
      <c r="DI22" s="381"/>
      <c r="DJ22" s="381"/>
      <c r="DK22" s="381"/>
      <c r="DL22" s="381"/>
      <c r="DM22" s="381"/>
      <c r="DN22" s="381"/>
      <c r="DO22" s="381"/>
      <c r="DP22" s="381"/>
      <c r="DQ22" s="381"/>
      <c r="DR22" s="381"/>
      <c r="DS22" s="381"/>
      <c r="DT22" s="381"/>
      <c r="DU22" s="381"/>
      <c r="DV22" s="381"/>
      <c r="DW22" s="381"/>
      <c r="DX22" s="381"/>
      <c r="DY22" s="381"/>
      <c r="DZ22" s="381"/>
      <c r="EA22" s="381"/>
      <c r="EB22" s="381"/>
      <c r="EC22" s="382"/>
    </row>
    <row r="23" spans="2:133" ht="11.25" customHeight="1" x14ac:dyDescent="0.15">
      <c r="B23" s="395" t="s">
        <v>270</v>
      </c>
      <c r="C23" s="396"/>
      <c r="D23" s="396"/>
      <c r="E23" s="396"/>
      <c r="F23" s="396"/>
      <c r="G23" s="396"/>
      <c r="H23" s="396"/>
      <c r="I23" s="396"/>
      <c r="J23" s="396"/>
      <c r="K23" s="396"/>
      <c r="L23" s="396"/>
      <c r="M23" s="396"/>
      <c r="N23" s="396"/>
      <c r="O23" s="396"/>
      <c r="P23" s="396"/>
      <c r="Q23" s="397"/>
      <c r="R23" s="398">
        <v>207230</v>
      </c>
      <c r="S23" s="399"/>
      <c r="T23" s="399"/>
      <c r="U23" s="399"/>
      <c r="V23" s="399"/>
      <c r="W23" s="399"/>
      <c r="X23" s="399"/>
      <c r="Y23" s="400"/>
      <c r="Z23" s="401">
        <v>0.4</v>
      </c>
      <c r="AA23" s="401"/>
      <c r="AB23" s="401"/>
      <c r="AC23" s="401"/>
      <c r="AD23" s="402" t="s">
        <v>122</v>
      </c>
      <c r="AE23" s="402"/>
      <c r="AF23" s="402"/>
      <c r="AG23" s="402"/>
      <c r="AH23" s="402"/>
      <c r="AI23" s="402"/>
      <c r="AJ23" s="402"/>
      <c r="AK23" s="402"/>
      <c r="AL23" s="403" t="s">
        <v>122</v>
      </c>
      <c r="AM23" s="404"/>
      <c r="AN23" s="404"/>
      <c r="AO23" s="405"/>
      <c r="AP23" s="395" t="s">
        <v>271</v>
      </c>
      <c r="AQ23" s="414"/>
      <c r="AR23" s="414"/>
      <c r="AS23" s="414"/>
      <c r="AT23" s="414"/>
      <c r="AU23" s="414"/>
      <c r="AV23" s="414"/>
      <c r="AW23" s="414"/>
      <c r="AX23" s="414"/>
      <c r="AY23" s="414"/>
      <c r="AZ23" s="414"/>
      <c r="BA23" s="414"/>
      <c r="BB23" s="414"/>
      <c r="BC23" s="414"/>
      <c r="BD23" s="414"/>
      <c r="BE23" s="414"/>
      <c r="BF23" s="415"/>
      <c r="BG23" s="398">
        <v>1328422</v>
      </c>
      <c r="BH23" s="399"/>
      <c r="BI23" s="399"/>
      <c r="BJ23" s="399"/>
      <c r="BK23" s="399"/>
      <c r="BL23" s="399"/>
      <c r="BM23" s="399"/>
      <c r="BN23" s="400"/>
      <c r="BO23" s="401">
        <v>7.5</v>
      </c>
      <c r="BP23" s="401"/>
      <c r="BQ23" s="401"/>
      <c r="BR23" s="401"/>
      <c r="BS23" s="402" t="s">
        <v>122</v>
      </c>
      <c r="BT23" s="402"/>
      <c r="BU23" s="402"/>
      <c r="BV23" s="402"/>
      <c r="BW23" s="402"/>
      <c r="BX23" s="402"/>
      <c r="BY23" s="402"/>
      <c r="BZ23" s="402"/>
      <c r="CA23" s="402"/>
      <c r="CB23" s="406"/>
      <c r="CD23" s="380" t="s">
        <v>211</v>
      </c>
      <c r="CE23" s="381"/>
      <c r="CF23" s="381"/>
      <c r="CG23" s="381"/>
      <c r="CH23" s="381"/>
      <c r="CI23" s="381"/>
      <c r="CJ23" s="381"/>
      <c r="CK23" s="381"/>
      <c r="CL23" s="381"/>
      <c r="CM23" s="381"/>
      <c r="CN23" s="381"/>
      <c r="CO23" s="381"/>
      <c r="CP23" s="381"/>
      <c r="CQ23" s="382"/>
      <c r="CR23" s="380" t="s">
        <v>272</v>
      </c>
      <c r="CS23" s="381"/>
      <c r="CT23" s="381"/>
      <c r="CU23" s="381"/>
      <c r="CV23" s="381"/>
      <c r="CW23" s="381"/>
      <c r="CX23" s="381"/>
      <c r="CY23" s="382"/>
      <c r="CZ23" s="380" t="s">
        <v>273</v>
      </c>
      <c r="DA23" s="381"/>
      <c r="DB23" s="381"/>
      <c r="DC23" s="382"/>
      <c r="DD23" s="380" t="s">
        <v>274</v>
      </c>
      <c r="DE23" s="381"/>
      <c r="DF23" s="381"/>
      <c r="DG23" s="381"/>
      <c r="DH23" s="381"/>
      <c r="DI23" s="381"/>
      <c r="DJ23" s="381"/>
      <c r="DK23" s="382"/>
      <c r="DL23" s="425" t="s">
        <v>275</v>
      </c>
      <c r="DM23" s="426"/>
      <c r="DN23" s="426"/>
      <c r="DO23" s="426"/>
      <c r="DP23" s="426"/>
      <c r="DQ23" s="426"/>
      <c r="DR23" s="426"/>
      <c r="DS23" s="426"/>
      <c r="DT23" s="426"/>
      <c r="DU23" s="426"/>
      <c r="DV23" s="427"/>
      <c r="DW23" s="380" t="s">
        <v>276</v>
      </c>
      <c r="DX23" s="381"/>
      <c r="DY23" s="381"/>
      <c r="DZ23" s="381"/>
      <c r="EA23" s="381"/>
      <c r="EB23" s="381"/>
      <c r="EC23" s="382"/>
    </row>
    <row r="24" spans="2:133" ht="11.25" customHeight="1" x14ac:dyDescent="0.15">
      <c r="B24" s="395" t="s">
        <v>277</v>
      </c>
      <c r="C24" s="396"/>
      <c r="D24" s="396"/>
      <c r="E24" s="396"/>
      <c r="F24" s="396"/>
      <c r="G24" s="396"/>
      <c r="H24" s="396"/>
      <c r="I24" s="396"/>
      <c r="J24" s="396"/>
      <c r="K24" s="396"/>
      <c r="L24" s="396"/>
      <c r="M24" s="396"/>
      <c r="N24" s="396"/>
      <c r="O24" s="396"/>
      <c r="P24" s="396"/>
      <c r="Q24" s="397"/>
      <c r="R24" s="398">
        <v>44</v>
      </c>
      <c r="S24" s="399"/>
      <c r="T24" s="399"/>
      <c r="U24" s="399"/>
      <c r="V24" s="399"/>
      <c r="W24" s="399"/>
      <c r="X24" s="399"/>
      <c r="Y24" s="400"/>
      <c r="Z24" s="401">
        <v>0</v>
      </c>
      <c r="AA24" s="401"/>
      <c r="AB24" s="401"/>
      <c r="AC24" s="401"/>
      <c r="AD24" s="402" t="s">
        <v>122</v>
      </c>
      <c r="AE24" s="402"/>
      <c r="AF24" s="402"/>
      <c r="AG24" s="402"/>
      <c r="AH24" s="402"/>
      <c r="AI24" s="402"/>
      <c r="AJ24" s="402"/>
      <c r="AK24" s="402"/>
      <c r="AL24" s="403" t="s">
        <v>122</v>
      </c>
      <c r="AM24" s="404"/>
      <c r="AN24" s="404"/>
      <c r="AO24" s="405"/>
      <c r="AP24" s="395" t="s">
        <v>278</v>
      </c>
      <c r="AQ24" s="414"/>
      <c r="AR24" s="414"/>
      <c r="AS24" s="414"/>
      <c r="AT24" s="414"/>
      <c r="AU24" s="414"/>
      <c r="AV24" s="414"/>
      <c r="AW24" s="414"/>
      <c r="AX24" s="414"/>
      <c r="AY24" s="414"/>
      <c r="AZ24" s="414"/>
      <c r="BA24" s="414"/>
      <c r="BB24" s="414"/>
      <c r="BC24" s="414"/>
      <c r="BD24" s="414"/>
      <c r="BE24" s="414"/>
      <c r="BF24" s="415"/>
      <c r="BG24" s="398" t="s">
        <v>122</v>
      </c>
      <c r="BH24" s="399"/>
      <c r="BI24" s="399"/>
      <c r="BJ24" s="399"/>
      <c r="BK24" s="399"/>
      <c r="BL24" s="399"/>
      <c r="BM24" s="399"/>
      <c r="BN24" s="400"/>
      <c r="BO24" s="401" t="s">
        <v>122</v>
      </c>
      <c r="BP24" s="401"/>
      <c r="BQ24" s="401"/>
      <c r="BR24" s="401"/>
      <c r="BS24" s="402" t="s">
        <v>122</v>
      </c>
      <c r="BT24" s="402"/>
      <c r="BU24" s="402"/>
      <c r="BV24" s="402"/>
      <c r="BW24" s="402"/>
      <c r="BX24" s="402"/>
      <c r="BY24" s="402"/>
      <c r="BZ24" s="402"/>
      <c r="CA24" s="402"/>
      <c r="CB24" s="406"/>
      <c r="CD24" s="384" t="s">
        <v>279</v>
      </c>
      <c r="CE24" s="385"/>
      <c r="CF24" s="385"/>
      <c r="CG24" s="385"/>
      <c r="CH24" s="385"/>
      <c r="CI24" s="385"/>
      <c r="CJ24" s="385"/>
      <c r="CK24" s="385"/>
      <c r="CL24" s="385"/>
      <c r="CM24" s="385"/>
      <c r="CN24" s="385"/>
      <c r="CO24" s="385"/>
      <c r="CP24" s="385"/>
      <c r="CQ24" s="386"/>
      <c r="CR24" s="387">
        <v>22449954</v>
      </c>
      <c r="CS24" s="388"/>
      <c r="CT24" s="388"/>
      <c r="CU24" s="388"/>
      <c r="CV24" s="388"/>
      <c r="CW24" s="388"/>
      <c r="CX24" s="388"/>
      <c r="CY24" s="389"/>
      <c r="CZ24" s="392">
        <v>48.7</v>
      </c>
      <c r="DA24" s="393"/>
      <c r="DB24" s="393"/>
      <c r="DC24" s="409"/>
      <c r="DD24" s="433">
        <v>14410517</v>
      </c>
      <c r="DE24" s="388"/>
      <c r="DF24" s="388"/>
      <c r="DG24" s="388"/>
      <c r="DH24" s="388"/>
      <c r="DI24" s="388"/>
      <c r="DJ24" s="388"/>
      <c r="DK24" s="389"/>
      <c r="DL24" s="433">
        <v>12278481</v>
      </c>
      <c r="DM24" s="388"/>
      <c r="DN24" s="388"/>
      <c r="DO24" s="388"/>
      <c r="DP24" s="388"/>
      <c r="DQ24" s="388"/>
      <c r="DR24" s="388"/>
      <c r="DS24" s="388"/>
      <c r="DT24" s="388"/>
      <c r="DU24" s="388"/>
      <c r="DV24" s="389"/>
      <c r="DW24" s="392">
        <v>50.6</v>
      </c>
      <c r="DX24" s="393"/>
      <c r="DY24" s="393"/>
      <c r="DZ24" s="393"/>
      <c r="EA24" s="393"/>
      <c r="EB24" s="393"/>
      <c r="EC24" s="394"/>
    </row>
    <row r="25" spans="2:133" ht="11.25" customHeight="1" x14ac:dyDescent="0.15">
      <c r="B25" s="395" t="s">
        <v>280</v>
      </c>
      <c r="C25" s="396"/>
      <c r="D25" s="396"/>
      <c r="E25" s="396"/>
      <c r="F25" s="396"/>
      <c r="G25" s="396"/>
      <c r="H25" s="396"/>
      <c r="I25" s="396"/>
      <c r="J25" s="396"/>
      <c r="K25" s="396"/>
      <c r="L25" s="396"/>
      <c r="M25" s="396"/>
      <c r="N25" s="396"/>
      <c r="O25" s="396"/>
      <c r="P25" s="396"/>
      <c r="Q25" s="397"/>
      <c r="R25" s="398">
        <v>25509360</v>
      </c>
      <c r="S25" s="399"/>
      <c r="T25" s="399"/>
      <c r="U25" s="399"/>
      <c r="V25" s="399"/>
      <c r="W25" s="399"/>
      <c r="X25" s="399"/>
      <c r="Y25" s="400"/>
      <c r="Z25" s="401">
        <v>53.9</v>
      </c>
      <c r="AA25" s="401"/>
      <c r="AB25" s="401"/>
      <c r="AC25" s="401"/>
      <c r="AD25" s="402">
        <v>23973664</v>
      </c>
      <c r="AE25" s="402"/>
      <c r="AF25" s="402"/>
      <c r="AG25" s="402"/>
      <c r="AH25" s="402"/>
      <c r="AI25" s="402"/>
      <c r="AJ25" s="402"/>
      <c r="AK25" s="402"/>
      <c r="AL25" s="403">
        <v>99.3</v>
      </c>
      <c r="AM25" s="404"/>
      <c r="AN25" s="404"/>
      <c r="AO25" s="405"/>
      <c r="AP25" s="395" t="s">
        <v>281</v>
      </c>
      <c r="AQ25" s="414"/>
      <c r="AR25" s="414"/>
      <c r="AS25" s="414"/>
      <c r="AT25" s="414"/>
      <c r="AU25" s="414"/>
      <c r="AV25" s="414"/>
      <c r="AW25" s="414"/>
      <c r="AX25" s="414"/>
      <c r="AY25" s="414"/>
      <c r="AZ25" s="414"/>
      <c r="BA25" s="414"/>
      <c r="BB25" s="414"/>
      <c r="BC25" s="414"/>
      <c r="BD25" s="414"/>
      <c r="BE25" s="414"/>
      <c r="BF25" s="415"/>
      <c r="BG25" s="398" t="s">
        <v>122</v>
      </c>
      <c r="BH25" s="399"/>
      <c r="BI25" s="399"/>
      <c r="BJ25" s="399"/>
      <c r="BK25" s="399"/>
      <c r="BL25" s="399"/>
      <c r="BM25" s="399"/>
      <c r="BN25" s="400"/>
      <c r="BO25" s="401" t="s">
        <v>122</v>
      </c>
      <c r="BP25" s="401"/>
      <c r="BQ25" s="401"/>
      <c r="BR25" s="401"/>
      <c r="BS25" s="402" t="s">
        <v>122</v>
      </c>
      <c r="BT25" s="402"/>
      <c r="BU25" s="402"/>
      <c r="BV25" s="402"/>
      <c r="BW25" s="402"/>
      <c r="BX25" s="402"/>
      <c r="BY25" s="402"/>
      <c r="BZ25" s="402"/>
      <c r="CA25" s="402"/>
      <c r="CB25" s="406"/>
      <c r="CD25" s="395" t="s">
        <v>282</v>
      </c>
      <c r="CE25" s="396"/>
      <c r="CF25" s="396"/>
      <c r="CG25" s="396"/>
      <c r="CH25" s="396"/>
      <c r="CI25" s="396"/>
      <c r="CJ25" s="396"/>
      <c r="CK25" s="396"/>
      <c r="CL25" s="396"/>
      <c r="CM25" s="396"/>
      <c r="CN25" s="396"/>
      <c r="CO25" s="396"/>
      <c r="CP25" s="396"/>
      <c r="CQ25" s="397"/>
      <c r="CR25" s="398">
        <v>7034850</v>
      </c>
      <c r="CS25" s="430"/>
      <c r="CT25" s="430"/>
      <c r="CU25" s="430"/>
      <c r="CV25" s="430"/>
      <c r="CW25" s="430"/>
      <c r="CX25" s="430"/>
      <c r="CY25" s="431"/>
      <c r="CZ25" s="403">
        <v>15.3</v>
      </c>
      <c r="DA25" s="428"/>
      <c r="DB25" s="428"/>
      <c r="DC25" s="432"/>
      <c r="DD25" s="407">
        <v>6408348</v>
      </c>
      <c r="DE25" s="430"/>
      <c r="DF25" s="430"/>
      <c r="DG25" s="430"/>
      <c r="DH25" s="430"/>
      <c r="DI25" s="430"/>
      <c r="DJ25" s="430"/>
      <c r="DK25" s="431"/>
      <c r="DL25" s="407">
        <v>5898708</v>
      </c>
      <c r="DM25" s="430"/>
      <c r="DN25" s="430"/>
      <c r="DO25" s="430"/>
      <c r="DP25" s="430"/>
      <c r="DQ25" s="430"/>
      <c r="DR25" s="430"/>
      <c r="DS25" s="430"/>
      <c r="DT25" s="430"/>
      <c r="DU25" s="430"/>
      <c r="DV25" s="431"/>
      <c r="DW25" s="403">
        <v>24.3</v>
      </c>
      <c r="DX25" s="428"/>
      <c r="DY25" s="428"/>
      <c r="DZ25" s="428"/>
      <c r="EA25" s="428"/>
      <c r="EB25" s="428"/>
      <c r="EC25" s="429"/>
    </row>
    <row r="26" spans="2:133" ht="11.25" customHeight="1" x14ac:dyDescent="0.15">
      <c r="B26" s="395" t="s">
        <v>283</v>
      </c>
      <c r="C26" s="396"/>
      <c r="D26" s="396"/>
      <c r="E26" s="396"/>
      <c r="F26" s="396"/>
      <c r="G26" s="396"/>
      <c r="H26" s="396"/>
      <c r="I26" s="396"/>
      <c r="J26" s="396"/>
      <c r="K26" s="396"/>
      <c r="L26" s="396"/>
      <c r="M26" s="396"/>
      <c r="N26" s="396"/>
      <c r="O26" s="396"/>
      <c r="P26" s="396"/>
      <c r="Q26" s="397"/>
      <c r="R26" s="398">
        <v>15781</v>
      </c>
      <c r="S26" s="399"/>
      <c r="T26" s="399"/>
      <c r="U26" s="399"/>
      <c r="V26" s="399"/>
      <c r="W26" s="399"/>
      <c r="X26" s="399"/>
      <c r="Y26" s="400"/>
      <c r="Z26" s="401">
        <v>0</v>
      </c>
      <c r="AA26" s="401"/>
      <c r="AB26" s="401"/>
      <c r="AC26" s="401"/>
      <c r="AD26" s="402">
        <v>15781</v>
      </c>
      <c r="AE26" s="402"/>
      <c r="AF26" s="402"/>
      <c r="AG26" s="402"/>
      <c r="AH26" s="402"/>
      <c r="AI26" s="402"/>
      <c r="AJ26" s="402"/>
      <c r="AK26" s="402"/>
      <c r="AL26" s="403">
        <v>0.1</v>
      </c>
      <c r="AM26" s="404"/>
      <c r="AN26" s="404"/>
      <c r="AO26" s="405"/>
      <c r="AP26" s="395" t="s">
        <v>284</v>
      </c>
      <c r="AQ26" s="414"/>
      <c r="AR26" s="414"/>
      <c r="AS26" s="414"/>
      <c r="AT26" s="414"/>
      <c r="AU26" s="414"/>
      <c r="AV26" s="414"/>
      <c r="AW26" s="414"/>
      <c r="AX26" s="414"/>
      <c r="AY26" s="414"/>
      <c r="AZ26" s="414"/>
      <c r="BA26" s="414"/>
      <c r="BB26" s="414"/>
      <c r="BC26" s="414"/>
      <c r="BD26" s="414"/>
      <c r="BE26" s="414"/>
      <c r="BF26" s="415"/>
      <c r="BG26" s="398" t="s">
        <v>122</v>
      </c>
      <c r="BH26" s="399"/>
      <c r="BI26" s="399"/>
      <c r="BJ26" s="399"/>
      <c r="BK26" s="399"/>
      <c r="BL26" s="399"/>
      <c r="BM26" s="399"/>
      <c r="BN26" s="400"/>
      <c r="BO26" s="401" t="s">
        <v>122</v>
      </c>
      <c r="BP26" s="401"/>
      <c r="BQ26" s="401"/>
      <c r="BR26" s="401"/>
      <c r="BS26" s="402" t="s">
        <v>122</v>
      </c>
      <c r="BT26" s="402"/>
      <c r="BU26" s="402"/>
      <c r="BV26" s="402"/>
      <c r="BW26" s="402"/>
      <c r="BX26" s="402"/>
      <c r="BY26" s="402"/>
      <c r="BZ26" s="402"/>
      <c r="CA26" s="402"/>
      <c r="CB26" s="406"/>
      <c r="CD26" s="395" t="s">
        <v>285</v>
      </c>
      <c r="CE26" s="396"/>
      <c r="CF26" s="396"/>
      <c r="CG26" s="396"/>
      <c r="CH26" s="396"/>
      <c r="CI26" s="396"/>
      <c r="CJ26" s="396"/>
      <c r="CK26" s="396"/>
      <c r="CL26" s="396"/>
      <c r="CM26" s="396"/>
      <c r="CN26" s="396"/>
      <c r="CO26" s="396"/>
      <c r="CP26" s="396"/>
      <c r="CQ26" s="397"/>
      <c r="CR26" s="398">
        <v>4174078</v>
      </c>
      <c r="CS26" s="399"/>
      <c r="CT26" s="399"/>
      <c r="CU26" s="399"/>
      <c r="CV26" s="399"/>
      <c r="CW26" s="399"/>
      <c r="CX26" s="399"/>
      <c r="CY26" s="400"/>
      <c r="CZ26" s="403">
        <v>9.1</v>
      </c>
      <c r="DA26" s="428"/>
      <c r="DB26" s="428"/>
      <c r="DC26" s="432"/>
      <c r="DD26" s="407">
        <v>3762323</v>
      </c>
      <c r="DE26" s="399"/>
      <c r="DF26" s="399"/>
      <c r="DG26" s="399"/>
      <c r="DH26" s="399"/>
      <c r="DI26" s="399"/>
      <c r="DJ26" s="399"/>
      <c r="DK26" s="400"/>
      <c r="DL26" s="407" t="s">
        <v>122</v>
      </c>
      <c r="DM26" s="399"/>
      <c r="DN26" s="399"/>
      <c r="DO26" s="399"/>
      <c r="DP26" s="399"/>
      <c r="DQ26" s="399"/>
      <c r="DR26" s="399"/>
      <c r="DS26" s="399"/>
      <c r="DT26" s="399"/>
      <c r="DU26" s="399"/>
      <c r="DV26" s="400"/>
      <c r="DW26" s="403" t="s">
        <v>122</v>
      </c>
      <c r="DX26" s="428"/>
      <c r="DY26" s="428"/>
      <c r="DZ26" s="428"/>
      <c r="EA26" s="428"/>
      <c r="EB26" s="428"/>
      <c r="EC26" s="429"/>
    </row>
    <row r="27" spans="2:133" ht="11.25" customHeight="1" x14ac:dyDescent="0.15">
      <c r="B27" s="395" t="s">
        <v>286</v>
      </c>
      <c r="C27" s="396"/>
      <c r="D27" s="396"/>
      <c r="E27" s="396"/>
      <c r="F27" s="396"/>
      <c r="G27" s="396"/>
      <c r="H27" s="396"/>
      <c r="I27" s="396"/>
      <c r="J27" s="396"/>
      <c r="K27" s="396"/>
      <c r="L27" s="396"/>
      <c r="M27" s="396"/>
      <c r="N27" s="396"/>
      <c r="O27" s="396"/>
      <c r="P27" s="396"/>
      <c r="Q27" s="397"/>
      <c r="R27" s="398">
        <v>164120</v>
      </c>
      <c r="S27" s="399"/>
      <c r="T27" s="399"/>
      <c r="U27" s="399"/>
      <c r="V27" s="399"/>
      <c r="W27" s="399"/>
      <c r="X27" s="399"/>
      <c r="Y27" s="400"/>
      <c r="Z27" s="401">
        <v>0.3</v>
      </c>
      <c r="AA27" s="401"/>
      <c r="AB27" s="401"/>
      <c r="AC27" s="401"/>
      <c r="AD27" s="402" t="s">
        <v>122</v>
      </c>
      <c r="AE27" s="402"/>
      <c r="AF27" s="402"/>
      <c r="AG27" s="402"/>
      <c r="AH27" s="402"/>
      <c r="AI27" s="402"/>
      <c r="AJ27" s="402"/>
      <c r="AK27" s="402"/>
      <c r="AL27" s="403" t="s">
        <v>122</v>
      </c>
      <c r="AM27" s="404"/>
      <c r="AN27" s="404"/>
      <c r="AO27" s="405"/>
      <c r="AP27" s="395" t="s">
        <v>287</v>
      </c>
      <c r="AQ27" s="396"/>
      <c r="AR27" s="396"/>
      <c r="AS27" s="396"/>
      <c r="AT27" s="396"/>
      <c r="AU27" s="396"/>
      <c r="AV27" s="396"/>
      <c r="AW27" s="396"/>
      <c r="AX27" s="396"/>
      <c r="AY27" s="396"/>
      <c r="AZ27" s="396"/>
      <c r="BA27" s="396"/>
      <c r="BB27" s="396"/>
      <c r="BC27" s="396"/>
      <c r="BD27" s="396"/>
      <c r="BE27" s="396"/>
      <c r="BF27" s="397"/>
      <c r="BG27" s="398">
        <v>17632943</v>
      </c>
      <c r="BH27" s="399"/>
      <c r="BI27" s="399"/>
      <c r="BJ27" s="399"/>
      <c r="BK27" s="399"/>
      <c r="BL27" s="399"/>
      <c r="BM27" s="399"/>
      <c r="BN27" s="400"/>
      <c r="BO27" s="401">
        <v>100</v>
      </c>
      <c r="BP27" s="401"/>
      <c r="BQ27" s="401"/>
      <c r="BR27" s="401"/>
      <c r="BS27" s="402">
        <v>157031</v>
      </c>
      <c r="BT27" s="402"/>
      <c r="BU27" s="402"/>
      <c r="BV27" s="402"/>
      <c r="BW27" s="402"/>
      <c r="BX27" s="402"/>
      <c r="BY27" s="402"/>
      <c r="BZ27" s="402"/>
      <c r="CA27" s="402"/>
      <c r="CB27" s="406"/>
      <c r="CD27" s="395" t="s">
        <v>288</v>
      </c>
      <c r="CE27" s="396"/>
      <c r="CF27" s="396"/>
      <c r="CG27" s="396"/>
      <c r="CH27" s="396"/>
      <c r="CI27" s="396"/>
      <c r="CJ27" s="396"/>
      <c r="CK27" s="396"/>
      <c r="CL27" s="396"/>
      <c r="CM27" s="396"/>
      <c r="CN27" s="396"/>
      <c r="CO27" s="396"/>
      <c r="CP27" s="396"/>
      <c r="CQ27" s="397"/>
      <c r="CR27" s="398">
        <v>11750079</v>
      </c>
      <c r="CS27" s="430"/>
      <c r="CT27" s="430"/>
      <c r="CU27" s="430"/>
      <c r="CV27" s="430"/>
      <c r="CW27" s="430"/>
      <c r="CX27" s="430"/>
      <c r="CY27" s="431"/>
      <c r="CZ27" s="403">
        <v>25.5</v>
      </c>
      <c r="DA27" s="428"/>
      <c r="DB27" s="428"/>
      <c r="DC27" s="432"/>
      <c r="DD27" s="407">
        <v>4456555</v>
      </c>
      <c r="DE27" s="430"/>
      <c r="DF27" s="430"/>
      <c r="DG27" s="430"/>
      <c r="DH27" s="430"/>
      <c r="DI27" s="430"/>
      <c r="DJ27" s="430"/>
      <c r="DK27" s="431"/>
      <c r="DL27" s="407">
        <v>2834159</v>
      </c>
      <c r="DM27" s="430"/>
      <c r="DN27" s="430"/>
      <c r="DO27" s="430"/>
      <c r="DP27" s="430"/>
      <c r="DQ27" s="430"/>
      <c r="DR27" s="430"/>
      <c r="DS27" s="430"/>
      <c r="DT27" s="430"/>
      <c r="DU27" s="430"/>
      <c r="DV27" s="431"/>
      <c r="DW27" s="403">
        <v>11.7</v>
      </c>
      <c r="DX27" s="428"/>
      <c r="DY27" s="428"/>
      <c r="DZ27" s="428"/>
      <c r="EA27" s="428"/>
      <c r="EB27" s="428"/>
      <c r="EC27" s="429"/>
    </row>
    <row r="28" spans="2:133" ht="11.25" customHeight="1" x14ac:dyDescent="0.15">
      <c r="B28" s="395" t="s">
        <v>289</v>
      </c>
      <c r="C28" s="396"/>
      <c r="D28" s="396"/>
      <c r="E28" s="396"/>
      <c r="F28" s="396"/>
      <c r="G28" s="396"/>
      <c r="H28" s="396"/>
      <c r="I28" s="396"/>
      <c r="J28" s="396"/>
      <c r="K28" s="396"/>
      <c r="L28" s="396"/>
      <c r="M28" s="396"/>
      <c r="N28" s="396"/>
      <c r="O28" s="396"/>
      <c r="P28" s="396"/>
      <c r="Q28" s="397"/>
      <c r="R28" s="398">
        <v>397462</v>
      </c>
      <c r="S28" s="399"/>
      <c r="T28" s="399"/>
      <c r="U28" s="399"/>
      <c r="V28" s="399"/>
      <c r="W28" s="399"/>
      <c r="X28" s="399"/>
      <c r="Y28" s="400"/>
      <c r="Z28" s="401">
        <v>0.8</v>
      </c>
      <c r="AA28" s="401"/>
      <c r="AB28" s="401"/>
      <c r="AC28" s="401"/>
      <c r="AD28" s="402">
        <v>79924</v>
      </c>
      <c r="AE28" s="402"/>
      <c r="AF28" s="402"/>
      <c r="AG28" s="402"/>
      <c r="AH28" s="402"/>
      <c r="AI28" s="402"/>
      <c r="AJ28" s="402"/>
      <c r="AK28" s="402"/>
      <c r="AL28" s="403">
        <v>0.3</v>
      </c>
      <c r="AM28" s="404"/>
      <c r="AN28" s="404"/>
      <c r="AO28" s="405"/>
      <c r="AP28" s="395"/>
      <c r="AQ28" s="396"/>
      <c r="AR28" s="396"/>
      <c r="AS28" s="396"/>
      <c r="AT28" s="396"/>
      <c r="AU28" s="396"/>
      <c r="AV28" s="396"/>
      <c r="AW28" s="396"/>
      <c r="AX28" s="396"/>
      <c r="AY28" s="396"/>
      <c r="AZ28" s="396"/>
      <c r="BA28" s="396"/>
      <c r="BB28" s="396"/>
      <c r="BC28" s="396"/>
      <c r="BD28" s="396"/>
      <c r="BE28" s="396"/>
      <c r="BF28" s="397"/>
      <c r="BG28" s="398"/>
      <c r="BH28" s="399"/>
      <c r="BI28" s="399"/>
      <c r="BJ28" s="399"/>
      <c r="BK28" s="399"/>
      <c r="BL28" s="399"/>
      <c r="BM28" s="399"/>
      <c r="BN28" s="400"/>
      <c r="BO28" s="401"/>
      <c r="BP28" s="401"/>
      <c r="BQ28" s="401"/>
      <c r="BR28" s="401"/>
      <c r="BS28" s="407"/>
      <c r="BT28" s="399"/>
      <c r="BU28" s="399"/>
      <c r="BV28" s="399"/>
      <c r="BW28" s="399"/>
      <c r="BX28" s="399"/>
      <c r="BY28" s="399"/>
      <c r="BZ28" s="399"/>
      <c r="CA28" s="399"/>
      <c r="CB28" s="408"/>
      <c r="CD28" s="395" t="s">
        <v>290</v>
      </c>
      <c r="CE28" s="396"/>
      <c r="CF28" s="396"/>
      <c r="CG28" s="396"/>
      <c r="CH28" s="396"/>
      <c r="CI28" s="396"/>
      <c r="CJ28" s="396"/>
      <c r="CK28" s="396"/>
      <c r="CL28" s="396"/>
      <c r="CM28" s="396"/>
      <c r="CN28" s="396"/>
      <c r="CO28" s="396"/>
      <c r="CP28" s="396"/>
      <c r="CQ28" s="397"/>
      <c r="CR28" s="398">
        <v>3665025</v>
      </c>
      <c r="CS28" s="399"/>
      <c r="CT28" s="399"/>
      <c r="CU28" s="399"/>
      <c r="CV28" s="399"/>
      <c r="CW28" s="399"/>
      <c r="CX28" s="399"/>
      <c r="CY28" s="400"/>
      <c r="CZ28" s="403">
        <v>8</v>
      </c>
      <c r="DA28" s="428"/>
      <c r="DB28" s="428"/>
      <c r="DC28" s="432"/>
      <c r="DD28" s="407">
        <v>3545614</v>
      </c>
      <c r="DE28" s="399"/>
      <c r="DF28" s="399"/>
      <c r="DG28" s="399"/>
      <c r="DH28" s="399"/>
      <c r="DI28" s="399"/>
      <c r="DJ28" s="399"/>
      <c r="DK28" s="400"/>
      <c r="DL28" s="407">
        <v>3545614</v>
      </c>
      <c r="DM28" s="399"/>
      <c r="DN28" s="399"/>
      <c r="DO28" s="399"/>
      <c r="DP28" s="399"/>
      <c r="DQ28" s="399"/>
      <c r="DR28" s="399"/>
      <c r="DS28" s="399"/>
      <c r="DT28" s="399"/>
      <c r="DU28" s="399"/>
      <c r="DV28" s="400"/>
      <c r="DW28" s="403">
        <v>14.6</v>
      </c>
      <c r="DX28" s="428"/>
      <c r="DY28" s="428"/>
      <c r="DZ28" s="428"/>
      <c r="EA28" s="428"/>
      <c r="EB28" s="428"/>
      <c r="EC28" s="429"/>
    </row>
    <row r="29" spans="2:133" ht="11.25" customHeight="1" x14ac:dyDescent="0.15">
      <c r="B29" s="395" t="s">
        <v>291</v>
      </c>
      <c r="C29" s="396"/>
      <c r="D29" s="396"/>
      <c r="E29" s="396"/>
      <c r="F29" s="396"/>
      <c r="G29" s="396"/>
      <c r="H29" s="396"/>
      <c r="I29" s="396"/>
      <c r="J29" s="396"/>
      <c r="K29" s="396"/>
      <c r="L29" s="396"/>
      <c r="M29" s="396"/>
      <c r="N29" s="396"/>
      <c r="O29" s="396"/>
      <c r="P29" s="396"/>
      <c r="Q29" s="397"/>
      <c r="R29" s="398">
        <v>173330</v>
      </c>
      <c r="S29" s="399"/>
      <c r="T29" s="399"/>
      <c r="U29" s="399"/>
      <c r="V29" s="399"/>
      <c r="W29" s="399"/>
      <c r="X29" s="399"/>
      <c r="Y29" s="400"/>
      <c r="Z29" s="401">
        <v>0.4</v>
      </c>
      <c r="AA29" s="401"/>
      <c r="AB29" s="401"/>
      <c r="AC29" s="401"/>
      <c r="AD29" s="402">
        <v>11780</v>
      </c>
      <c r="AE29" s="402"/>
      <c r="AF29" s="402"/>
      <c r="AG29" s="402"/>
      <c r="AH29" s="402"/>
      <c r="AI29" s="402"/>
      <c r="AJ29" s="402"/>
      <c r="AK29" s="402"/>
      <c r="AL29" s="403">
        <v>0</v>
      </c>
      <c r="AM29" s="404"/>
      <c r="AN29" s="404"/>
      <c r="AO29" s="405"/>
      <c r="AP29" s="419"/>
      <c r="AQ29" s="420"/>
      <c r="AR29" s="420"/>
      <c r="AS29" s="420"/>
      <c r="AT29" s="420"/>
      <c r="AU29" s="420"/>
      <c r="AV29" s="420"/>
      <c r="AW29" s="420"/>
      <c r="AX29" s="420"/>
      <c r="AY29" s="420"/>
      <c r="AZ29" s="420"/>
      <c r="BA29" s="420"/>
      <c r="BB29" s="420"/>
      <c r="BC29" s="420"/>
      <c r="BD29" s="420"/>
      <c r="BE29" s="420"/>
      <c r="BF29" s="421"/>
      <c r="BG29" s="398"/>
      <c r="BH29" s="399"/>
      <c r="BI29" s="399"/>
      <c r="BJ29" s="399"/>
      <c r="BK29" s="399"/>
      <c r="BL29" s="399"/>
      <c r="BM29" s="399"/>
      <c r="BN29" s="400"/>
      <c r="BO29" s="401"/>
      <c r="BP29" s="401"/>
      <c r="BQ29" s="401"/>
      <c r="BR29" s="401"/>
      <c r="BS29" s="402"/>
      <c r="BT29" s="402"/>
      <c r="BU29" s="402"/>
      <c r="BV29" s="402"/>
      <c r="BW29" s="402"/>
      <c r="BX29" s="402"/>
      <c r="BY29" s="402"/>
      <c r="BZ29" s="402"/>
      <c r="CA29" s="402"/>
      <c r="CB29" s="406"/>
      <c r="CD29" s="434" t="s">
        <v>292</v>
      </c>
      <c r="CE29" s="435"/>
      <c r="CF29" s="395" t="s">
        <v>66</v>
      </c>
      <c r="CG29" s="396"/>
      <c r="CH29" s="396"/>
      <c r="CI29" s="396"/>
      <c r="CJ29" s="396"/>
      <c r="CK29" s="396"/>
      <c r="CL29" s="396"/>
      <c r="CM29" s="396"/>
      <c r="CN29" s="396"/>
      <c r="CO29" s="396"/>
      <c r="CP29" s="396"/>
      <c r="CQ29" s="397"/>
      <c r="CR29" s="398">
        <v>3661202</v>
      </c>
      <c r="CS29" s="430"/>
      <c r="CT29" s="430"/>
      <c r="CU29" s="430"/>
      <c r="CV29" s="430"/>
      <c r="CW29" s="430"/>
      <c r="CX29" s="430"/>
      <c r="CY29" s="431"/>
      <c r="CZ29" s="403">
        <v>7.9</v>
      </c>
      <c r="DA29" s="428"/>
      <c r="DB29" s="428"/>
      <c r="DC29" s="432"/>
      <c r="DD29" s="407">
        <v>3541791</v>
      </c>
      <c r="DE29" s="430"/>
      <c r="DF29" s="430"/>
      <c r="DG29" s="430"/>
      <c r="DH29" s="430"/>
      <c r="DI29" s="430"/>
      <c r="DJ29" s="430"/>
      <c r="DK29" s="431"/>
      <c r="DL29" s="407">
        <v>3541791</v>
      </c>
      <c r="DM29" s="430"/>
      <c r="DN29" s="430"/>
      <c r="DO29" s="430"/>
      <c r="DP29" s="430"/>
      <c r="DQ29" s="430"/>
      <c r="DR29" s="430"/>
      <c r="DS29" s="430"/>
      <c r="DT29" s="430"/>
      <c r="DU29" s="430"/>
      <c r="DV29" s="431"/>
      <c r="DW29" s="403">
        <v>14.6</v>
      </c>
      <c r="DX29" s="428"/>
      <c r="DY29" s="428"/>
      <c r="DZ29" s="428"/>
      <c r="EA29" s="428"/>
      <c r="EB29" s="428"/>
      <c r="EC29" s="429"/>
    </row>
    <row r="30" spans="2:133" ht="11.25" customHeight="1" x14ac:dyDescent="0.15">
      <c r="B30" s="395" t="s">
        <v>293</v>
      </c>
      <c r="C30" s="396"/>
      <c r="D30" s="396"/>
      <c r="E30" s="396"/>
      <c r="F30" s="396"/>
      <c r="G30" s="396"/>
      <c r="H30" s="396"/>
      <c r="I30" s="396"/>
      <c r="J30" s="396"/>
      <c r="K30" s="396"/>
      <c r="L30" s="396"/>
      <c r="M30" s="396"/>
      <c r="N30" s="396"/>
      <c r="O30" s="396"/>
      <c r="P30" s="396"/>
      <c r="Q30" s="397"/>
      <c r="R30" s="398">
        <v>9286353</v>
      </c>
      <c r="S30" s="399"/>
      <c r="T30" s="399"/>
      <c r="U30" s="399"/>
      <c r="V30" s="399"/>
      <c r="W30" s="399"/>
      <c r="X30" s="399"/>
      <c r="Y30" s="400"/>
      <c r="Z30" s="401">
        <v>19.600000000000001</v>
      </c>
      <c r="AA30" s="401"/>
      <c r="AB30" s="401"/>
      <c r="AC30" s="401"/>
      <c r="AD30" s="402" t="s">
        <v>122</v>
      </c>
      <c r="AE30" s="402"/>
      <c r="AF30" s="402"/>
      <c r="AG30" s="402"/>
      <c r="AH30" s="402"/>
      <c r="AI30" s="402"/>
      <c r="AJ30" s="402"/>
      <c r="AK30" s="402"/>
      <c r="AL30" s="403" t="s">
        <v>122</v>
      </c>
      <c r="AM30" s="404"/>
      <c r="AN30" s="404"/>
      <c r="AO30" s="405"/>
      <c r="AP30" s="380" t="s">
        <v>211</v>
      </c>
      <c r="AQ30" s="381"/>
      <c r="AR30" s="381"/>
      <c r="AS30" s="381"/>
      <c r="AT30" s="381"/>
      <c r="AU30" s="381"/>
      <c r="AV30" s="381"/>
      <c r="AW30" s="381"/>
      <c r="AX30" s="381"/>
      <c r="AY30" s="381"/>
      <c r="AZ30" s="381"/>
      <c r="BA30" s="381"/>
      <c r="BB30" s="381"/>
      <c r="BC30" s="381"/>
      <c r="BD30" s="381"/>
      <c r="BE30" s="381"/>
      <c r="BF30" s="382"/>
      <c r="BG30" s="380" t="s">
        <v>294</v>
      </c>
      <c r="BH30" s="440"/>
      <c r="BI30" s="440"/>
      <c r="BJ30" s="440"/>
      <c r="BK30" s="440"/>
      <c r="BL30" s="440"/>
      <c r="BM30" s="440"/>
      <c r="BN30" s="440"/>
      <c r="BO30" s="440"/>
      <c r="BP30" s="440"/>
      <c r="BQ30" s="441"/>
      <c r="BR30" s="380" t="s">
        <v>295</v>
      </c>
      <c r="BS30" s="440"/>
      <c r="BT30" s="440"/>
      <c r="BU30" s="440"/>
      <c r="BV30" s="440"/>
      <c r="BW30" s="440"/>
      <c r="BX30" s="440"/>
      <c r="BY30" s="440"/>
      <c r="BZ30" s="440"/>
      <c r="CA30" s="440"/>
      <c r="CB30" s="441"/>
      <c r="CD30" s="436"/>
      <c r="CE30" s="437"/>
      <c r="CF30" s="395" t="s">
        <v>296</v>
      </c>
      <c r="CG30" s="396"/>
      <c r="CH30" s="396"/>
      <c r="CI30" s="396"/>
      <c r="CJ30" s="396"/>
      <c r="CK30" s="396"/>
      <c r="CL30" s="396"/>
      <c r="CM30" s="396"/>
      <c r="CN30" s="396"/>
      <c r="CO30" s="396"/>
      <c r="CP30" s="396"/>
      <c r="CQ30" s="397"/>
      <c r="CR30" s="398">
        <v>3504001</v>
      </c>
      <c r="CS30" s="399"/>
      <c r="CT30" s="399"/>
      <c r="CU30" s="399"/>
      <c r="CV30" s="399"/>
      <c r="CW30" s="399"/>
      <c r="CX30" s="399"/>
      <c r="CY30" s="400"/>
      <c r="CZ30" s="403">
        <v>7.6</v>
      </c>
      <c r="DA30" s="428"/>
      <c r="DB30" s="428"/>
      <c r="DC30" s="432"/>
      <c r="DD30" s="407">
        <v>3384590</v>
      </c>
      <c r="DE30" s="399"/>
      <c r="DF30" s="399"/>
      <c r="DG30" s="399"/>
      <c r="DH30" s="399"/>
      <c r="DI30" s="399"/>
      <c r="DJ30" s="399"/>
      <c r="DK30" s="400"/>
      <c r="DL30" s="407">
        <v>3384590</v>
      </c>
      <c r="DM30" s="399"/>
      <c r="DN30" s="399"/>
      <c r="DO30" s="399"/>
      <c r="DP30" s="399"/>
      <c r="DQ30" s="399"/>
      <c r="DR30" s="399"/>
      <c r="DS30" s="399"/>
      <c r="DT30" s="399"/>
      <c r="DU30" s="399"/>
      <c r="DV30" s="400"/>
      <c r="DW30" s="403">
        <v>14</v>
      </c>
      <c r="DX30" s="428"/>
      <c r="DY30" s="428"/>
      <c r="DZ30" s="428"/>
      <c r="EA30" s="428"/>
      <c r="EB30" s="428"/>
      <c r="EC30" s="429"/>
    </row>
    <row r="31" spans="2:133" ht="11.25" customHeight="1" x14ac:dyDescent="0.15">
      <c r="B31" s="411" t="s">
        <v>297</v>
      </c>
      <c r="C31" s="412"/>
      <c r="D31" s="412"/>
      <c r="E31" s="412"/>
      <c r="F31" s="412"/>
      <c r="G31" s="412"/>
      <c r="H31" s="412"/>
      <c r="I31" s="412"/>
      <c r="J31" s="412"/>
      <c r="K31" s="412"/>
      <c r="L31" s="412"/>
      <c r="M31" s="412"/>
      <c r="N31" s="412"/>
      <c r="O31" s="412"/>
      <c r="P31" s="412"/>
      <c r="Q31" s="413"/>
      <c r="R31" s="398" t="s">
        <v>122</v>
      </c>
      <c r="S31" s="399"/>
      <c r="T31" s="399"/>
      <c r="U31" s="399"/>
      <c r="V31" s="399"/>
      <c r="W31" s="399"/>
      <c r="X31" s="399"/>
      <c r="Y31" s="400"/>
      <c r="Z31" s="401" t="s">
        <v>122</v>
      </c>
      <c r="AA31" s="401"/>
      <c r="AB31" s="401"/>
      <c r="AC31" s="401"/>
      <c r="AD31" s="402" t="s">
        <v>122</v>
      </c>
      <c r="AE31" s="402"/>
      <c r="AF31" s="402"/>
      <c r="AG31" s="402"/>
      <c r="AH31" s="402"/>
      <c r="AI31" s="402"/>
      <c r="AJ31" s="402"/>
      <c r="AK31" s="402"/>
      <c r="AL31" s="403" t="s">
        <v>122</v>
      </c>
      <c r="AM31" s="404"/>
      <c r="AN31" s="404"/>
      <c r="AO31" s="405"/>
      <c r="AP31" s="444" t="s">
        <v>298</v>
      </c>
      <c r="AQ31" s="445"/>
      <c r="AR31" s="445"/>
      <c r="AS31" s="445"/>
      <c r="AT31" s="450" t="s">
        <v>299</v>
      </c>
      <c r="AU31" s="200"/>
      <c r="AV31" s="200"/>
      <c r="AW31" s="200"/>
      <c r="AX31" s="384" t="s">
        <v>177</v>
      </c>
      <c r="AY31" s="385"/>
      <c r="AZ31" s="385"/>
      <c r="BA31" s="385"/>
      <c r="BB31" s="385"/>
      <c r="BC31" s="385"/>
      <c r="BD31" s="385"/>
      <c r="BE31" s="385"/>
      <c r="BF31" s="386"/>
      <c r="BG31" s="454">
        <v>99.5</v>
      </c>
      <c r="BH31" s="442"/>
      <c r="BI31" s="442"/>
      <c r="BJ31" s="442"/>
      <c r="BK31" s="442"/>
      <c r="BL31" s="442"/>
      <c r="BM31" s="393">
        <v>98.7</v>
      </c>
      <c r="BN31" s="442"/>
      <c r="BO31" s="442"/>
      <c r="BP31" s="442"/>
      <c r="BQ31" s="443"/>
      <c r="BR31" s="454">
        <v>99.6</v>
      </c>
      <c r="BS31" s="442"/>
      <c r="BT31" s="442"/>
      <c r="BU31" s="442"/>
      <c r="BV31" s="442"/>
      <c r="BW31" s="442"/>
      <c r="BX31" s="393">
        <v>98.7</v>
      </c>
      <c r="BY31" s="442"/>
      <c r="BZ31" s="442"/>
      <c r="CA31" s="442"/>
      <c r="CB31" s="443"/>
      <c r="CD31" s="436"/>
      <c r="CE31" s="437"/>
      <c r="CF31" s="395" t="s">
        <v>300</v>
      </c>
      <c r="CG31" s="396"/>
      <c r="CH31" s="396"/>
      <c r="CI31" s="396"/>
      <c r="CJ31" s="396"/>
      <c r="CK31" s="396"/>
      <c r="CL31" s="396"/>
      <c r="CM31" s="396"/>
      <c r="CN31" s="396"/>
      <c r="CO31" s="396"/>
      <c r="CP31" s="396"/>
      <c r="CQ31" s="397"/>
      <c r="CR31" s="398">
        <v>157201</v>
      </c>
      <c r="CS31" s="430"/>
      <c r="CT31" s="430"/>
      <c r="CU31" s="430"/>
      <c r="CV31" s="430"/>
      <c r="CW31" s="430"/>
      <c r="CX31" s="430"/>
      <c r="CY31" s="431"/>
      <c r="CZ31" s="403">
        <v>0.3</v>
      </c>
      <c r="DA31" s="428"/>
      <c r="DB31" s="428"/>
      <c r="DC31" s="432"/>
      <c r="DD31" s="407">
        <v>157201</v>
      </c>
      <c r="DE31" s="430"/>
      <c r="DF31" s="430"/>
      <c r="DG31" s="430"/>
      <c r="DH31" s="430"/>
      <c r="DI31" s="430"/>
      <c r="DJ31" s="430"/>
      <c r="DK31" s="431"/>
      <c r="DL31" s="407">
        <v>157201</v>
      </c>
      <c r="DM31" s="430"/>
      <c r="DN31" s="430"/>
      <c r="DO31" s="430"/>
      <c r="DP31" s="430"/>
      <c r="DQ31" s="430"/>
      <c r="DR31" s="430"/>
      <c r="DS31" s="430"/>
      <c r="DT31" s="430"/>
      <c r="DU31" s="430"/>
      <c r="DV31" s="431"/>
      <c r="DW31" s="403">
        <v>0.6</v>
      </c>
      <c r="DX31" s="428"/>
      <c r="DY31" s="428"/>
      <c r="DZ31" s="428"/>
      <c r="EA31" s="428"/>
      <c r="EB31" s="428"/>
      <c r="EC31" s="429"/>
    </row>
    <row r="32" spans="2:133" ht="11.25" customHeight="1" x14ac:dyDescent="0.15">
      <c r="B32" s="395" t="s">
        <v>301</v>
      </c>
      <c r="C32" s="396"/>
      <c r="D32" s="396"/>
      <c r="E32" s="396"/>
      <c r="F32" s="396"/>
      <c r="G32" s="396"/>
      <c r="H32" s="396"/>
      <c r="I32" s="396"/>
      <c r="J32" s="396"/>
      <c r="K32" s="396"/>
      <c r="L32" s="396"/>
      <c r="M32" s="396"/>
      <c r="N32" s="396"/>
      <c r="O32" s="396"/>
      <c r="P32" s="396"/>
      <c r="Q32" s="397"/>
      <c r="R32" s="398">
        <v>3125295</v>
      </c>
      <c r="S32" s="399"/>
      <c r="T32" s="399"/>
      <c r="U32" s="399"/>
      <c r="V32" s="399"/>
      <c r="W32" s="399"/>
      <c r="X32" s="399"/>
      <c r="Y32" s="400"/>
      <c r="Z32" s="401">
        <v>6.6</v>
      </c>
      <c r="AA32" s="401"/>
      <c r="AB32" s="401"/>
      <c r="AC32" s="401"/>
      <c r="AD32" s="402" t="s">
        <v>122</v>
      </c>
      <c r="AE32" s="402"/>
      <c r="AF32" s="402"/>
      <c r="AG32" s="402"/>
      <c r="AH32" s="402"/>
      <c r="AI32" s="402"/>
      <c r="AJ32" s="402"/>
      <c r="AK32" s="402"/>
      <c r="AL32" s="403" t="s">
        <v>122</v>
      </c>
      <c r="AM32" s="404"/>
      <c r="AN32" s="404"/>
      <c r="AO32" s="405"/>
      <c r="AP32" s="446"/>
      <c r="AQ32" s="447"/>
      <c r="AR32" s="447"/>
      <c r="AS32" s="447"/>
      <c r="AT32" s="451"/>
      <c r="AU32" s="196" t="s">
        <v>302</v>
      </c>
      <c r="AX32" s="395" t="s">
        <v>303</v>
      </c>
      <c r="AY32" s="396"/>
      <c r="AZ32" s="396"/>
      <c r="BA32" s="396"/>
      <c r="BB32" s="396"/>
      <c r="BC32" s="396"/>
      <c r="BD32" s="396"/>
      <c r="BE32" s="396"/>
      <c r="BF32" s="397"/>
      <c r="BG32" s="455">
        <v>99.4</v>
      </c>
      <c r="BH32" s="430"/>
      <c r="BI32" s="430"/>
      <c r="BJ32" s="430"/>
      <c r="BK32" s="430"/>
      <c r="BL32" s="430"/>
      <c r="BM32" s="404">
        <v>98.3</v>
      </c>
      <c r="BN32" s="430"/>
      <c r="BO32" s="430"/>
      <c r="BP32" s="430"/>
      <c r="BQ32" s="453"/>
      <c r="BR32" s="455">
        <v>99.5</v>
      </c>
      <c r="BS32" s="430"/>
      <c r="BT32" s="430"/>
      <c r="BU32" s="430"/>
      <c r="BV32" s="430"/>
      <c r="BW32" s="430"/>
      <c r="BX32" s="404">
        <v>98.4</v>
      </c>
      <c r="BY32" s="430"/>
      <c r="BZ32" s="430"/>
      <c r="CA32" s="430"/>
      <c r="CB32" s="453"/>
      <c r="CD32" s="438"/>
      <c r="CE32" s="439"/>
      <c r="CF32" s="395" t="s">
        <v>304</v>
      </c>
      <c r="CG32" s="396"/>
      <c r="CH32" s="396"/>
      <c r="CI32" s="396"/>
      <c r="CJ32" s="396"/>
      <c r="CK32" s="396"/>
      <c r="CL32" s="396"/>
      <c r="CM32" s="396"/>
      <c r="CN32" s="396"/>
      <c r="CO32" s="396"/>
      <c r="CP32" s="396"/>
      <c r="CQ32" s="397"/>
      <c r="CR32" s="398">
        <v>3823</v>
      </c>
      <c r="CS32" s="399"/>
      <c r="CT32" s="399"/>
      <c r="CU32" s="399"/>
      <c r="CV32" s="399"/>
      <c r="CW32" s="399"/>
      <c r="CX32" s="399"/>
      <c r="CY32" s="400"/>
      <c r="CZ32" s="403">
        <v>0</v>
      </c>
      <c r="DA32" s="428"/>
      <c r="DB32" s="428"/>
      <c r="DC32" s="432"/>
      <c r="DD32" s="407">
        <v>3823</v>
      </c>
      <c r="DE32" s="399"/>
      <c r="DF32" s="399"/>
      <c r="DG32" s="399"/>
      <c r="DH32" s="399"/>
      <c r="DI32" s="399"/>
      <c r="DJ32" s="399"/>
      <c r="DK32" s="400"/>
      <c r="DL32" s="407">
        <v>3823</v>
      </c>
      <c r="DM32" s="399"/>
      <c r="DN32" s="399"/>
      <c r="DO32" s="399"/>
      <c r="DP32" s="399"/>
      <c r="DQ32" s="399"/>
      <c r="DR32" s="399"/>
      <c r="DS32" s="399"/>
      <c r="DT32" s="399"/>
      <c r="DU32" s="399"/>
      <c r="DV32" s="400"/>
      <c r="DW32" s="403">
        <v>0</v>
      </c>
      <c r="DX32" s="428"/>
      <c r="DY32" s="428"/>
      <c r="DZ32" s="428"/>
      <c r="EA32" s="428"/>
      <c r="EB32" s="428"/>
      <c r="EC32" s="429"/>
    </row>
    <row r="33" spans="2:133" ht="11.25" customHeight="1" x14ac:dyDescent="0.15">
      <c r="B33" s="395" t="s">
        <v>305</v>
      </c>
      <c r="C33" s="396"/>
      <c r="D33" s="396"/>
      <c r="E33" s="396"/>
      <c r="F33" s="396"/>
      <c r="G33" s="396"/>
      <c r="H33" s="396"/>
      <c r="I33" s="396"/>
      <c r="J33" s="396"/>
      <c r="K33" s="396"/>
      <c r="L33" s="396"/>
      <c r="M33" s="396"/>
      <c r="N33" s="396"/>
      <c r="O33" s="396"/>
      <c r="P33" s="396"/>
      <c r="Q33" s="397"/>
      <c r="R33" s="398">
        <v>146683</v>
      </c>
      <c r="S33" s="399"/>
      <c r="T33" s="399"/>
      <c r="U33" s="399"/>
      <c r="V33" s="399"/>
      <c r="W33" s="399"/>
      <c r="X33" s="399"/>
      <c r="Y33" s="400"/>
      <c r="Z33" s="401">
        <v>0.3</v>
      </c>
      <c r="AA33" s="401"/>
      <c r="AB33" s="401"/>
      <c r="AC33" s="401"/>
      <c r="AD33" s="402">
        <v>20902</v>
      </c>
      <c r="AE33" s="402"/>
      <c r="AF33" s="402"/>
      <c r="AG33" s="402"/>
      <c r="AH33" s="402"/>
      <c r="AI33" s="402"/>
      <c r="AJ33" s="402"/>
      <c r="AK33" s="402"/>
      <c r="AL33" s="403">
        <v>0.1</v>
      </c>
      <c r="AM33" s="404"/>
      <c r="AN33" s="404"/>
      <c r="AO33" s="405"/>
      <c r="AP33" s="448"/>
      <c r="AQ33" s="449"/>
      <c r="AR33" s="449"/>
      <c r="AS33" s="449"/>
      <c r="AT33" s="452"/>
      <c r="AU33" s="201"/>
      <c r="AV33" s="201"/>
      <c r="AW33" s="201"/>
      <c r="AX33" s="419" t="s">
        <v>306</v>
      </c>
      <c r="AY33" s="420"/>
      <c r="AZ33" s="420"/>
      <c r="BA33" s="420"/>
      <c r="BB33" s="420"/>
      <c r="BC33" s="420"/>
      <c r="BD33" s="420"/>
      <c r="BE33" s="420"/>
      <c r="BF33" s="421"/>
      <c r="BG33" s="456">
        <v>99.5</v>
      </c>
      <c r="BH33" s="457"/>
      <c r="BI33" s="457"/>
      <c r="BJ33" s="457"/>
      <c r="BK33" s="457"/>
      <c r="BL33" s="457"/>
      <c r="BM33" s="458">
        <v>99</v>
      </c>
      <c r="BN33" s="457"/>
      <c r="BO33" s="457"/>
      <c r="BP33" s="457"/>
      <c r="BQ33" s="459"/>
      <c r="BR33" s="456">
        <v>99.7</v>
      </c>
      <c r="BS33" s="457"/>
      <c r="BT33" s="457"/>
      <c r="BU33" s="457"/>
      <c r="BV33" s="457"/>
      <c r="BW33" s="457"/>
      <c r="BX33" s="458">
        <v>99</v>
      </c>
      <c r="BY33" s="457"/>
      <c r="BZ33" s="457"/>
      <c r="CA33" s="457"/>
      <c r="CB33" s="459"/>
      <c r="CD33" s="395" t="s">
        <v>307</v>
      </c>
      <c r="CE33" s="396"/>
      <c r="CF33" s="396"/>
      <c r="CG33" s="396"/>
      <c r="CH33" s="396"/>
      <c r="CI33" s="396"/>
      <c r="CJ33" s="396"/>
      <c r="CK33" s="396"/>
      <c r="CL33" s="396"/>
      <c r="CM33" s="396"/>
      <c r="CN33" s="396"/>
      <c r="CO33" s="396"/>
      <c r="CP33" s="396"/>
      <c r="CQ33" s="397"/>
      <c r="CR33" s="398">
        <v>16979395</v>
      </c>
      <c r="CS33" s="430"/>
      <c r="CT33" s="430"/>
      <c r="CU33" s="430"/>
      <c r="CV33" s="430"/>
      <c r="CW33" s="430"/>
      <c r="CX33" s="430"/>
      <c r="CY33" s="431"/>
      <c r="CZ33" s="403">
        <v>36.799999999999997</v>
      </c>
      <c r="DA33" s="428"/>
      <c r="DB33" s="428"/>
      <c r="DC33" s="432"/>
      <c r="DD33" s="407">
        <v>14544934</v>
      </c>
      <c r="DE33" s="430"/>
      <c r="DF33" s="430"/>
      <c r="DG33" s="430"/>
      <c r="DH33" s="430"/>
      <c r="DI33" s="430"/>
      <c r="DJ33" s="430"/>
      <c r="DK33" s="431"/>
      <c r="DL33" s="407">
        <v>9703892</v>
      </c>
      <c r="DM33" s="430"/>
      <c r="DN33" s="430"/>
      <c r="DO33" s="430"/>
      <c r="DP33" s="430"/>
      <c r="DQ33" s="430"/>
      <c r="DR33" s="430"/>
      <c r="DS33" s="430"/>
      <c r="DT33" s="430"/>
      <c r="DU33" s="430"/>
      <c r="DV33" s="431"/>
      <c r="DW33" s="403">
        <v>40</v>
      </c>
      <c r="DX33" s="428"/>
      <c r="DY33" s="428"/>
      <c r="DZ33" s="428"/>
      <c r="EA33" s="428"/>
      <c r="EB33" s="428"/>
      <c r="EC33" s="429"/>
    </row>
    <row r="34" spans="2:133" ht="11.25" customHeight="1" x14ac:dyDescent="0.15">
      <c r="B34" s="395" t="s">
        <v>308</v>
      </c>
      <c r="C34" s="396"/>
      <c r="D34" s="396"/>
      <c r="E34" s="396"/>
      <c r="F34" s="396"/>
      <c r="G34" s="396"/>
      <c r="H34" s="396"/>
      <c r="I34" s="396"/>
      <c r="J34" s="396"/>
      <c r="K34" s="396"/>
      <c r="L34" s="396"/>
      <c r="M34" s="396"/>
      <c r="N34" s="396"/>
      <c r="O34" s="396"/>
      <c r="P34" s="396"/>
      <c r="Q34" s="397"/>
      <c r="R34" s="398">
        <v>484808</v>
      </c>
      <c r="S34" s="399"/>
      <c r="T34" s="399"/>
      <c r="U34" s="399"/>
      <c r="V34" s="399"/>
      <c r="W34" s="399"/>
      <c r="X34" s="399"/>
      <c r="Y34" s="400"/>
      <c r="Z34" s="401">
        <v>1</v>
      </c>
      <c r="AA34" s="401"/>
      <c r="AB34" s="401"/>
      <c r="AC34" s="401"/>
      <c r="AD34" s="402" t="s">
        <v>122</v>
      </c>
      <c r="AE34" s="402"/>
      <c r="AF34" s="402"/>
      <c r="AG34" s="402"/>
      <c r="AH34" s="402"/>
      <c r="AI34" s="402"/>
      <c r="AJ34" s="402"/>
      <c r="AK34" s="402"/>
      <c r="AL34" s="403" t="s">
        <v>122</v>
      </c>
      <c r="AM34" s="404"/>
      <c r="AN34" s="404"/>
      <c r="AO34" s="40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395" t="s">
        <v>309</v>
      </c>
      <c r="CE34" s="396"/>
      <c r="CF34" s="396"/>
      <c r="CG34" s="396"/>
      <c r="CH34" s="396"/>
      <c r="CI34" s="396"/>
      <c r="CJ34" s="396"/>
      <c r="CK34" s="396"/>
      <c r="CL34" s="396"/>
      <c r="CM34" s="396"/>
      <c r="CN34" s="396"/>
      <c r="CO34" s="396"/>
      <c r="CP34" s="396"/>
      <c r="CQ34" s="397"/>
      <c r="CR34" s="398">
        <v>7010787</v>
      </c>
      <c r="CS34" s="399"/>
      <c r="CT34" s="399"/>
      <c r="CU34" s="399"/>
      <c r="CV34" s="399"/>
      <c r="CW34" s="399"/>
      <c r="CX34" s="399"/>
      <c r="CY34" s="400"/>
      <c r="CZ34" s="403">
        <v>15.2</v>
      </c>
      <c r="DA34" s="428"/>
      <c r="DB34" s="428"/>
      <c r="DC34" s="432"/>
      <c r="DD34" s="407">
        <v>5687761</v>
      </c>
      <c r="DE34" s="399"/>
      <c r="DF34" s="399"/>
      <c r="DG34" s="399"/>
      <c r="DH34" s="399"/>
      <c r="DI34" s="399"/>
      <c r="DJ34" s="399"/>
      <c r="DK34" s="400"/>
      <c r="DL34" s="407">
        <v>3924867</v>
      </c>
      <c r="DM34" s="399"/>
      <c r="DN34" s="399"/>
      <c r="DO34" s="399"/>
      <c r="DP34" s="399"/>
      <c r="DQ34" s="399"/>
      <c r="DR34" s="399"/>
      <c r="DS34" s="399"/>
      <c r="DT34" s="399"/>
      <c r="DU34" s="399"/>
      <c r="DV34" s="400"/>
      <c r="DW34" s="403">
        <v>16.2</v>
      </c>
      <c r="DX34" s="428"/>
      <c r="DY34" s="428"/>
      <c r="DZ34" s="428"/>
      <c r="EA34" s="428"/>
      <c r="EB34" s="428"/>
      <c r="EC34" s="429"/>
    </row>
    <row r="35" spans="2:133" ht="11.25" customHeight="1" x14ac:dyDescent="0.15">
      <c r="B35" s="395" t="s">
        <v>310</v>
      </c>
      <c r="C35" s="396"/>
      <c r="D35" s="396"/>
      <c r="E35" s="396"/>
      <c r="F35" s="396"/>
      <c r="G35" s="396"/>
      <c r="H35" s="396"/>
      <c r="I35" s="396"/>
      <c r="J35" s="396"/>
      <c r="K35" s="396"/>
      <c r="L35" s="396"/>
      <c r="M35" s="396"/>
      <c r="N35" s="396"/>
      <c r="O35" s="396"/>
      <c r="P35" s="396"/>
      <c r="Q35" s="397"/>
      <c r="R35" s="398">
        <v>1315387</v>
      </c>
      <c r="S35" s="399"/>
      <c r="T35" s="399"/>
      <c r="U35" s="399"/>
      <c r="V35" s="399"/>
      <c r="W35" s="399"/>
      <c r="X35" s="399"/>
      <c r="Y35" s="400"/>
      <c r="Z35" s="401">
        <v>2.8</v>
      </c>
      <c r="AA35" s="401"/>
      <c r="AB35" s="401"/>
      <c r="AC35" s="401"/>
      <c r="AD35" s="402" t="s">
        <v>122</v>
      </c>
      <c r="AE35" s="402"/>
      <c r="AF35" s="402"/>
      <c r="AG35" s="402"/>
      <c r="AH35" s="402"/>
      <c r="AI35" s="402"/>
      <c r="AJ35" s="402"/>
      <c r="AK35" s="402"/>
      <c r="AL35" s="403" t="s">
        <v>122</v>
      </c>
      <c r="AM35" s="404"/>
      <c r="AN35" s="404"/>
      <c r="AO35" s="405"/>
      <c r="AP35" s="206"/>
      <c r="AQ35" s="380" t="s">
        <v>311</v>
      </c>
      <c r="AR35" s="381"/>
      <c r="AS35" s="381"/>
      <c r="AT35" s="381"/>
      <c r="AU35" s="381"/>
      <c r="AV35" s="381"/>
      <c r="AW35" s="381"/>
      <c r="AX35" s="381"/>
      <c r="AY35" s="381"/>
      <c r="AZ35" s="381"/>
      <c r="BA35" s="381"/>
      <c r="BB35" s="381"/>
      <c r="BC35" s="381"/>
      <c r="BD35" s="381"/>
      <c r="BE35" s="381"/>
      <c r="BF35" s="382"/>
      <c r="BG35" s="380" t="s">
        <v>312</v>
      </c>
      <c r="BH35" s="381"/>
      <c r="BI35" s="381"/>
      <c r="BJ35" s="381"/>
      <c r="BK35" s="381"/>
      <c r="BL35" s="381"/>
      <c r="BM35" s="381"/>
      <c r="BN35" s="381"/>
      <c r="BO35" s="381"/>
      <c r="BP35" s="381"/>
      <c r="BQ35" s="381"/>
      <c r="BR35" s="381"/>
      <c r="BS35" s="381"/>
      <c r="BT35" s="381"/>
      <c r="BU35" s="381"/>
      <c r="BV35" s="381"/>
      <c r="BW35" s="381"/>
      <c r="BX35" s="381"/>
      <c r="BY35" s="381"/>
      <c r="BZ35" s="381"/>
      <c r="CA35" s="381"/>
      <c r="CB35" s="382"/>
      <c r="CD35" s="395" t="s">
        <v>313</v>
      </c>
      <c r="CE35" s="396"/>
      <c r="CF35" s="396"/>
      <c r="CG35" s="396"/>
      <c r="CH35" s="396"/>
      <c r="CI35" s="396"/>
      <c r="CJ35" s="396"/>
      <c r="CK35" s="396"/>
      <c r="CL35" s="396"/>
      <c r="CM35" s="396"/>
      <c r="CN35" s="396"/>
      <c r="CO35" s="396"/>
      <c r="CP35" s="396"/>
      <c r="CQ35" s="397"/>
      <c r="CR35" s="398">
        <v>231054</v>
      </c>
      <c r="CS35" s="430"/>
      <c r="CT35" s="430"/>
      <c r="CU35" s="430"/>
      <c r="CV35" s="430"/>
      <c r="CW35" s="430"/>
      <c r="CX35" s="430"/>
      <c r="CY35" s="431"/>
      <c r="CZ35" s="403">
        <v>0.5</v>
      </c>
      <c r="DA35" s="428"/>
      <c r="DB35" s="428"/>
      <c r="DC35" s="432"/>
      <c r="DD35" s="407">
        <v>191651</v>
      </c>
      <c r="DE35" s="430"/>
      <c r="DF35" s="430"/>
      <c r="DG35" s="430"/>
      <c r="DH35" s="430"/>
      <c r="DI35" s="430"/>
      <c r="DJ35" s="430"/>
      <c r="DK35" s="431"/>
      <c r="DL35" s="407">
        <v>191651</v>
      </c>
      <c r="DM35" s="430"/>
      <c r="DN35" s="430"/>
      <c r="DO35" s="430"/>
      <c r="DP35" s="430"/>
      <c r="DQ35" s="430"/>
      <c r="DR35" s="430"/>
      <c r="DS35" s="430"/>
      <c r="DT35" s="430"/>
      <c r="DU35" s="430"/>
      <c r="DV35" s="431"/>
      <c r="DW35" s="403">
        <v>0.8</v>
      </c>
      <c r="DX35" s="428"/>
      <c r="DY35" s="428"/>
      <c r="DZ35" s="428"/>
      <c r="EA35" s="428"/>
      <c r="EB35" s="428"/>
      <c r="EC35" s="429"/>
    </row>
    <row r="36" spans="2:133" ht="11.25" customHeight="1" x14ac:dyDescent="0.15">
      <c r="B36" s="395" t="s">
        <v>314</v>
      </c>
      <c r="C36" s="396"/>
      <c r="D36" s="396"/>
      <c r="E36" s="396"/>
      <c r="F36" s="396"/>
      <c r="G36" s="396"/>
      <c r="H36" s="396"/>
      <c r="I36" s="396"/>
      <c r="J36" s="396"/>
      <c r="K36" s="396"/>
      <c r="L36" s="396"/>
      <c r="M36" s="396"/>
      <c r="N36" s="396"/>
      <c r="O36" s="396"/>
      <c r="P36" s="396"/>
      <c r="Q36" s="397"/>
      <c r="R36" s="398">
        <v>1875650</v>
      </c>
      <c r="S36" s="399"/>
      <c r="T36" s="399"/>
      <c r="U36" s="399"/>
      <c r="V36" s="399"/>
      <c r="W36" s="399"/>
      <c r="X36" s="399"/>
      <c r="Y36" s="400"/>
      <c r="Z36" s="401">
        <v>4</v>
      </c>
      <c r="AA36" s="401"/>
      <c r="AB36" s="401"/>
      <c r="AC36" s="401"/>
      <c r="AD36" s="402" t="s">
        <v>122</v>
      </c>
      <c r="AE36" s="402"/>
      <c r="AF36" s="402"/>
      <c r="AG36" s="402"/>
      <c r="AH36" s="402"/>
      <c r="AI36" s="402"/>
      <c r="AJ36" s="402"/>
      <c r="AK36" s="402"/>
      <c r="AL36" s="403" t="s">
        <v>122</v>
      </c>
      <c r="AM36" s="404"/>
      <c r="AN36" s="404"/>
      <c r="AO36" s="405"/>
      <c r="AP36" s="206"/>
      <c r="AQ36" s="464" t="s">
        <v>315</v>
      </c>
      <c r="AR36" s="465"/>
      <c r="AS36" s="465"/>
      <c r="AT36" s="465"/>
      <c r="AU36" s="465"/>
      <c r="AV36" s="465"/>
      <c r="AW36" s="465"/>
      <c r="AX36" s="465"/>
      <c r="AY36" s="466"/>
      <c r="AZ36" s="387">
        <v>4815971</v>
      </c>
      <c r="BA36" s="388"/>
      <c r="BB36" s="388"/>
      <c r="BC36" s="388"/>
      <c r="BD36" s="388"/>
      <c r="BE36" s="388"/>
      <c r="BF36" s="460"/>
      <c r="BG36" s="384" t="s">
        <v>316</v>
      </c>
      <c r="BH36" s="385"/>
      <c r="BI36" s="385"/>
      <c r="BJ36" s="385"/>
      <c r="BK36" s="385"/>
      <c r="BL36" s="385"/>
      <c r="BM36" s="385"/>
      <c r="BN36" s="385"/>
      <c r="BO36" s="385"/>
      <c r="BP36" s="385"/>
      <c r="BQ36" s="385"/>
      <c r="BR36" s="385"/>
      <c r="BS36" s="385"/>
      <c r="BT36" s="385"/>
      <c r="BU36" s="386"/>
      <c r="BV36" s="387">
        <v>111917</v>
      </c>
      <c r="BW36" s="388"/>
      <c r="BX36" s="388"/>
      <c r="BY36" s="388"/>
      <c r="BZ36" s="388"/>
      <c r="CA36" s="388"/>
      <c r="CB36" s="460"/>
      <c r="CD36" s="395" t="s">
        <v>317</v>
      </c>
      <c r="CE36" s="396"/>
      <c r="CF36" s="396"/>
      <c r="CG36" s="396"/>
      <c r="CH36" s="396"/>
      <c r="CI36" s="396"/>
      <c r="CJ36" s="396"/>
      <c r="CK36" s="396"/>
      <c r="CL36" s="396"/>
      <c r="CM36" s="396"/>
      <c r="CN36" s="396"/>
      <c r="CO36" s="396"/>
      <c r="CP36" s="396"/>
      <c r="CQ36" s="397"/>
      <c r="CR36" s="398">
        <v>4100144</v>
      </c>
      <c r="CS36" s="399"/>
      <c r="CT36" s="399"/>
      <c r="CU36" s="399"/>
      <c r="CV36" s="399"/>
      <c r="CW36" s="399"/>
      <c r="CX36" s="399"/>
      <c r="CY36" s="400"/>
      <c r="CZ36" s="403">
        <v>8.9</v>
      </c>
      <c r="DA36" s="428"/>
      <c r="DB36" s="428"/>
      <c r="DC36" s="432"/>
      <c r="DD36" s="407">
        <v>3811050</v>
      </c>
      <c r="DE36" s="399"/>
      <c r="DF36" s="399"/>
      <c r="DG36" s="399"/>
      <c r="DH36" s="399"/>
      <c r="DI36" s="399"/>
      <c r="DJ36" s="399"/>
      <c r="DK36" s="400"/>
      <c r="DL36" s="407">
        <v>2734517</v>
      </c>
      <c r="DM36" s="399"/>
      <c r="DN36" s="399"/>
      <c r="DO36" s="399"/>
      <c r="DP36" s="399"/>
      <c r="DQ36" s="399"/>
      <c r="DR36" s="399"/>
      <c r="DS36" s="399"/>
      <c r="DT36" s="399"/>
      <c r="DU36" s="399"/>
      <c r="DV36" s="400"/>
      <c r="DW36" s="403">
        <v>11.3</v>
      </c>
      <c r="DX36" s="428"/>
      <c r="DY36" s="428"/>
      <c r="DZ36" s="428"/>
      <c r="EA36" s="428"/>
      <c r="EB36" s="428"/>
      <c r="EC36" s="429"/>
    </row>
    <row r="37" spans="2:133" ht="11.25" customHeight="1" x14ac:dyDescent="0.15">
      <c r="B37" s="395" t="s">
        <v>318</v>
      </c>
      <c r="C37" s="396"/>
      <c r="D37" s="396"/>
      <c r="E37" s="396"/>
      <c r="F37" s="396"/>
      <c r="G37" s="396"/>
      <c r="H37" s="396"/>
      <c r="I37" s="396"/>
      <c r="J37" s="396"/>
      <c r="K37" s="396"/>
      <c r="L37" s="396"/>
      <c r="M37" s="396"/>
      <c r="N37" s="396"/>
      <c r="O37" s="396"/>
      <c r="P37" s="396"/>
      <c r="Q37" s="397"/>
      <c r="R37" s="398">
        <v>1081376</v>
      </c>
      <c r="S37" s="399"/>
      <c r="T37" s="399"/>
      <c r="U37" s="399"/>
      <c r="V37" s="399"/>
      <c r="W37" s="399"/>
      <c r="X37" s="399"/>
      <c r="Y37" s="400"/>
      <c r="Z37" s="401">
        <v>2.2999999999999998</v>
      </c>
      <c r="AA37" s="401"/>
      <c r="AB37" s="401"/>
      <c r="AC37" s="401"/>
      <c r="AD37" s="402">
        <v>41760</v>
      </c>
      <c r="AE37" s="402"/>
      <c r="AF37" s="402"/>
      <c r="AG37" s="402"/>
      <c r="AH37" s="402"/>
      <c r="AI37" s="402"/>
      <c r="AJ37" s="402"/>
      <c r="AK37" s="402"/>
      <c r="AL37" s="403">
        <v>0.2</v>
      </c>
      <c r="AM37" s="404"/>
      <c r="AN37" s="404"/>
      <c r="AO37" s="405"/>
      <c r="AQ37" s="461" t="s">
        <v>319</v>
      </c>
      <c r="AR37" s="462"/>
      <c r="AS37" s="462"/>
      <c r="AT37" s="462"/>
      <c r="AU37" s="462"/>
      <c r="AV37" s="462"/>
      <c r="AW37" s="462"/>
      <c r="AX37" s="462"/>
      <c r="AY37" s="463"/>
      <c r="AZ37" s="398">
        <v>947100</v>
      </c>
      <c r="BA37" s="399"/>
      <c r="BB37" s="399"/>
      <c r="BC37" s="399"/>
      <c r="BD37" s="430"/>
      <c r="BE37" s="430"/>
      <c r="BF37" s="453"/>
      <c r="BG37" s="395" t="s">
        <v>320</v>
      </c>
      <c r="BH37" s="396"/>
      <c r="BI37" s="396"/>
      <c r="BJ37" s="396"/>
      <c r="BK37" s="396"/>
      <c r="BL37" s="396"/>
      <c r="BM37" s="396"/>
      <c r="BN37" s="396"/>
      <c r="BO37" s="396"/>
      <c r="BP37" s="396"/>
      <c r="BQ37" s="396"/>
      <c r="BR37" s="396"/>
      <c r="BS37" s="396"/>
      <c r="BT37" s="396"/>
      <c r="BU37" s="397"/>
      <c r="BV37" s="398">
        <v>16038</v>
      </c>
      <c r="BW37" s="399"/>
      <c r="BX37" s="399"/>
      <c r="BY37" s="399"/>
      <c r="BZ37" s="399"/>
      <c r="CA37" s="399"/>
      <c r="CB37" s="408"/>
      <c r="CD37" s="395" t="s">
        <v>321</v>
      </c>
      <c r="CE37" s="396"/>
      <c r="CF37" s="396"/>
      <c r="CG37" s="396"/>
      <c r="CH37" s="396"/>
      <c r="CI37" s="396"/>
      <c r="CJ37" s="396"/>
      <c r="CK37" s="396"/>
      <c r="CL37" s="396"/>
      <c r="CM37" s="396"/>
      <c r="CN37" s="396"/>
      <c r="CO37" s="396"/>
      <c r="CP37" s="396"/>
      <c r="CQ37" s="397"/>
      <c r="CR37" s="398">
        <v>1629425</v>
      </c>
      <c r="CS37" s="430"/>
      <c r="CT37" s="430"/>
      <c r="CU37" s="430"/>
      <c r="CV37" s="430"/>
      <c r="CW37" s="430"/>
      <c r="CX37" s="430"/>
      <c r="CY37" s="431"/>
      <c r="CZ37" s="403">
        <v>3.5</v>
      </c>
      <c r="DA37" s="428"/>
      <c r="DB37" s="428"/>
      <c r="DC37" s="432"/>
      <c r="DD37" s="407">
        <v>1627665</v>
      </c>
      <c r="DE37" s="430"/>
      <c r="DF37" s="430"/>
      <c r="DG37" s="430"/>
      <c r="DH37" s="430"/>
      <c r="DI37" s="430"/>
      <c r="DJ37" s="430"/>
      <c r="DK37" s="431"/>
      <c r="DL37" s="407">
        <v>1410300</v>
      </c>
      <c r="DM37" s="430"/>
      <c r="DN37" s="430"/>
      <c r="DO37" s="430"/>
      <c r="DP37" s="430"/>
      <c r="DQ37" s="430"/>
      <c r="DR37" s="430"/>
      <c r="DS37" s="430"/>
      <c r="DT37" s="430"/>
      <c r="DU37" s="430"/>
      <c r="DV37" s="431"/>
      <c r="DW37" s="403">
        <v>5.8</v>
      </c>
      <c r="DX37" s="428"/>
      <c r="DY37" s="428"/>
      <c r="DZ37" s="428"/>
      <c r="EA37" s="428"/>
      <c r="EB37" s="428"/>
      <c r="EC37" s="429"/>
    </row>
    <row r="38" spans="2:133" ht="11.25" customHeight="1" x14ac:dyDescent="0.15">
      <c r="B38" s="395" t="s">
        <v>322</v>
      </c>
      <c r="C38" s="396"/>
      <c r="D38" s="396"/>
      <c r="E38" s="396"/>
      <c r="F38" s="396"/>
      <c r="G38" s="396"/>
      <c r="H38" s="396"/>
      <c r="I38" s="396"/>
      <c r="J38" s="396"/>
      <c r="K38" s="396"/>
      <c r="L38" s="396"/>
      <c r="M38" s="396"/>
      <c r="N38" s="396"/>
      <c r="O38" s="396"/>
      <c r="P38" s="396"/>
      <c r="Q38" s="397"/>
      <c r="R38" s="398">
        <v>3712000</v>
      </c>
      <c r="S38" s="399"/>
      <c r="T38" s="399"/>
      <c r="U38" s="399"/>
      <c r="V38" s="399"/>
      <c r="W38" s="399"/>
      <c r="X38" s="399"/>
      <c r="Y38" s="400"/>
      <c r="Z38" s="401">
        <v>7.8</v>
      </c>
      <c r="AA38" s="401"/>
      <c r="AB38" s="401"/>
      <c r="AC38" s="401"/>
      <c r="AD38" s="402" t="s">
        <v>122</v>
      </c>
      <c r="AE38" s="402"/>
      <c r="AF38" s="402"/>
      <c r="AG38" s="402"/>
      <c r="AH38" s="402"/>
      <c r="AI38" s="402"/>
      <c r="AJ38" s="402"/>
      <c r="AK38" s="402"/>
      <c r="AL38" s="403" t="s">
        <v>122</v>
      </c>
      <c r="AM38" s="404"/>
      <c r="AN38" s="404"/>
      <c r="AO38" s="405"/>
      <c r="AQ38" s="461" t="s">
        <v>323</v>
      </c>
      <c r="AR38" s="462"/>
      <c r="AS38" s="462"/>
      <c r="AT38" s="462"/>
      <c r="AU38" s="462"/>
      <c r="AV38" s="462"/>
      <c r="AW38" s="462"/>
      <c r="AX38" s="462"/>
      <c r="AY38" s="463"/>
      <c r="AZ38" s="398">
        <v>11316</v>
      </c>
      <c r="BA38" s="399"/>
      <c r="BB38" s="399"/>
      <c r="BC38" s="399"/>
      <c r="BD38" s="430"/>
      <c r="BE38" s="430"/>
      <c r="BF38" s="453"/>
      <c r="BG38" s="395" t="s">
        <v>324</v>
      </c>
      <c r="BH38" s="396"/>
      <c r="BI38" s="396"/>
      <c r="BJ38" s="396"/>
      <c r="BK38" s="396"/>
      <c r="BL38" s="396"/>
      <c r="BM38" s="396"/>
      <c r="BN38" s="396"/>
      <c r="BO38" s="396"/>
      <c r="BP38" s="396"/>
      <c r="BQ38" s="396"/>
      <c r="BR38" s="396"/>
      <c r="BS38" s="396"/>
      <c r="BT38" s="396"/>
      <c r="BU38" s="397"/>
      <c r="BV38" s="398">
        <v>13149</v>
      </c>
      <c r="BW38" s="399"/>
      <c r="BX38" s="399"/>
      <c r="BY38" s="399"/>
      <c r="BZ38" s="399"/>
      <c r="CA38" s="399"/>
      <c r="CB38" s="408"/>
      <c r="CD38" s="395" t="s">
        <v>325</v>
      </c>
      <c r="CE38" s="396"/>
      <c r="CF38" s="396"/>
      <c r="CG38" s="396"/>
      <c r="CH38" s="396"/>
      <c r="CI38" s="396"/>
      <c r="CJ38" s="396"/>
      <c r="CK38" s="396"/>
      <c r="CL38" s="396"/>
      <c r="CM38" s="396"/>
      <c r="CN38" s="396"/>
      <c r="CO38" s="396"/>
      <c r="CP38" s="396"/>
      <c r="CQ38" s="397"/>
      <c r="CR38" s="398">
        <v>3857555</v>
      </c>
      <c r="CS38" s="399"/>
      <c r="CT38" s="399"/>
      <c r="CU38" s="399"/>
      <c r="CV38" s="399"/>
      <c r="CW38" s="399"/>
      <c r="CX38" s="399"/>
      <c r="CY38" s="400"/>
      <c r="CZ38" s="403">
        <v>8.4</v>
      </c>
      <c r="DA38" s="428"/>
      <c r="DB38" s="428"/>
      <c r="DC38" s="432"/>
      <c r="DD38" s="407">
        <v>3180155</v>
      </c>
      <c r="DE38" s="399"/>
      <c r="DF38" s="399"/>
      <c r="DG38" s="399"/>
      <c r="DH38" s="399"/>
      <c r="DI38" s="399"/>
      <c r="DJ38" s="399"/>
      <c r="DK38" s="400"/>
      <c r="DL38" s="407">
        <v>2852857</v>
      </c>
      <c r="DM38" s="399"/>
      <c r="DN38" s="399"/>
      <c r="DO38" s="399"/>
      <c r="DP38" s="399"/>
      <c r="DQ38" s="399"/>
      <c r="DR38" s="399"/>
      <c r="DS38" s="399"/>
      <c r="DT38" s="399"/>
      <c r="DU38" s="399"/>
      <c r="DV38" s="400"/>
      <c r="DW38" s="403">
        <v>11.8</v>
      </c>
      <c r="DX38" s="428"/>
      <c r="DY38" s="428"/>
      <c r="DZ38" s="428"/>
      <c r="EA38" s="428"/>
      <c r="EB38" s="428"/>
      <c r="EC38" s="429"/>
    </row>
    <row r="39" spans="2:133" ht="11.25" customHeight="1" x14ac:dyDescent="0.15">
      <c r="B39" s="395" t="s">
        <v>326</v>
      </c>
      <c r="C39" s="396"/>
      <c r="D39" s="396"/>
      <c r="E39" s="396"/>
      <c r="F39" s="396"/>
      <c r="G39" s="396"/>
      <c r="H39" s="396"/>
      <c r="I39" s="396"/>
      <c r="J39" s="396"/>
      <c r="K39" s="396"/>
      <c r="L39" s="396"/>
      <c r="M39" s="396"/>
      <c r="N39" s="396"/>
      <c r="O39" s="396"/>
      <c r="P39" s="396"/>
      <c r="Q39" s="397"/>
      <c r="R39" s="398" t="s">
        <v>122</v>
      </c>
      <c r="S39" s="399"/>
      <c r="T39" s="399"/>
      <c r="U39" s="399"/>
      <c r="V39" s="399"/>
      <c r="W39" s="399"/>
      <c r="X39" s="399"/>
      <c r="Y39" s="400"/>
      <c r="Z39" s="401" t="s">
        <v>122</v>
      </c>
      <c r="AA39" s="401"/>
      <c r="AB39" s="401"/>
      <c r="AC39" s="401"/>
      <c r="AD39" s="402" t="s">
        <v>122</v>
      </c>
      <c r="AE39" s="402"/>
      <c r="AF39" s="402"/>
      <c r="AG39" s="402"/>
      <c r="AH39" s="402"/>
      <c r="AI39" s="402"/>
      <c r="AJ39" s="402"/>
      <c r="AK39" s="402"/>
      <c r="AL39" s="403" t="s">
        <v>122</v>
      </c>
      <c r="AM39" s="404"/>
      <c r="AN39" s="404"/>
      <c r="AO39" s="405"/>
      <c r="AQ39" s="461" t="s">
        <v>327</v>
      </c>
      <c r="AR39" s="462"/>
      <c r="AS39" s="462"/>
      <c r="AT39" s="462"/>
      <c r="AU39" s="462"/>
      <c r="AV39" s="462"/>
      <c r="AW39" s="462"/>
      <c r="AX39" s="462"/>
      <c r="AY39" s="463"/>
      <c r="AZ39" s="398" t="s">
        <v>122</v>
      </c>
      <c r="BA39" s="399"/>
      <c r="BB39" s="399"/>
      <c r="BC39" s="399"/>
      <c r="BD39" s="430"/>
      <c r="BE39" s="430"/>
      <c r="BF39" s="453"/>
      <c r="BG39" s="395" t="s">
        <v>328</v>
      </c>
      <c r="BH39" s="396"/>
      <c r="BI39" s="396"/>
      <c r="BJ39" s="396"/>
      <c r="BK39" s="396"/>
      <c r="BL39" s="396"/>
      <c r="BM39" s="396"/>
      <c r="BN39" s="396"/>
      <c r="BO39" s="396"/>
      <c r="BP39" s="396"/>
      <c r="BQ39" s="396"/>
      <c r="BR39" s="396"/>
      <c r="BS39" s="396"/>
      <c r="BT39" s="396"/>
      <c r="BU39" s="397"/>
      <c r="BV39" s="398">
        <v>18933</v>
      </c>
      <c r="BW39" s="399"/>
      <c r="BX39" s="399"/>
      <c r="BY39" s="399"/>
      <c r="BZ39" s="399"/>
      <c r="CA39" s="399"/>
      <c r="CB39" s="408"/>
      <c r="CD39" s="395" t="s">
        <v>329</v>
      </c>
      <c r="CE39" s="396"/>
      <c r="CF39" s="396"/>
      <c r="CG39" s="396"/>
      <c r="CH39" s="396"/>
      <c r="CI39" s="396"/>
      <c r="CJ39" s="396"/>
      <c r="CK39" s="396"/>
      <c r="CL39" s="396"/>
      <c r="CM39" s="396"/>
      <c r="CN39" s="396"/>
      <c r="CO39" s="396"/>
      <c r="CP39" s="396"/>
      <c r="CQ39" s="397"/>
      <c r="CR39" s="398">
        <v>1552311</v>
      </c>
      <c r="CS39" s="430"/>
      <c r="CT39" s="430"/>
      <c r="CU39" s="430"/>
      <c r="CV39" s="430"/>
      <c r="CW39" s="430"/>
      <c r="CX39" s="430"/>
      <c r="CY39" s="431"/>
      <c r="CZ39" s="403">
        <v>3.4</v>
      </c>
      <c r="DA39" s="428"/>
      <c r="DB39" s="428"/>
      <c r="DC39" s="432"/>
      <c r="DD39" s="407">
        <v>1446773</v>
      </c>
      <c r="DE39" s="430"/>
      <c r="DF39" s="430"/>
      <c r="DG39" s="430"/>
      <c r="DH39" s="430"/>
      <c r="DI39" s="430"/>
      <c r="DJ39" s="430"/>
      <c r="DK39" s="431"/>
      <c r="DL39" s="407" t="s">
        <v>122</v>
      </c>
      <c r="DM39" s="430"/>
      <c r="DN39" s="430"/>
      <c r="DO39" s="430"/>
      <c r="DP39" s="430"/>
      <c r="DQ39" s="430"/>
      <c r="DR39" s="430"/>
      <c r="DS39" s="430"/>
      <c r="DT39" s="430"/>
      <c r="DU39" s="430"/>
      <c r="DV39" s="431"/>
      <c r="DW39" s="403" t="s">
        <v>122</v>
      </c>
      <c r="DX39" s="428"/>
      <c r="DY39" s="428"/>
      <c r="DZ39" s="428"/>
      <c r="EA39" s="428"/>
      <c r="EB39" s="428"/>
      <c r="EC39" s="429"/>
    </row>
    <row r="40" spans="2:133" ht="11.25" customHeight="1" x14ac:dyDescent="0.15">
      <c r="B40" s="395" t="s">
        <v>330</v>
      </c>
      <c r="C40" s="396"/>
      <c r="D40" s="396"/>
      <c r="E40" s="396"/>
      <c r="F40" s="396"/>
      <c r="G40" s="396"/>
      <c r="H40" s="396"/>
      <c r="I40" s="396"/>
      <c r="J40" s="396"/>
      <c r="K40" s="396"/>
      <c r="L40" s="396"/>
      <c r="M40" s="396"/>
      <c r="N40" s="396"/>
      <c r="O40" s="396"/>
      <c r="P40" s="396"/>
      <c r="Q40" s="397"/>
      <c r="R40" s="398">
        <v>107000</v>
      </c>
      <c r="S40" s="399"/>
      <c r="T40" s="399"/>
      <c r="U40" s="399"/>
      <c r="V40" s="399"/>
      <c r="W40" s="399"/>
      <c r="X40" s="399"/>
      <c r="Y40" s="400"/>
      <c r="Z40" s="401">
        <v>0.2</v>
      </c>
      <c r="AA40" s="401"/>
      <c r="AB40" s="401"/>
      <c r="AC40" s="401"/>
      <c r="AD40" s="402" t="s">
        <v>122</v>
      </c>
      <c r="AE40" s="402"/>
      <c r="AF40" s="402"/>
      <c r="AG40" s="402"/>
      <c r="AH40" s="402"/>
      <c r="AI40" s="402"/>
      <c r="AJ40" s="402"/>
      <c r="AK40" s="402"/>
      <c r="AL40" s="403" t="s">
        <v>122</v>
      </c>
      <c r="AM40" s="404"/>
      <c r="AN40" s="404"/>
      <c r="AO40" s="405"/>
      <c r="AQ40" s="461" t="s">
        <v>331</v>
      </c>
      <c r="AR40" s="462"/>
      <c r="AS40" s="462"/>
      <c r="AT40" s="462"/>
      <c r="AU40" s="462"/>
      <c r="AV40" s="462"/>
      <c r="AW40" s="462"/>
      <c r="AX40" s="462"/>
      <c r="AY40" s="463"/>
      <c r="AZ40" s="398" t="s">
        <v>122</v>
      </c>
      <c r="BA40" s="399"/>
      <c r="BB40" s="399"/>
      <c r="BC40" s="399"/>
      <c r="BD40" s="430"/>
      <c r="BE40" s="430"/>
      <c r="BF40" s="453"/>
      <c r="BG40" s="446" t="s">
        <v>332</v>
      </c>
      <c r="BH40" s="447"/>
      <c r="BI40" s="447"/>
      <c r="BJ40" s="447"/>
      <c r="BK40" s="447"/>
      <c r="BL40" s="202"/>
      <c r="BM40" s="396" t="s">
        <v>333</v>
      </c>
      <c r="BN40" s="396"/>
      <c r="BO40" s="396"/>
      <c r="BP40" s="396"/>
      <c r="BQ40" s="396"/>
      <c r="BR40" s="396"/>
      <c r="BS40" s="396"/>
      <c r="BT40" s="396"/>
      <c r="BU40" s="397"/>
      <c r="BV40" s="398">
        <v>118</v>
      </c>
      <c r="BW40" s="399"/>
      <c r="BX40" s="399"/>
      <c r="BY40" s="399"/>
      <c r="BZ40" s="399"/>
      <c r="CA40" s="399"/>
      <c r="CB40" s="408"/>
      <c r="CD40" s="395" t="s">
        <v>334</v>
      </c>
      <c r="CE40" s="396"/>
      <c r="CF40" s="396"/>
      <c r="CG40" s="396"/>
      <c r="CH40" s="396"/>
      <c r="CI40" s="396"/>
      <c r="CJ40" s="396"/>
      <c r="CK40" s="396"/>
      <c r="CL40" s="396"/>
      <c r="CM40" s="396"/>
      <c r="CN40" s="396"/>
      <c r="CO40" s="396"/>
      <c r="CP40" s="396"/>
      <c r="CQ40" s="397"/>
      <c r="CR40" s="398">
        <v>227544</v>
      </c>
      <c r="CS40" s="399"/>
      <c r="CT40" s="399"/>
      <c r="CU40" s="399"/>
      <c r="CV40" s="399"/>
      <c r="CW40" s="399"/>
      <c r="CX40" s="399"/>
      <c r="CY40" s="400"/>
      <c r="CZ40" s="403">
        <v>0.5</v>
      </c>
      <c r="DA40" s="428"/>
      <c r="DB40" s="428"/>
      <c r="DC40" s="432"/>
      <c r="DD40" s="407">
        <v>227544</v>
      </c>
      <c r="DE40" s="399"/>
      <c r="DF40" s="399"/>
      <c r="DG40" s="399"/>
      <c r="DH40" s="399"/>
      <c r="DI40" s="399"/>
      <c r="DJ40" s="399"/>
      <c r="DK40" s="400"/>
      <c r="DL40" s="407" t="s">
        <v>122</v>
      </c>
      <c r="DM40" s="399"/>
      <c r="DN40" s="399"/>
      <c r="DO40" s="399"/>
      <c r="DP40" s="399"/>
      <c r="DQ40" s="399"/>
      <c r="DR40" s="399"/>
      <c r="DS40" s="399"/>
      <c r="DT40" s="399"/>
      <c r="DU40" s="399"/>
      <c r="DV40" s="400"/>
      <c r="DW40" s="403" t="s">
        <v>122</v>
      </c>
      <c r="DX40" s="428"/>
      <c r="DY40" s="428"/>
      <c r="DZ40" s="428"/>
      <c r="EA40" s="428"/>
      <c r="EB40" s="428"/>
      <c r="EC40" s="429"/>
    </row>
    <row r="41" spans="2:133" ht="11.25" customHeight="1" x14ac:dyDescent="0.15">
      <c r="B41" s="419" t="s">
        <v>335</v>
      </c>
      <c r="C41" s="420"/>
      <c r="D41" s="420"/>
      <c r="E41" s="420"/>
      <c r="F41" s="420"/>
      <c r="G41" s="420"/>
      <c r="H41" s="420"/>
      <c r="I41" s="420"/>
      <c r="J41" s="420"/>
      <c r="K41" s="420"/>
      <c r="L41" s="420"/>
      <c r="M41" s="420"/>
      <c r="N41" s="420"/>
      <c r="O41" s="420"/>
      <c r="P41" s="420"/>
      <c r="Q41" s="421"/>
      <c r="R41" s="470">
        <v>47287605</v>
      </c>
      <c r="S41" s="471"/>
      <c r="T41" s="471"/>
      <c r="U41" s="471"/>
      <c r="V41" s="471"/>
      <c r="W41" s="471"/>
      <c r="X41" s="471"/>
      <c r="Y41" s="475"/>
      <c r="Z41" s="476">
        <v>100</v>
      </c>
      <c r="AA41" s="476"/>
      <c r="AB41" s="476"/>
      <c r="AC41" s="476"/>
      <c r="AD41" s="477">
        <v>24143811</v>
      </c>
      <c r="AE41" s="477"/>
      <c r="AF41" s="477"/>
      <c r="AG41" s="477"/>
      <c r="AH41" s="477"/>
      <c r="AI41" s="477"/>
      <c r="AJ41" s="477"/>
      <c r="AK41" s="477"/>
      <c r="AL41" s="478">
        <v>100</v>
      </c>
      <c r="AM41" s="458"/>
      <c r="AN41" s="458"/>
      <c r="AO41" s="479"/>
      <c r="AQ41" s="461" t="s">
        <v>336</v>
      </c>
      <c r="AR41" s="462"/>
      <c r="AS41" s="462"/>
      <c r="AT41" s="462"/>
      <c r="AU41" s="462"/>
      <c r="AV41" s="462"/>
      <c r="AW41" s="462"/>
      <c r="AX41" s="462"/>
      <c r="AY41" s="463"/>
      <c r="AZ41" s="398">
        <v>808809</v>
      </c>
      <c r="BA41" s="399"/>
      <c r="BB41" s="399"/>
      <c r="BC41" s="399"/>
      <c r="BD41" s="430"/>
      <c r="BE41" s="430"/>
      <c r="BF41" s="453"/>
      <c r="BG41" s="446"/>
      <c r="BH41" s="447"/>
      <c r="BI41" s="447"/>
      <c r="BJ41" s="447"/>
      <c r="BK41" s="447"/>
      <c r="BL41" s="202"/>
      <c r="BM41" s="396" t="s">
        <v>337</v>
      </c>
      <c r="BN41" s="396"/>
      <c r="BO41" s="396"/>
      <c r="BP41" s="396"/>
      <c r="BQ41" s="396"/>
      <c r="BR41" s="396"/>
      <c r="BS41" s="396"/>
      <c r="BT41" s="396"/>
      <c r="BU41" s="397"/>
      <c r="BV41" s="398">
        <v>1</v>
      </c>
      <c r="BW41" s="399"/>
      <c r="BX41" s="399"/>
      <c r="BY41" s="399"/>
      <c r="BZ41" s="399"/>
      <c r="CA41" s="399"/>
      <c r="CB41" s="408"/>
      <c r="CD41" s="395" t="s">
        <v>338</v>
      </c>
      <c r="CE41" s="396"/>
      <c r="CF41" s="396"/>
      <c r="CG41" s="396"/>
      <c r="CH41" s="396"/>
      <c r="CI41" s="396"/>
      <c r="CJ41" s="396"/>
      <c r="CK41" s="396"/>
      <c r="CL41" s="396"/>
      <c r="CM41" s="396"/>
      <c r="CN41" s="396"/>
      <c r="CO41" s="396"/>
      <c r="CP41" s="396"/>
      <c r="CQ41" s="397"/>
      <c r="CR41" s="398" t="s">
        <v>122</v>
      </c>
      <c r="CS41" s="430"/>
      <c r="CT41" s="430"/>
      <c r="CU41" s="430"/>
      <c r="CV41" s="430"/>
      <c r="CW41" s="430"/>
      <c r="CX41" s="430"/>
      <c r="CY41" s="431"/>
      <c r="CZ41" s="403" t="s">
        <v>122</v>
      </c>
      <c r="DA41" s="428"/>
      <c r="DB41" s="428"/>
      <c r="DC41" s="432"/>
      <c r="DD41" s="407" t="s">
        <v>122</v>
      </c>
      <c r="DE41" s="430"/>
      <c r="DF41" s="430"/>
      <c r="DG41" s="430"/>
      <c r="DH41" s="430"/>
      <c r="DI41" s="430"/>
      <c r="DJ41" s="430"/>
      <c r="DK41" s="431"/>
      <c r="DL41" s="481"/>
      <c r="DM41" s="482"/>
      <c r="DN41" s="482"/>
      <c r="DO41" s="482"/>
      <c r="DP41" s="482"/>
      <c r="DQ41" s="482"/>
      <c r="DR41" s="482"/>
      <c r="DS41" s="482"/>
      <c r="DT41" s="482"/>
      <c r="DU41" s="482"/>
      <c r="DV41" s="483"/>
      <c r="DW41" s="472"/>
      <c r="DX41" s="473"/>
      <c r="DY41" s="473"/>
      <c r="DZ41" s="473"/>
      <c r="EA41" s="473"/>
      <c r="EB41" s="473"/>
      <c r="EC41" s="474"/>
    </row>
    <row r="42" spans="2:133" ht="11.25" customHeight="1" x14ac:dyDescent="0.15">
      <c r="AQ42" s="467" t="s">
        <v>339</v>
      </c>
      <c r="AR42" s="468"/>
      <c r="AS42" s="468"/>
      <c r="AT42" s="468"/>
      <c r="AU42" s="468"/>
      <c r="AV42" s="468"/>
      <c r="AW42" s="468"/>
      <c r="AX42" s="468"/>
      <c r="AY42" s="469"/>
      <c r="AZ42" s="470">
        <v>3048746</v>
      </c>
      <c r="BA42" s="471"/>
      <c r="BB42" s="471"/>
      <c r="BC42" s="471"/>
      <c r="BD42" s="457"/>
      <c r="BE42" s="457"/>
      <c r="BF42" s="459"/>
      <c r="BG42" s="448"/>
      <c r="BH42" s="449"/>
      <c r="BI42" s="449"/>
      <c r="BJ42" s="449"/>
      <c r="BK42" s="449"/>
      <c r="BL42" s="203"/>
      <c r="BM42" s="420" t="s">
        <v>340</v>
      </c>
      <c r="BN42" s="420"/>
      <c r="BO42" s="420"/>
      <c r="BP42" s="420"/>
      <c r="BQ42" s="420"/>
      <c r="BR42" s="420"/>
      <c r="BS42" s="420"/>
      <c r="BT42" s="420"/>
      <c r="BU42" s="421"/>
      <c r="BV42" s="470">
        <v>374</v>
      </c>
      <c r="BW42" s="471"/>
      <c r="BX42" s="471"/>
      <c r="BY42" s="471"/>
      <c r="BZ42" s="471"/>
      <c r="CA42" s="471"/>
      <c r="CB42" s="480"/>
      <c r="CD42" s="395" t="s">
        <v>341</v>
      </c>
      <c r="CE42" s="396"/>
      <c r="CF42" s="396"/>
      <c r="CG42" s="396"/>
      <c r="CH42" s="396"/>
      <c r="CI42" s="396"/>
      <c r="CJ42" s="396"/>
      <c r="CK42" s="396"/>
      <c r="CL42" s="396"/>
      <c r="CM42" s="396"/>
      <c r="CN42" s="396"/>
      <c r="CO42" s="396"/>
      <c r="CP42" s="396"/>
      <c r="CQ42" s="397"/>
      <c r="CR42" s="398">
        <v>6655123</v>
      </c>
      <c r="CS42" s="430"/>
      <c r="CT42" s="430"/>
      <c r="CU42" s="430"/>
      <c r="CV42" s="430"/>
      <c r="CW42" s="430"/>
      <c r="CX42" s="430"/>
      <c r="CY42" s="431"/>
      <c r="CZ42" s="403">
        <v>14.4</v>
      </c>
      <c r="DA42" s="428"/>
      <c r="DB42" s="428"/>
      <c r="DC42" s="432"/>
      <c r="DD42" s="407">
        <v>670467</v>
      </c>
      <c r="DE42" s="430"/>
      <c r="DF42" s="430"/>
      <c r="DG42" s="430"/>
      <c r="DH42" s="430"/>
      <c r="DI42" s="430"/>
      <c r="DJ42" s="430"/>
      <c r="DK42" s="431"/>
      <c r="DL42" s="481"/>
      <c r="DM42" s="482"/>
      <c r="DN42" s="482"/>
      <c r="DO42" s="482"/>
      <c r="DP42" s="482"/>
      <c r="DQ42" s="482"/>
      <c r="DR42" s="482"/>
      <c r="DS42" s="482"/>
      <c r="DT42" s="482"/>
      <c r="DU42" s="482"/>
      <c r="DV42" s="483"/>
      <c r="DW42" s="472"/>
      <c r="DX42" s="473"/>
      <c r="DY42" s="473"/>
      <c r="DZ42" s="473"/>
      <c r="EA42" s="473"/>
      <c r="EB42" s="473"/>
      <c r="EC42" s="474"/>
    </row>
    <row r="43" spans="2:133" ht="11.25" customHeight="1" x14ac:dyDescent="0.15">
      <c r="B43" s="196" t="s">
        <v>342</v>
      </c>
      <c r="CD43" s="395" t="s">
        <v>343</v>
      </c>
      <c r="CE43" s="396"/>
      <c r="CF43" s="396"/>
      <c r="CG43" s="396"/>
      <c r="CH43" s="396"/>
      <c r="CI43" s="396"/>
      <c r="CJ43" s="396"/>
      <c r="CK43" s="396"/>
      <c r="CL43" s="396"/>
      <c r="CM43" s="396"/>
      <c r="CN43" s="396"/>
      <c r="CO43" s="396"/>
      <c r="CP43" s="396"/>
      <c r="CQ43" s="397"/>
      <c r="CR43" s="398">
        <v>152992</v>
      </c>
      <c r="CS43" s="430"/>
      <c r="CT43" s="430"/>
      <c r="CU43" s="430"/>
      <c r="CV43" s="430"/>
      <c r="CW43" s="430"/>
      <c r="CX43" s="430"/>
      <c r="CY43" s="431"/>
      <c r="CZ43" s="403">
        <v>0.3</v>
      </c>
      <c r="DA43" s="428"/>
      <c r="DB43" s="428"/>
      <c r="DC43" s="432"/>
      <c r="DD43" s="407">
        <v>144254</v>
      </c>
      <c r="DE43" s="430"/>
      <c r="DF43" s="430"/>
      <c r="DG43" s="430"/>
      <c r="DH43" s="430"/>
      <c r="DI43" s="430"/>
      <c r="DJ43" s="430"/>
      <c r="DK43" s="431"/>
      <c r="DL43" s="481"/>
      <c r="DM43" s="482"/>
      <c r="DN43" s="482"/>
      <c r="DO43" s="482"/>
      <c r="DP43" s="482"/>
      <c r="DQ43" s="482"/>
      <c r="DR43" s="482"/>
      <c r="DS43" s="482"/>
      <c r="DT43" s="482"/>
      <c r="DU43" s="482"/>
      <c r="DV43" s="483"/>
      <c r="DW43" s="472"/>
      <c r="DX43" s="473"/>
      <c r="DY43" s="473"/>
      <c r="DZ43" s="473"/>
      <c r="EA43" s="473"/>
      <c r="EB43" s="473"/>
      <c r="EC43" s="474"/>
    </row>
    <row r="44" spans="2:133" ht="11.25" customHeight="1" x14ac:dyDescent="0.15">
      <c r="B44" s="484" t="s">
        <v>344</v>
      </c>
      <c r="C44" s="484"/>
      <c r="D44" s="484"/>
      <c r="E44" s="484"/>
      <c r="F44" s="484"/>
      <c r="G44" s="484"/>
      <c r="H44" s="484"/>
      <c r="I44" s="484"/>
      <c r="J44" s="484"/>
      <c r="K44" s="484"/>
      <c r="L44" s="484"/>
      <c r="M44" s="484"/>
      <c r="N44" s="484"/>
      <c r="O44" s="484"/>
      <c r="P44" s="484"/>
      <c r="Q44" s="484"/>
      <c r="R44" s="484"/>
      <c r="S44" s="484"/>
      <c r="T44" s="484"/>
      <c r="U44" s="484"/>
      <c r="V44" s="484"/>
      <c r="W44" s="484"/>
      <c r="X44" s="484"/>
      <c r="Y44" s="484"/>
      <c r="Z44" s="484"/>
      <c r="AA44" s="484"/>
      <c r="AB44" s="484"/>
      <c r="AC44" s="484"/>
      <c r="AD44" s="484"/>
      <c r="AE44" s="484"/>
      <c r="AF44" s="484"/>
      <c r="AG44" s="484"/>
      <c r="AH44" s="484"/>
      <c r="AI44" s="484"/>
      <c r="AJ44" s="484"/>
      <c r="AK44" s="484"/>
      <c r="AL44" s="484"/>
      <c r="AM44" s="484"/>
      <c r="AN44" s="484"/>
      <c r="AO44" s="484"/>
      <c r="AP44" s="484"/>
      <c r="AQ44" s="484"/>
      <c r="AR44" s="484"/>
      <c r="AS44" s="484"/>
      <c r="AT44" s="484"/>
      <c r="AU44" s="484"/>
      <c r="AV44" s="484"/>
      <c r="AW44" s="484"/>
      <c r="AX44" s="484"/>
      <c r="AY44" s="484"/>
      <c r="AZ44" s="484"/>
      <c r="BA44" s="484"/>
      <c r="BB44" s="484"/>
      <c r="BC44" s="484"/>
      <c r="BD44" s="484"/>
      <c r="BE44" s="484"/>
      <c r="BF44" s="484"/>
      <c r="BG44" s="484"/>
      <c r="BH44" s="484"/>
      <c r="BI44" s="484"/>
      <c r="BJ44" s="484"/>
      <c r="BK44" s="484"/>
      <c r="BL44" s="484"/>
      <c r="BM44" s="484"/>
      <c r="BN44" s="484"/>
      <c r="BO44" s="484"/>
      <c r="BP44" s="484"/>
      <c r="BQ44" s="484"/>
      <c r="BR44" s="484"/>
      <c r="BS44" s="484"/>
      <c r="BT44" s="484"/>
      <c r="BU44" s="484"/>
      <c r="BV44" s="484"/>
      <c r="BW44" s="484"/>
      <c r="BX44" s="484"/>
      <c r="BY44" s="484"/>
      <c r="BZ44" s="484"/>
      <c r="CA44" s="484"/>
      <c r="CB44" s="484"/>
      <c r="CC44" s="485"/>
      <c r="CD44" s="434" t="s">
        <v>292</v>
      </c>
      <c r="CE44" s="435"/>
      <c r="CF44" s="395" t="s">
        <v>345</v>
      </c>
      <c r="CG44" s="396"/>
      <c r="CH44" s="396"/>
      <c r="CI44" s="396"/>
      <c r="CJ44" s="396"/>
      <c r="CK44" s="396"/>
      <c r="CL44" s="396"/>
      <c r="CM44" s="396"/>
      <c r="CN44" s="396"/>
      <c r="CO44" s="396"/>
      <c r="CP44" s="396"/>
      <c r="CQ44" s="397"/>
      <c r="CR44" s="398">
        <v>6599589</v>
      </c>
      <c r="CS44" s="399"/>
      <c r="CT44" s="399"/>
      <c r="CU44" s="399"/>
      <c r="CV44" s="399"/>
      <c r="CW44" s="399"/>
      <c r="CX44" s="399"/>
      <c r="CY44" s="400"/>
      <c r="CZ44" s="403">
        <v>14.3</v>
      </c>
      <c r="DA44" s="404"/>
      <c r="DB44" s="404"/>
      <c r="DC44" s="410"/>
      <c r="DD44" s="407">
        <v>659068</v>
      </c>
      <c r="DE44" s="399"/>
      <c r="DF44" s="399"/>
      <c r="DG44" s="399"/>
      <c r="DH44" s="399"/>
      <c r="DI44" s="399"/>
      <c r="DJ44" s="399"/>
      <c r="DK44" s="400"/>
      <c r="DL44" s="481"/>
      <c r="DM44" s="482"/>
      <c r="DN44" s="482"/>
      <c r="DO44" s="482"/>
      <c r="DP44" s="482"/>
      <c r="DQ44" s="482"/>
      <c r="DR44" s="482"/>
      <c r="DS44" s="482"/>
      <c r="DT44" s="482"/>
      <c r="DU44" s="482"/>
      <c r="DV44" s="483"/>
      <c r="DW44" s="472"/>
      <c r="DX44" s="473"/>
      <c r="DY44" s="473"/>
      <c r="DZ44" s="473"/>
      <c r="EA44" s="473"/>
      <c r="EB44" s="473"/>
      <c r="EC44" s="474"/>
    </row>
    <row r="45" spans="2:133" ht="11.25" customHeight="1" x14ac:dyDescent="0.15">
      <c r="B45" s="484" t="s">
        <v>346</v>
      </c>
      <c r="C45" s="484"/>
      <c r="D45" s="484"/>
      <c r="E45" s="484"/>
      <c r="F45" s="484"/>
      <c r="G45" s="484"/>
      <c r="H45" s="484"/>
      <c r="I45" s="484"/>
      <c r="J45" s="484"/>
      <c r="K45" s="484"/>
      <c r="L45" s="484"/>
      <c r="M45" s="484"/>
      <c r="N45" s="484"/>
      <c r="O45" s="484"/>
      <c r="P45" s="484"/>
      <c r="Q45" s="484"/>
      <c r="R45" s="484"/>
      <c r="S45" s="484"/>
      <c r="T45" s="484"/>
      <c r="U45" s="484"/>
      <c r="V45" s="484"/>
      <c r="W45" s="484"/>
      <c r="X45" s="484"/>
      <c r="Y45" s="484"/>
      <c r="Z45" s="484"/>
      <c r="AA45" s="484"/>
      <c r="AB45" s="484"/>
      <c r="AC45" s="484"/>
      <c r="AD45" s="484"/>
      <c r="AE45" s="484"/>
      <c r="AF45" s="484"/>
      <c r="AG45" s="484"/>
      <c r="AH45" s="484"/>
      <c r="AI45" s="484"/>
      <c r="AJ45" s="484"/>
      <c r="AK45" s="484"/>
      <c r="AL45" s="484"/>
      <c r="AM45" s="484"/>
      <c r="AN45" s="484"/>
      <c r="AO45" s="484"/>
      <c r="AP45" s="484"/>
      <c r="AQ45" s="484"/>
      <c r="AR45" s="484"/>
      <c r="AS45" s="484"/>
      <c r="AT45" s="484"/>
      <c r="AU45" s="484"/>
      <c r="AV45" s="484"/>
      <c r="AW45" s="484"/>
      <c r="AX45" s="484"/>
      <c r="AY45" s="484"/>
      <c r="AZ45" s="484"/>
      <c r="BA45" s="484"/>
      <c r="BB45" s="484"/>
      <c r="BC45" s="484"/>
      <c r="BD45" s="484"/>
      <c r="BE45" s="484"/>
      <c r="BF45" s="484"/>
      <c r="BG45" s="484"/>
      <c r="BH45" s="484"/>
      <c r="BI45" s="484"/>
      <c r="BJ45" s="484"/>
      <c r="BK45" s="484"/>
      <c r="BL45" s="484"/>
      <c r="BM45" s="484"/>
      <c r="BN45" s="484"/>
      <c r="BO45" s="484"/>
      <c r="BP45" s="484"/>
      <c r="BQ45" s="484"/>
      <c r="BR45" s="484"/>
      <c r="BS45" s="484"/>
      <c r="BT45" s="484"/>
      <c r="BU45" s="484"/>
      <c r="BV45" s="484"/>
      <c r="BW45" s="484"/>
      <c r="BX45" s="484"/>
      <c r="BY45" s="484"/>
      <c r="BZ45" s="484"/>
      <c r="CA45" s="484"/>
      <c r="CB45" s="484"/>
      <c r="CC45" s="485"/>
      <c r="CD45" s="436"/>
      <c r="CE45" s="437"/>
      <c r="CF45" s="395" t="s">
        <v>347</v>
      </c>
      <c r="CG45" s="396"/>
      <c r="CH45" s="396"/>
      <c r="CI45" s="396"/>
      <c r="CJ45" s="396"/>
      <c r="CK45" s="396"/>
      <c r="CL45" s="396"/>
      <c r="CM45" s="396"/>
      <c r="CN45" s="396"/>
      <c r="CO45" s="396"/>
      <c r="CP45" s="396"/>
      <c r="CQ45" s="397"/>
      <c r="CR45" s="398">
        <v>3854055</v>
      </c>
      <c r="CS45" s="430"/>
      <c r="CT45" s="430"/>
      <c r="CU45" s="430"/>
      <c r="CV45" s="430"/>
      <c r="CW45" s="430"/>
      <c r="CX45" s="430"/>
      <c r="CY45" s="431"/>
      <c r="CZ45" s="403">
        <v>8.4</v>
      </c>
      <c r="DA45" s="428"/>
      <c r="DB45" s="428"/>
      <c r="DC45" s="432"/>
      <c r="DD45" s="407">
        <v>99281</v>
      </c>
      <c r="DE45" s="430"/>
      <c r="DF45" s="430"/>
      <c r="DG45" s="430"/>
      <c r="DH45" s="430"/>
      <c r="DI45" s="430"/>
      <c r="DJ45" s="430"/>
      <c r="DK45" s="431"/>
      <c r="DL45" s="481"/>
      <c r="DM45" s="482"/>
      <c r="DN45" s="482"/>
      <c r="DO45" s="482"/>
      <c r="DP45" s="482"/>
      <c r="DQ45" s="482"/>
      <c r="DR45" s="482"/>
      <c r="DS45" s="482"/>
      <c r="DT45" s="482"/>
      <c r="DU45" s="482"/>
      <c r="DV45" s="483"/>
      <c r="DW45" s="472"/>
      <c r="DX45" s="473"/>
      <c r="DY45" s="473"/>
      <c r="DZ45" s="473"/>
      <c r="EA45" s="473"/>
      <c r="EB45" s="473"/>
      <c r="EC45" s="474"/>
    </row>
    <row r="46" spans="2:133" ht="11.25" customHeight="1" x14ac:dyDescent="0.15">
      <c r="B46" s="207"/>
      <c r="CD46" s="436"/>
      <c r="CE46" s="437"/>
      <c r="CF46" s="395" t="s">
        <v>348</v>
      </c>
      <c r="CG46" s="396"/>
      <c r="CH46" s="396"/>
      <c r="CI46" s="396"/>
      <c r="CJ46" s="396"/>
      <c r="CK46" s="396"/>
      <c r="CL46" s="396"/>
      <c r="CM46" s="396"/>
      <c r="CN46" s="396"/>
      <c r="CO46" s="396"/>
      <c r="CP46" s="396"/>
      <c r="CQ46" s="397"/>
      <c r="CR46" s="398">
        <v>2662842</v>
      </c>
      <c r="CS46" s="399"/>
      <c r="CT46" s="399"/>
      <c r="CU46" s="399"/>
      <c r="CV46" s="399"/>
      <c r="CW46" s="399"/>
      <c r="CX46" s="399"/>
      <c r="CY46" s="400"/>
      <c r="CZ46" s="403">
        <v>5.8</v>
      </c>
      <c r="DA46" s="404"/>
      <c r="DB46" s="404"/>
      <c r="DC46" s="410"/>
      <c r="DD46" s="407">
        <v>549795</v>
      </c>
      <c r="DE46" s="399"/>
      <c r="DF46" s="399"/>
      <c r="DG46" s="399"/>
      <c r="DH46" s="399"/>
      <c r="DI46" s="399"/>
      <c r="DJ46" s="399"/>
      <c r="DK46" s="400"/>
      <c r="DL46" s="481"/>
      <c r="DM46" s="482"/>
      <c r="DN46" s="482"/>
      <c r="DO46" s="482"/>
      <c r="DP46" s="482"/>
      <c r="DQ46" s="482"/>
      <c r="DR46" s="482"/>
      <c r="DS46" s="482"/>
      <c r="DT46" s="482"/>
      <c r="DU46" s="482"/>
      <c r="DV46" s="483"/>
      <c r="DW46" s="472"/>
      <c r="DX46" s="473"/>
      <c r="DY46" s="473"/>
      <c r="DZ46" s="473"/>
      <c r="EA46" s="473"/>
      <c r="EB46" s="473"/>
      <c r="EC46" s="474"/>
    </row>
    <row r="47" spans="2:133" ht="11.25" customHeight="1" x14ac:dyDescent="0.15">
      <c r="B47" s="207"/>
      <c r="CD47" s="436"/>
      <c r="CE47" s="437"/>
      <c r="CF47" s="395" t="s">
        <v>349</v>
      </c>
      <c r="CG47" s="396"/>
      <c r="CH47" s="396"/>
      <c r="CI47" s="396"/>
      <c r="CJ47" s="396"/>
      <c r="CK47" s="396"/>
      <c r="CL47" s="396"/>
      <c r="CM47" s="396"/>
      <c r="CN47" s="396"/>
      <c r="CO47" s="396"/>
      <c r="CP47" s="396"/>
      <c r="CQ47" s="397"/>
      <c r="CR47" s="398">
        <v>55534</v>
      </c>
      <c r="CS47" s="430"/>
      <c r="CT47" s="430"/>
      <c r="CU47" s="430"/>
      <c r="CV47" s="430"/>
      <c r="CW47" s="430"/>
      <c r="CX47" s="430"/>
      <c r="CY47" s="431"/>
      <c r="CZ47" s="403">
        <v>0.1</v>
      </c>
      <c r="DA47" s="428"/>
      <c r="DB47" s="428"/>
      <c r="DC47" s="432"/>
      <c r="DD47" s="407">
        <v>11399</v>
      </c>
      <c r="DE47" s="430"/>
      <c r="DF47" s="430"/>
      <c r="DG47" s="430"/>
      <c r="DH47" s="430"/>
      <c r="DI47" s="430"/>
      <c r="DJ47" s="430"/>
      <c r="DK47" s="431"/>
      <c r="DL47" s="481"/>
      <c r="DM47" s="482"/>
      <c r="DN47" s="482"/>
      <c r="DO47" s="482"/>
      <c r="DP47" s="482"/>
      <c r="DQ47" s="482"/>
      <c r="DR47" s="482"/>
      <c r="DS47" s="482"/>
      <c r="DT47" s="482"/>
      <c r="DU47" s="482"/>
      <c r="DV47" s="483"/>
      <c r="DW47" s="472"/>
      <c r="DX47" s="473"/>
      <c r="DY47" s="473"/>
      <c r="DZ47" s="473"/>
      <c r="EA47" s="473"/>
      <c r="EB47" s="473"/>
      <c r="EC47" s="474"/>
    </row>
    <row r="48" spans="2:133" x14ac:dyDescent="0.15">
      <c r="B48" s="207"/>
      <c r="CD48" s="438"/>
      <c r="CE48" s="439"/>
      <c r="CF48" s="395" t="s">
        <v>350</v>
      </c>
      <c r="CG48" s="396"/>
      <c r="CH48" s="396"/>
      <c r="CI48" s="396"/>
      <c r="CJ48" s="396"/>
      <c r="CK48" s="396"/>
      <c r="CL48" s="396"/>
      <c r="CM48" s="396"/>
      <c r="CN48" s="396"/>
      <c r="CO48" s="396"/>
      <c r="CP48" s="396"/>
      <c r="CQ48" s="397"/>
      <c r="CR48" s="398" t="s">
        <v>122</v>
      </c>
      <c r="CS48" s="399"/>
      <c r="CT48" s="399"/>
      <c r="CU48" s="399"/>
      <c r="CV48" s="399"/>
      <c r="CW48" s="399"/>
      <c r="CX48" s="399"/>
      <c r="CY48" s="400"/>
      <c r="CZ48" s="403" t="s">
        <v>122</v>
      </c>
      <c r="DA48" s="404"/>
      <c r="DB48" s="404"/>
      <c r="DC48" s="410"/>
      <c r="DD48" s="407" t="s">
        <v>122</v>
      </c>
      <c r="DE48" s="399"/>
      <c r="DF48" s="399"/>
      <c r="DG48" s="399"/>
      <c r="DH48" s="399"/>
      <c r="DI48" s="399"/>
      <c r="DJ48" s="399"/>
      <c r="DK48" s="400"/>
      <c r="DL48" s="481"/>
      <c r="DM48" s="482"/>
      <c r="DN48" s="482"/>
      <c r="DO48" s="482"/>
      <c r="DP48" s="482"/>
      <c r="DQ48" s="482"/>
      <c r="DR48" s="482"/>
      <c r="DS48" s="482"/>
      <c r="DT48" s="482"/>
      <c r="DU48" s="482"/>
      <c r="DV48" s="483"/>
      <c r="DW48" s="472"/>
      <c r="DX48" s="473"/>
      <c r="DY48" s="473"/>
      <c r="DZ48" s="473"/>
      <c r="EA48" s="473"/>
      <c r="EB48" s="473"/>
      <c r="EC48" s="474"/>
    </row>
    <row r="49" spans="2:133" ht="11.25" customHeight="1" x14ac:dyDescent="0.15">
      <c r="B49" s="207"/>
      <c r="CD49" s="419" t="s">
        <v>351</v>
      </c>
      <c r="CE49" s="420"/>
      <c r="CF49" s="420"/>
      <c r="CG49" s="420"/>
      <c r="CH49" s="420"/>
      <c r="CI49" s="420"/>
      <c r="CJ49" s="420"/>
      <c r="CK49" s="420"/>
      <c r="CL49" s="420"/>
      <c r="CM49" s="420"/>
      <c r="CN49" s="420"/>
      <c r="CO49" s="420"/>
      <c r="CP49" s="420"/>
      <c r="CQ49" s="421"/>
      <c r="CR49" s="470">
        <v>46084472</v>
      </c>
      <c r="CS49" s="457"/>
      <c r="CT49" s="457"/>
      <c r="CU49" s="457"/>
      <c r="CV49" s="457"/>
      <c r="CW49" s="457"/>
      <c r="CX49" s="457"/>
      <c r="CY49" s="486"/>
      <c r="CZ49" s="478">
        <v>100</v>
      </c>
      <c r="DA49" s="487"/>
      <c r="DB49" s="487"/>
      <c r="DC49" s="488"/>
      <c r="DD49" s="489">
        <v>29625918</v>
      </c>
      <c r="DE49" s="457"/>
      <c r="DF49" s="457"/>
      <c r="DG49" s="457"/>
      <c r="DH49" s="457"/>
      <c r="DI49" s="457"/>
      <c r="DJ49" s="457"/>
      <c r="DK49" s="486"/>
      <c r="DL49" s="490"/>
      <c r="DM49" s="491"/>
      <c r="DN49" s="491"/>
      <c r="DO49" s="491"/>
      <c r="DP49" s="491"/>
      <c r="DQ49" s="491"/>
      <c r="DR49" s="491"/>
      <c r="DS49" s="491"/>
      <c r="DT49" s="491"/>
      <c r="DU49" s="491"/>
      <c r="DV49" s="492"/>
      <c r="DW49" s="493"/>
      <c r="DX49" s="494"/>
      <c r="DY49" s="494"/>
      <c r="DZ49" s="494"/>
      <c r="EA49" s="494"/>
      <c r="EB49" s="494"/>
      <c r="EC49" s="495"/>
    </row>
  </sheetData>
  <sheetProtection algorithmName="SHA-512" hashValue="MfHKF3YQj3ZTzGqluxawSPM75lKUEy7RNqaiycW0VhlIk4O6fIDdPWhuZI2OzXJceO2+4kJF56gUtgOuNzsPTg==" saltValue="K/U4t2NvPXZ3cSHOq+VSj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47368</v>
      </c>
      <c r="R7" s="766"/>
      <c r="S7" s="766"/>
      <c r="T7" s="766"/>
      <c r="U7" s="766"/>
      <c r="V7" s="766">
        <v>46170</v>
      </c>
      <c r="W7" s="766"/>
      <c r="X7" s="766"/>
      <c r="Y7" s="766"/>
      <c r="Z7" s="766"/>
      <c r="AA7" s="766">
        <v>1198</v>
      </c>
      <c r="AB7" s="766"/>
      <c r="AC7" s="766"/>
      <c r="AD7" s="766"/>
      <c r="AE7" s="767"/>
      <c r="AF7" s="768">
        <v>1067</v>
      </c>
      <c r="AG7" s="769"/>
      <c r="AH7" s="769"/>
      <c r="AI7" s="769"/>
      <c r="AJ7" s="770"/>
      <c r="AK7" s="771">
        <v>1335</v>
      </c>
      <c r="AL7" s="772"/>
      <c r="AM7" s="772"/>
      <c r="AN7" s="772"/>
      <c r="AO7" s="772"/>
      <c r="AP7" s="772">
        <v>37605</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557</v>
      </c>
      <c r="BS7" s="759" t="s">
        <v>558</v>
      </c>
      <c r="BT7" s="760"/>
      <c r="BU7" s="760"/>
      <c r="BV7" s="760"/>
      <c r="BW7" s="760"/>
      <c r="BX7" s="760"/>
      <c r="BY7" s="760"/>
      <c r="BZ7" s="760"/>
      <c r="CA7" s="760"/>
      <c r="CB7" s="760"/>
      <c r="CC7" s="760"/>
      <c r="CD7" s="760"/>
      <c r="CE7" s="760"/>
      <c r="CF7" s="760"/>
      <c r="CG7" s="775"/>
      <c r="CH7" s="756">
        <v>-33</v>
      </c>
      <c r="CI7" s="757"/>
      <c r="CJ7" s="757"/>
      <c r="CK7" s="757"/>
      <c r="CL7" s="758"/>
      <c r="CM7" s="756">
        <v>1728</v>
      </c>
      <c r="CN7" s="757"/>
      <c r="CO7" s="757"/>
      <c r="CP7" s="757"/>
      <c r="CQ7" s="758"/>
      <c r="CR7" s="756">
        <v>7</v>
      </c>
      <c r="CS7" s="757"/>
      <c r="CT7" s="757"/>
      <c r="CU7" s="757"/>
      <c r="CV7" s="758"/>
      <c r="CW7" s="756">
        <v>8</v>
      </c>
      <c r="CX7" s="757"/>
      <c r="CY7" s="757"/>
      <c r="CZ7" s="757"/>
      <c r="DA7" s="758"/>
      <c r="DB7" s="756">
        <v>185</v>
      </c>
      <c r="DC7" s="757"/>
      <c r="DD7" s="757"/>
      <c r="DE7" s="757"/>
      <c r="DF7" s="758"/>
      <c r="DG7" s="756">
        <v>481</v>
      </c>
      <c r="DH7" s="757"/>
      <c r="DI7" s="757"/>
      <c r="DJ7" s="757"/>
      <c r="DK7" s="758"/>
      <c r="DL7" s="756" t="s">
        <v>548</v>
      </c>
      <c r="DM7" s="757"/>
      <c r="DN7" s="757"/>
      <c r="DO7" s="757"/>
      <c r="DP7" s="758"/>
      <c r="DQ7" s="756" t="s">
        <v>565</v>
      </c>
      <c r="DR7" s="757"/>
      <c r="DS7" s="757"/>
      <c r="DT7" s="757"/>
      <c r="DU7" s="758"/>
      <c r="DV7" s="759"/>
      <c r="DW7" s="760"/>
      <c r="DX7" s="760"/>
      <c r="DY7" s="760"/>
      <c r="DZ7" s="761"/>
      <c r="EA7" s="217"/>
    </row>
    <row r="8" spans="1:131" s="218" customFormat="1" ht="26.25" customHeight="1" x14ac:dyDescent="0.15">
      <c r="A8" s="221">
        <v>2</v>
      </c>
      <c r="B8" s="793" t="s">
        <v>375</v>
      </c>
      <c r="C8" s="794"/>
      <c r="D8" s="794"/>
      <c r="E8" s="794"/>
      <c r="F8" s="794"/>
      <c r="G8" s="794"/>
      <c r="H8" s="794"/>
      <c r="I8" s="794"/>
      <c r="J8" s="794"/>
      <c r="K8" s="794"/>
      <c r="L8" s="794"/>
      <c r="M8" s="794"/>
      <c r="N8" s="794"/>
      <c r="O8" s="794"/>
      <c r="P8" s="795"/>
      <c r="Q8" s="796">
        <v>13</v>
      </c>
      <c r="R8" s="797"/>
      <c r="S8" s="797"/>
      <c r="T8" s="797"/>
      <c r="U8" s="797"/>
      <c r="V8" s="797">
        <v>8</v>
      </c>
      <c r="W8" s="797"/>
      <c r="X8" s="797"/>
      <c r="Y8" s="797"/>
      <c r="Z8" s="797"/>
      <c r="AA8" s="797">
        <v>5</v>
      </c>
      <c r="AB8" s="797"/>
      <c r="AC8" s="797"/>
      <c r="AD8" s="797"/>
      <c r="AE8" s="798"/>
      <c r="AF8" s="799">
        <v>5</v>
      </c>
      <c r="AG8" s="800"/>
      <c r="AH8" s="800"/>
      <c r="AI8" s="800"/>
      <c r="AJ8" s="801"/>
      <c r="AK8" s="782" t="s">
        <v>488</v>
      </c>
      <c r="AL8" s="783"/>
      <c r="AM8" s="783"/>
      <c r="AN8" s="783"/>
      <c r="AO8" s="783"/>
      <c r="AP8" s="783" t="s">
        <v>488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377</v>
      </c>
      <c r="B23" s="802" t="s">
        <v>378</v>
      </c>
      <c r="C23" s="803"/>
      <c r="D23" s="803"/>
      <c r="E23" s="803"/>
      <c r="F23" s="803"/>
      <c r="G23" s="803"/>
      <c r="H23" s="803"/>
      <c r="I23" s="803"/>
      <c r="J23" s="803"/>
      <c r="K23" s="803"/>
      <c r="L23" s="803"/>
      <c r="M23" s="803"/>
      <c r="N23" s="803"/>
      <c r="O23" s="803"/>
      <c r="P23" s="804"/>
      <c r="Q23" s="805">
        <v>47288</v>
      </c>
      <c r="R23" s="806"/>
      <c r="S23" s="806"/>
      <c r="T23" s="806"/>
      <c r="U23" s="806"/>
      <c r="V23" s="806">
        <v>46084</v>
      </c>
      <c r="W23" s="806"/>
      <c r="X23" s="806"/>
      <c r="Y23" s="806"/>
      <c r="Z23" s="806"/>
      <c r="AA23" s="806">
        <v>1203</v>
      </c>
      <c r="AB23" s="806"/>
      <c r="AC23" s="806"/>
      <c r="AD23" s="806"/>
      <c r="AE23" s="807"/>
      <c r="AF23" s="808">
        <v>1072</v>
      </c>
      <c r="AG23" s="806"/>
      <c r="AH23" s="806"/>
      <c r="AI23" s="806"/>
      <c r="AJ23" s="809"/>
      <c r="AK23" s="810"/>
      <c r="AL23" s="811"/>
      <c r="AM23" s="811"/>
      <c r="AN23" s="811"/>
      <c r="AO23" s="811"/>
      <c r="AP23" s="806">
        <v>37605</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389</v>
      </c>
      <c r="C28" s="763"/>
      <c r="D28" s="763"/>
      <c r="E28" s="763"/>
      <c r="F28" s="763"/>
      <c r="G28" s="763"/>
      <c r="H28" s="763"/>
      <c r="I28" s="763"/>
      <c r="J28" s="763"/>
      <c r="K28" s="763"/>
      <c r="L28" s="763"/>
      <c r="M28" s="763"/>
      <c r="N28" s="763"/>
      <c r="O28" s="763"/>
      <c r="P28" s="764"/>
      <c r="Q28" s="835">
        <v>10516</v>
      </c>
      <c r="R28" s="836"/>
      <c r="S28" s="836"/>
      <c r="T28" s="836"/>
      <c r="U28" s="836"/>
      <c r="V28" s="836">
        <v>10405</v>
      </c>
      <c r="W28" s="836"/>
      <c r="X28" s="836"/>
      <c r="Y28" s="836"/>
      <c r="Z28" s="836"/>
      <c r="AA28" s="836">
        <v>112</v>
      </c>
      <c r="AB28" s="836"/>
      <c r="AC28" s="836"/>
      <c r="AD28" s="836"/>
      <c r="AE28" s="837"/>
      <c r="AF28" s="838">
        <v>112</v>
      </c>
      <c r="AG28" s="836"/>
      <c r="AH28" s="836"/>
      <c r="AI28" s="836"/>
      <c r="AJ28" s="839"/>
      <c r="AK28" s="840">
        <v>850</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390</v>
      </c>
      <c r="C29" s="794"/>
      <c r="D29" s="794"/>
      <c r="E29" s="794"/>
      <c r="F29" s="794"/>
      <c r="G29" s="794"/>
      <c r="H29" s="794"/>
      <c r="I29" s="794"/>
      <c r="J29" s="794"/>
      <c r="K29" s="794"/>
      <c r="L29" s="794"/>
      <c r="M29" s="794"/>
      <c r="N29" s="794"/>
      <c r="O29" s="794"/>
      <c r="P29" s="795"/>
      <c r="Q29" s="796">
        <v>10127</v>
      </c>
      <c r="R29" s="797"/>
      <c r="S29" s="797"/>
      <c r="T29" s="797"/>
      <c r="U29" s="797"/>
      <c r="V29" s="797">
        <v>9410</v>
      </c>
      <c r="W29" s="797"/>
      <c r="X29" s="797"/>
      <c r="Y29" s="797"/>
      <c r="Z29" s="797"/>
      <c r="AA29" s="797">
        <v>716</v>
      </c>
      <c r="AB29" s="797"/>
      <c r="AC29" s="797"/>
      <c r="AD29" s="797"/>
      <c r="AE29" s="798"/>
      <c r="AF29" s="799">
        <v>716</v>
      </c>
      <c r="AG29" s="800"/>
      <c r="AH29" s="800"/>
      <c r="AI29" s="800"/>
      <c r="AJ29" s="801"/>
      <c r="AK29" s="847">
        <v>1763</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391</v>
      </c>
      <c r="C30" s="794"/>
      <c r="D30" s="794"/>
      <c r="E30" s="794"/>
      <c r="F30" s="794"/>
      <c r="G30" s="794"/>
      <c r="H30" s="794"/>
      <c r="I30" s="794"/>
      <c r="J30" s="794"/>
      <c r="K30" s="794"/>
      <c r="L30" s="794"/>
      <c r="M30" s="794"/>
      <c r="N30" s="794"/>
      <c r="O30" s="794"/>
      <c r="P30" s="795"/>
      <c r="Q30" s="796">
        <v>1942</v>
      </c>
      <c r="R30" s="797"/>
      <c r="S30" s="797"/>
      <c r="T30" s="797"/>
      <c r="U30" s="797"/>
      <c r="V30" s="797">
        <v>1834</v>
      </c>
      <c r="W30" s="797"/>
      <c r="X30" s="797"/>
      <c r="Y30" s="797"/>
      <c r="Z30" s="797"/>
      <c r="AA30" s="797">
        <v>108</v>
      </c>
      <c r="AB30" s="797"/>
      <c r="AC30" s="797"/>
      <c r="AD30" s="797"/>
      <c r="AE30" s="798"/>
      <c r="AF30" s="799">
        <v>108</v>
      </c>
      <c r="AG30" s="800"/>
      <c r="AH30" s="800"/>
      <c r="AI30" s="800"/>
      <c r="AJ30" s="801"/>
      <c r="AK30" s="847">
        <v>292</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392</v>
      </c>
      <c r="C31" s="794"/>
      <c r="D31" s="794"/>
      <c r="E31" s="794"/>
      <c r="F31" s="794"/>
      <c r="G31" s="794"/>
      <c r="H31" s="794"/>
      <c r="I31" s="794"/>
      <c r="J31" s="794"/>
      <c r="K31" s="794"/>
      <c r="L31" s="794"/>
      <c r="M31" s="794"/>
      <c r="N31" s="794"/>
      <c r="O31" s="794"/>
      <c r="P31" s="795"/>
      <c r="Q31" s="796">
        <v>445</v>
      </c>
      <c r="R31" s="797"/>
      <c r="S31" s="797"/>
      <c r="T31" s="797"/>
      <c r="U31" s="797"/>
      <c r="V31" s="797">
        <v>421</v>
      </c>
      <c r="W31" s="797"/>
      <c r="X31" s="797"/>
      <c r="Y31" s="797"/>
      <c r="Z31" s="797"/>
      <c r="AA31" s="797">
        <v>24</v>
      </c>
      <c r="AB31" s="797"/>
      <c r="AC31" s="797"/>
      <c r="AD31" s="797"/>
      <c r="AE31" s="798"/>
      <c r="AF31" s="799">
        <v>24</v>
      </c>
      <c r="AG31" s="800"/>
      <c r="AH31" s="800"/>
      <c r="AI31" s="800"/>
      <c r="AJ31" s="801"/>
      <c r="AK31" s="847">
        <v>67</v>
      </c>
      <c r="AL31" s="843"/>
      <c r="AM31" s="843"/>
      <c r="AN31" s="843"/>
      <c r="AO31" s="843"/>
      <c r="AP31" s="843">
        <v>1559</v>
      </c>
      <c r="AQ31" s="843"/>
      <c r="AR31" s="843"/>
      <c r="AS31" s="843"/>
      <c r="AT31" s="843"/>
      <c r="AU31" s="843" t="s">
        <v>548</v>
      </c>
      <c r="AV31" s="843"/>
      <c r="AW31" s="843"/>
      <c r="AX31" s="843"/>
      <c r="AY31" s="843"/>
      <c r="AZ31" s="844" t="s">
        <v>548</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393</v>
      </c>
      <c r="C32" s="794"/>
      <c r="D32" s="794"/>
      <c r="E32" s="794"/>
      <c r="F32" s="794"/>
      <c r="G32" s="794"/>
      <c r="H32" s="794"/>
      <c r="I32" s="794"/>
      <c r="J32" s="794"/>
      <c r="K32" s="794"/>
      <c r="L32" s="794"/>
      <c r="M32" s="794"/>
      <c r="N32" s="794"/>
      <c r="O32" s="794"/>
      <c r="P32" s="795"/>
      <c r="Q32" s="796">
        <v>1501</v>
      </c>
      <c r="R32" s="797"/>
      <c r="S32" s="797"/>
      <c r="T32" s="797"/>
      <c r="U32" s="797"/>
      <c r="V32" s="797">
        <v>1392</v>
      </c>
      <c r="W32" s="797"/>
      <c r="X32" s="797"/>
      <c r="Y32" s="797"/>
      <c r="Z32" s="797"/>
      <c r="AA32" s="797">
        <v>109</v>
      </c>
      <c r="AB32" s="797"/>
      <c r="AC32" s="797"/>
      <c r="AD32" s="797"/>
      <c r="AE32" s="798"/>
      <c r="AF32" s="799">
        <v>1712</v>
      </c>
      <c r="AG32" s="800"/>
      <c r="AH32" s="800"/>
      <c r="AI32" s="800"/>
      <c r="AJ32" s="801"/>
      <c r="AK32" s="847">
        <v>10</v>
      </c>
      <c r="AL32" s="843"/>
      <c r="AM32" s="843"/>
      <c r="AN32" s="843"/>
      <c r="AO32" s="843"/>
      <c r="AP32" s="843">
        <v>4400</v>
      </c>
      <c r="AQ32" s="843"/>
      <c r="AR32" s="843"/>
      <c r="AS32" s="843"/>
      <c r="AT32" s="843"/>
      <c r="AU32" s="843">
        <v>4</v>
      </c>
      <c r="AV32" s="843"/>
      <c r="AW32" s="843"/>
      <c r="AX32" s="843"/>
      <c r="AY32" s="843"/>
      <c r="AZ32" s="844" t="s">
        <v>548</v>
      </c>
      <c r="BA32" s="844"/>
      <c r="BB32" s="844"/>
      <c r="BC32" s="844"/>
      <c r="BD32" s="844"/>
      <c r="BE32" s="845" t="s">
        <v>394</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395</v>
      </c>
      <c r="C33" s="794"/>
      <c r="D33" s="794"/>
      <c r="E33" s="794"/>
      <c r="F33" s="794"/>
      <c r="G33" s="794"/>
      <c r="H33" s="794"/>
      <c r="I33" s="794"/>
      <c r="J33" s="794"/>
      <c r="K33" s="794"/>
      <c r="L33" s="794"/>
      <c r="M33" s="794"/>
      <c r="N33" s="794"/>
      <c r="O33" s="794"/>
      <c r="P33" s="795"/>
      <c r="Q33" s="796">
        <v>2451</v>
      </c>
      <c r="R33" s="797"/>
      <c r="S33" s="797"/>
      <c r="T33" s="797"/>
      <c r="U33" s="797"/>
      <c r="V33" s="797">
        <v>2233</v>
      </c>
      <c r="W33" s="797"/>
      <c r="X33" s="797"/>
      <c r="Y33" s="797"/>
      <c r="Z33" s="797"/>
      <c r="AA33" s="797">
        <v>218</v>
      </c>
      <c r="AB33" s="797"/>
      <c r="AC33" s="797"/>
      <c r="AD33" s="797"/>
      <c r="AE33" s="798"/>
      <c r="AF33" s="799">
        <v>276</v>
      </c>
      <c r="AG33" s="800"/>
      <c r="AH33" s="800"/>
      <c r="AI33" s="800"/>
      <c r="AJ33" s="801"/>
      <c r="AK33" s="847">
        <v>947</v>
      </c>
      <c r="AL33" s="843"/>
      <c r="AM33" s="843"/>
      <c r="AN33" s="843"/>
      <c r="AO33" s="843"/>
      <c r="AP33" s="843">
        <v>15219</v>
      </c>
      <c r="AQ33" s="843"/>
      <c r="AR33" s="843"/>
      <c r="AS33" s="843"/>
      <c r="AT33" s="843"/>
      <c r="AU33" s="843">
        <v>6803</v>
      </c>
      <c r="AV33" s="843"/>
      <c r="AW33" s="843"/>
      <c r="AX33" s="843"/>
      <c r="AY33" s="843"/>
      <c r="AZ33" s="844" t="s">
        <v>548</v>
      </c>
      <c r="BA33" s="844"/>
      <c r="BB33" s="844"/>
      <c r="BC33" s="844"/>
      <c r="BD33" s="844"/>
      <c r="BE33" s="845" t="s">
        <v>394</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2948</v>
      </c>
      <c r="AG63" s="857"/>
      <c r="AH63" s="857"/>
      <c r="AI63" s="857"/>
      <c r="AJ63" s="858"/>
      <c r="AK63" s="859"/>
      <c r="AL63" s="854"/>
      <c r="AM63" s="854"/>
      <c r="AN63" s="854"/>
      <c r="AO63" s="854"/>
      <c r="AP63" s="857">
        <v>21178</v>
      </c>
      <c r="AQ63" s="857"/>
      <c r="AR63" s="857"/>
      <c r="AS63" s="857"/>
      <c r="AT63" s="857"/>
      <c r="AU63" s="857">
        <v>6807</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549</v>
      </c>
      <c r="C68" s="883"/>
      <c r="D68" s="883"/>
      <c r="E68" s="883"/>
      <c r="F68" s="883"/>
      <c r="G68" s="883"/>
      <c r="H68" s="883"/>
      <c r="I68" s="883"/>
      <c r="J68" s="883"/>
      <c r="K68" s="883"/>
      <c r="L68" s="883"/>
      <c r="M68" s="883"/>
      <c r="N68" s="883"/>
      <c r="O68" s="883"/>
      <c r="P68" s="884"/>
      <c r="Q68" s="885">
        <v>498</v>
      </c>
      <c r="R68" s="879"/>
      <c r="S68" s="879"/>
      <c r="T68" s="879"/>
      <c r="U68" s="879"/>
      <c r="V68" s="879">
        <v>470</v>
      </c>
      <c r="W68" s="879"/>
      <c r="X68" s="879"/>
      <c r="Y68" s="879"/>
      <c r="Z68" s="879"/>
      <c r="AA68" s="879">
        <v>29</v>
      </c>
      <c r="AB68" s="879"/>
      <c r="AC68" s="879"/>
      <c r="AD68" s="879"/>
      <c r="AE68" s="879"/>
      <c r="AF68" s="879">
        <v>29</v>
      </c>
      <c r="AG68" s="879"/>
      <c r="AH68" s="879"/>
      <c r="AI68" s="879"/>
      <c r="AJ68" s="879"/>
      <c r="AK68" s="879">
        <v>114</v>
      </c>
      <c r="AL68" s="879"/>
      <c r="AM68" s="879"/>
      <c r="AN68" s="879"/>
      <c r="AO68" s="879"/>
      <c r="AP68" s="879" t="s">
        <v>548</v>
      </c>
      <c r="AQ68" s="879"/>
      <c r="AR68" s="879"/>
      <c r="AS68" s="879"/>
      <c r="AT68" s="879"/>
      <c r="AU68" s="879" t="s">
        <v>548</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550</v>
      </c>
      <c r="C69" s="887"/>
      <c r="D69" s="887"/>
      <c r="E69" s="887"/>
      <c r="F69" s="887"/>
      <c r="G69" s="887"/>
      <c r="H69" s="887"/>
      <c r="I69" s="887"/>
      <c r="J69" s="887"/>
      <c r="K69" s="887"/>
      <c r="L69" s="887"/>
      <c r="M69" s="887"/>
      <c r="N69" s="887"/>
      <c r="O69" s="887"/>
      <c r="P69" s="888"/>
      <c r="Q69" s="889">
        <v>134</v>
      </c>
      <c r="R69" s="843"/>
      <c r="S69" s="843"/>
      <c r="T69" s="843"/>
      <c r="U69" s="843"/>
      <c r="V69" s="843">
        <v>128</v>
      </c>
      <c r="W69" s="843"/>
      <c r="X69" s="843"/>
      <c r="Y69" s="843"/>
      <c r="Z69" s="843"/>
      <c r="AA69" s="843">
        <v>6</v>
      </c>
      <c r="AB69" s="843"/>
      <c r="AC69" s="843"/>
      <c r="AD69" s="843"/>
      <c r="AE69" s="843"/>
      <c r="AF69" s="843">
        <v>6</v>
      </c>
      <c r="AG69" s="843"/>
      <c r="AH69" s="843"/>
      <c r="AI69" s="843"/>
      <c r="AJ69" s="843"/>
      <c r="AK69" s="843" t="s">
        <v>548</v>
      </c>
      <c r="AL69" s="843"/>
      <c r="AM69" s="843"/>
      <c r="AN69" s="843"/>
      <c r="AO69" s="843"/>
      <c r="AP69" s="843" t="s">
        <v>548</v>
      </c>
      <c r="AQ69" s="843"/>
      <c r="AR69" s="843"/>
      <c r="AS69" s="843"/>
      <c r="AT69" s="843"/>
      <c r="AU69" s="843" t="s">
        <v>548</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551</v>
      </c>
      <c r="C70" s="887"/>
      <c r="D70" s="887"/>
      <c r="E70" s="887"/>
      <c r="F70" s="887"/>
      <c r="G70" s="887"/>
      <c r="H70" s="887"/>
      <c r="I70" s="887"/>
      <c r="J70" s="887"/>
      <c r="K70" s="887"/>
      <c r="L70" s="887"/>
      <c r="M70" s="887"/>
      <c r="N70" s="887"/>
      <c r="O70" s="887"/>
      <c r="P70" s="888"/>
      <c r="Q70" s="889">
        <v>301</v>
      </c>
      <c r="R70" s="843"/>
      <c r="S70" s="843"/>
      <c r="T70" s="843"/>
      <c r="U70" s="843"/>
      <c r="V70" s="843">
        <v>293</v>
      </c>
      <c r="W70" s="843"/>
      <c r="X70" s="843"/>
      <c r="Y70" s="843"/>
      <c r="Z70" s="843"/>
      <c r="AA70" s="843">
        <v>8</v>
      </c>
      <c r="AB70" s="843"/>
      <c r="AC70" s="843"/>
      <c r="AD70" s="843"/>
      <c r="AE70" s="843"/>
      <c r="AF70" s="843">
        <v>8</v>
      </c>
      <c r="AG70" s="843"/>
      <c r="AH70" s="843"/>
      <c r="AI70" s="843"/>
      <c r="AJ70" s="843"/>
      <c r="AK70" s="843">
        <v>24</v>
      </c>
      <c r="AL70" s="843"/>
      <c r="AM70" s="843"/>
      <c r="AN70" s="843"/>
      <c r="AO70" s="843"/>
      <c r="AP70" s="843" t="s">
        <v>548</v>
      </c>
      <c r="AQ70" s="843"/>
      <c r="AR70" s="843"/>
      <c r="AS70" s="843"/>
      <c r="AT70" s="843"/>
      <c r="AU70" s="843" t="s">
        <v>548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552</v>
      </c>
      <c r="C71" s="887"/>
      <c r="D71" s="887"/>
      <c r="E71" s="887"/>
      <c r="F71" s="887"/>
      <c r="G71" s="887"/>
      <c r="H71" s="887"/>
      <c r="I71" s="887"/>
      <c r="J71" s="887"/>
      <c r="K71" s="887"/>
      <c r="L71" s="887"/>
      <c r="M71" s="887"/>
      <c r="N71" s="887"/>
      <c r="O71" s="887"/>
      <c r="P71" s="888"/>
      <c r="Q71" s="889">
        <v>3296</v>
      </c>
      <c r="R71" s="843"/>
      <c r="S71" s="843"/>
      <c r="T71" s="843"/>
      <c r="U71" s="843"/>
      <c r="V71" s="843">
        <v>3212</v>
      </c>
      <c r="W71" s="843"/>
      <c r="X71" s="843"/>
      <c r="Y71" s="843"/>
      <c r="Z71" s="843"/>
      <c r="AA71" s="843">
        <v>84</v>
      </c>
      <c r="AB71" s="843"/>
      <c r="AC71" s="843"/>
      <c r="AD71" s="843"/>
      <c r="AE71" s="843"/>
      <c r="AF71" s="843">
        <v>80</v>
      </c>
      <c r="AG71" s="843"/>
      <c r="AH71" s="843"/>
      <c r="AI71" s="843"/>
      <c r="AJ71" s="843"/>
      <c r="AK71" s="843" t="s">
        <v>548</v>
      </c>
      <c r="AL71" s="843"/>
      <c r="AM71" s="843"/>
      <c r="AN71" s="843"/>
      <c r="AO71" s="843"/>
      <c r="AP71" s="843">
        <v>1659</v>
      </c>
      <c r="AQ71" s="843"/>
      <c r="AR71" s="843"/>
      <c r="AS71" s="843"/>
      <c r="AT71" s="843"/>
      <c r="AU71" s="843">
        <v>835</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553</v>
      </c>
      <c r="C72" s="887"/>
      <c r="D72" s="887"/>
      <c r="E72" s="887"/>
      <c r="F72" s="887"/>
      <c r="G72" s="887"/>
      <c r="H72" s="887"/>
      <c r="I72" s="887"/>
      <c r="J72" s="887"/>
      <c r="K72" s="887"/>
      <c r="L72" s="887"/>
      <c r="M72" s="887"/>
      <c r="N72" s="887"/>
      <c r="O72" s="887"/>
      <c r="P72" s="888"/>
      <c r="Q72" s="889">
        <v>69</v>
      </c>
      <c r="R72" s="843"/>
      <c r="S72" s="843"/>
      <c r="T72" s="843"/>
      <c r="U72" s="843"/>
      <c r="V72" s="843">
        <v>53</v>
      </c>
      <c r="W72" s="843"/>
      <c r="X72" s="843"/>
      <c r="Y72" s="843"/>
      <c r="Z72" s="843"/>
      <c r="AA72" s="843">
        <v>16</v>
      </c>
      <c r="AB72" s="843"/>
      <c r="AC72" s="843"/>
      <c r="AD72" s="843"/>
      <c r="AE72" s="843"/>
      <c r="AF72" s="843">
        <v>16</v>
      </c>
      <c r="AG72" s="843"/>
      <c r="AH72" s="843"/>
      <c r="AI72" s="843"/>
      <c r="AJ72" s="843"/>
      <c r="AK72" s="843" t="s">
        <v>548</v>
      </c>
      <c r="AL72" s="843"/>
      <c r="AM72" s="843"/>
      <c r="AN72" s="843"/>
      <c r="AO72" s="843"/>
      <c r="AP72" s="843" t="s">
        <v>548</v>
      </c>
      <c r="AQ72" s="843"/>
      <c r="AR72" s="843"/>
      <c r="AS72" s="843"/>
      <c r="AT72" s="843"/>
      <c r="AU72" s="843" t="s">
        <v>548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564</v>
      </c>
      <c r="C73" s="887"/>
      <c r="D73" s="887"/>
      <c r="E73" s="887"/>
      <c r="F73" s="887"/>
      <c r="G73" s="887"/>
      <c r="H73" s="887"/>
      <c r="I73" s="887"/>
      <c r="J73" s="887"/>
      <c r="K73" s="887"/>
      <c r="L73" s="887"/>
      <c r="M73" s="887"/>
      <c r="N73" s="887"/>
      <c r="O73" s="887"/>
      <c r="P73" s="888"/>
      <c r="Q73" s="889">
        <v>77</v>
      </c>
      <c r="R73" s="843"/>
      <c r="S73" s="843"/>
      <c r="T73" s="843"/>
      <c r="U73" s="843"/>
      <c r="V73" s="843">
        <v>69</v>
      </c>
      <c r="W73" s="843"/>
      <c r="X73" s="843"/>
      <c r="Y73" s="843"/>
      <c r="Z73" s="843"/>
      <c r="AA73" s="843">
        <v>8</v>
      </c>
      <c r="AB73" s="843"/>
      <c r="AC73" s="843"/>
      <c r="AD73" s="843"/>
      <c r="AE73" s="843"/>
      <c r="AF73" s="843">
        <v>8</v>
      </c>
      <c r="AG73" s="843"/>
      <c r="AH73" s="843"/>
      <c r="AI73" s="843"/>
      <c r="AJ73" s="843"/>
      <c r="AK73" s="843" t="s">
        <v>548</v>
      </c>
      <c r="AL73" s="843"/>
      <c r="AM73" s="843"/>
      <c r="AN73" s="843"/>
      <c r="AO73" s="843"/>
      <c r="AP73" s="843" t="s">
        <v>548</v>
      </c>
      <c r="AQ73" s="843"/>
      <c r="AR73" s="843"/>
      <c r="AS73" s="843"/>
      <c r="AT73" s="843"/>
      <c r="AU73" s="843" t="s">
        <v>548</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563</v>
      </c>
      <c r="C74" s="887"/>
      <c r="D74" s="887"/>
      <c r="E74" s="887"/>
      <c r="F74" s="887"/>
      <c r="G74" s="887"/>
      <c r="H74" s="887"/>
      <c r="I74" s="887"/>
      <c r="J74" s="887"/>
      <c r="K74" s="887"/>
      <c r="L74" s="887"/>
      <c r="M74" s="887"/>
      <c r="N74" s="887"/>
      <c r="O74" s="887"/>
      <c r="P74" s="888"/>
      <c r="Q74" s="889">
        <v>18</v>
      </c>
      <c r="R74" s="843"/>
      <c r="S74" s="843"/>
      <c r="T74" s="843"/>
      <c r="U74" s="843"/>
      <c r="V74" s="843">
        <v>14</v>
      </c>
      <c r="W74" s="843"/>
      <c r="X74" s="843"/>
      <c r="Y74" s="843"/>
      <c r="Z74" s="843"/>
      <c r="AA74" s="843">
        <v>4</v>
      </c>
      <c r="AB74" s="843"/>
      <c r="AC74" s="843"/>
      <c r="AD74" s="843"/>
      <c r="AE74" s="843"/>
      <c r="AF74" s="843">
        <v>4</v>
      </c>
      <c r="AG74" s="843"/>
      <c r="AH74" s="843"/>
      <c r="AI74" s="843"/>
      <c r="AJ74" s="843"/>
      <c r="AK74" s="843" t="s">
        <v>548</v>
      </c>
      <c r="AL74" s="843"/>
      <c r="AM74" s="843"/>
      <c r="AN74" s="843"/>
      <c r="AO74" s="843"/>
      <c r="AP74" s="843" t="s">
        <v>548</v>
      </c>
      <c r="AQ74" s="843"/>
      <c r="AR74" s="843"/>
      <c r="AS74" s="843"/>
      <c r="AT74" s="843"/>
      <c r="AU74" s="843" t="s">
        <v>548</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554</v>
      </c>
      <c r="C75" s="887"/>
      <c r="D75" s="887"/>
      <c r="E75" s="887"/>
      <c r="F75" s="887"/>
      <c r="G75" s="887"/>
      <c r="H75" s="887"/>
      <c r="I75" s="887"/>
      <c r="J75" s="887"/>
      <c r="K75" s="887"/>
      <c r="L75" s="887"/>
      <c r="M75" s="887"/>
      <c r="N75" s="887"/>
      <c r="O75" s="887"/>
      <c r="P75" s="888"/>
      <c r="Q75" s="890">
        <v>2</v>
      </c>
      <c r="R75" s="891"/>
      <c r="S75" s="891"/>
      <c r="T75" s="891"/>
      <c r="U75" s="847"/>
      <c r="V75" s="892">
        <v>2</v>
      </c>
      <c r="W75" s="891"/>
      <c r="X75" s="891"/>
      <c r="Y75" s="891"/>
      <c r="Z75" s="847"/>
      <c r="AA75" s="892">
        <v>1</v>
      </c>
      <c r="AB75" s="891"/>
      <c r="AC75" s="891"/>
      <c r="AD75" s="891"/>
      <c r="AE75" s="847"/>
      <c r="AF75" s="892">
        <v>1</v>
      </c>
      <c r="AG75" s="891"/>
      <c r="AH75" s="891"/>
      <c r="AI75" s="891"/>
      <c r="AJ75" s="847"/>
      <c r="AK75" s="892" t="s">
        <v>548</v>
      </c>
      <c r="AL75" s="891"/>
      <c r="AM75" s="891"/>
      <c r="AN75" s="891"/>
      <c r="AO75" s="847"/>
      <c r="AP75" s="892" t="s">
        <v>548</v>
      </c>
      <c r="AQ75" s="891"/>
      <c r="AR75" s="891"/>
      <c r="AS75" s="891"/>
      <c r="AT75" s="847"/>
      <c r="AU75" s="892" t="s">
        <v>548</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t="s">
        <v>555</v>
      </c>
      <c r="C76" s="887"/>
      <c r="D76" s="887"/>
      <c r="E76" s="887"/>
      <c r="F76" s="887"/>
      <c r="G76" s="887"/>
      <c r="H76" s="887"/>
      <c r="I76" s="887"/>
      <c r="J76" s="887"/>
      <c r="K76" s="887"/>
      <c r="L76" s="887"/>
      <c r="M76" s="887"/>
      <c r="N76" s="887"/>
      <c r="O76" s="887"/>
      <c r="P76" s="888"/>
      <c r="Q76" s="890">
        <v>0</v>
      </c>
      <c r="R76" s="891"/>
      <c r="S76" s="891"/>
      <c r="T76" s="891"/>
      <c r="U76" s="847"/>
      <c r="V76" s="892">
        <v>0</v>
      </c>
      <c r="W76" s="891"/>
      <c r="X76" s="891"/>
      <c r="Y76" s="891"/>
      <c r="Z76" s="847"/>
      <c r="AA76" s="892">
        <v>0</v>
      </c>
      <c r="AB76" s="891"/>
      <c r="AC76" s="891"/>
      <c r="AD76" s="891"/>
      <c r="AE76" s="847"/>
      <c r="AF76" s="892">
        <v>0</v>
      </c>
      <c r="AG76" s="891"/>
      <c r="AH76" s="891"/>
      <c r="AI76" s="891"/>
      <c r="AJ76" s="847"/>
      <c r="AK76" s="892" t="s">
        <v>548</v>
      </c>
      <c r="AL76" s="891"/>
      <c r="AM76" s="891"/>
      <c r="AN76" s="891"/>
      <c r="AO76" s="847"/>
      <c r="AP76" s="892" t="s">
        <v>548</v>
      </c>
      <c r="AQ76" s="891"/>
      <c r="AR76" s="891"/>
      <c r="AS76" s="891"/>
      <c r="AT76" s="847"/>
      <c r="AU76" s="892" t="s">
        <v>548</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t="s">
        <v>556</v>
      </c>
      <c r="C77" s="887"/>
      <c r="D77" s="887"/>
      <c r="E77" s="887"/>
      <c r="F77" s="887"/>
      <c r="G77" s="887"/>
      <c r="H77" s="887"/>
      <c r="I77" s="887"/>
      <c r="J77" s="887"/>
      <c r="K77" s="887"/>
      <c r="L77" s="887"/>
      <c r="M77" s="887"/>
      <c r="N77" s="887"/>
      <c r="O77" s="887"/>
      <c r="P77" s="888"/>
      <c r="Q77" s="890">
        <v>509522</v>
      </c>
      <c r="R77" s="891"/>
      <c r="S77" s="891"/>
      <c r="T77" s="891"/>
      <c r="U77" s="847"/>
      <c r="V77" s="892">
        <v>498264</v>
      </c>
      <c r="W77" s="891"/>
      <c r="X77" s="891"/>
      <c r="Y77" s="891"/>
      <c r="Z77" s="847"/>
      <c r="AA77" s="892">
        <v>11257</v>
      </c>
      <c r="AB77" s="891"/>
      <c r="AC77" s="891"/>
      <c r="AD77" s="891"/>
      <c r="AE77" s="847"/>
      <c r="AF77" s="892">
        <v>11257</v>
      </c>
      <c r="AG77" s="891"/>
      <c r="AH77" s="891"/>
      <c r="AI77" s="891"/>
      <c r="AJ77" s="847"/>
      <c r="AK77" s="892" t="s">
        <v>548</v>
      </c>
      <c r="AL77" s="891"/>
      <c r="AM77" s="891"/>
      <c r="AN77" s="891"/>
      <c r="AO77" s="847"/>
      <c r="AP77" s="892" t="s">
        <v>548</v>
      </c>
      <c r="AQ77" s="891"/>
      <c r="AR77" s="891"/>
      <c r="AS77" s="891"/>
      <c r="AT77" s="847"/>
      <c r="AU77" s="892" t="s">
        <v>548</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11409</v>
      </c>
      <c r="AG88" s="857"/>
      <c r="AH88" s="857"/>
      <c r="AI88" s="857"/>
      <c r="AJ88" s="857"/>
      <c r="AK88" s="854"/>
      <c r="AL88" s="854"/>
      <c r="AM88" s="854"/>
      <c r="AN88" s="854"/>
      <c r="AO88" s="854"/>
      <c r="AP88" s="857">
        <v>1659</v>
      </c>
      <c r="AQ88" s="857"/>
      <c r="AR88" s="857"/>
      <c r="AS88" s="857"/>
      <c r="AT88" s="857"/>
      <c r="AU88" s="857">
        <v>835</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7</v>
      </c>
      <c r="CS102" s="865"/>
      <c r="CT102" s="865"/>
      <c r="CU102" s="865"/>
      <c r="CV102" s="904"/>
      <c r="CW102" s="903">
        <v>8</v>
      </c>
      <c r="CX102" s="865"/>
      <c r="CY102" s="865"/>
      <c r="CZ102" s="865"/>
      <c r="DA102" s="904"/>
      <c r="DB102" s="903">
        <v>185</v>
      </c>
      <c r="DC102" s="865"/>
      <c r="DD102" s="865"/>
      <c r="DE102" s="865"/>
      <c r="DF102" s="904"/>
      <c r="DG102" s="903">
        <v>481</v>
      </c>
      <c r="DH102" s="865"/>
      <c r="DI102" s="865"/>
      <c r="DJ102" s="865"/>
      <c r="DK102" s="904"/>
      <c r="DL102" s="903" t="s">
        <v>565</v>
      </c>
      <c r="DM102" s="865"/>
      <c r="DN102" s="865"/>
      <c r="DO102" s="865"/>
      <c r="DP102" s="904"/>
      <c r="DQ102" s="903" t="s">
        <v>565</v>
      </c>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3725716</v>
      </c>
      <c r="AB110" s="913"/>
      <c r="AC110" s="913"/>
      <c r="AD110" s="913"/>
      <c r="AE110" s="914"/>
      <c r="AF110" s="915">
        <v>3736231</v>
      </c>
      <c r="AG110" s="913"/>
      <c r="AH110" s="913"/>
      <c r="AI110" s="913"/>
      <c r="AJ110" s="914"/>
      <c r="AK110" s="915">
        <v>3628878</v>
      </c>
      <c r="AL110" s="913"/>
      <c r="AM110" s="913"/>
      <c r="AN110" s="913"/>
      <c r="AO110" s="914"/>
      <c r="AP110" s="916">
        <v>17.100000000000001</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38565929</v>
      </c>
      <c r="BR110" s="944"/>
      <c r="BS110" s="944"/>
      <c r="BT110" s="944"/>
      <c r="BU110" s="944"/>
      <c r="BV110" s="944">
        <v>37397467</v>
      </c>
      <c r="BW110" s="944"/>
      <c r="BX110" s="944"/>
      <c r="BY110" s="944"/>
      <c r="BZ110" s="944"/>
      <c r="CA110" s="944">
        <v>37605466</v>
      </c>
      <c r="CB110" s="944"/>
      <c r="CC110" s="944"/>
      <c r="CD110" s="944"/>
      <c r="CE110" s="944"/>
      <c r="CF110" s="957">
        <v>176.8</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1182773</v>
      </c>
      <c r="BR111" s="939"/>
      <c r="BS111" s="939"/>
      <c r="BT111" s="939"/>
      <c r="BU111" s="939"/>
      <c r="BV111" s="939">
        <v>1182952</v>
      </c>
      <c r="BW111" s="939"/>
      <c r="BX111" s="939"/>
      <c r="BY111" s="939"/>
      <c r="BZ111" s="939"/>
      <c r="CA111" s="939">
        <v>1375939</v>
      </c>
      <c r="CB111" s="939"/>
      <c r="CC111" s="939"/>
      <c r="CD111" s="939"/>
      <c r="CE111" s="939"/>
      <c r="CF111" s="933">
        <v>6.5</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7066713</v>
      </c>
      <c r="BR112" s="939"/>
      <c r="BS112" s="939"/>
      <c r="BT112" s="939"/>
      <c r="BU112" s="939"/>
      <c r="BV112" s="939">
        <v>6932959</v>
      </c>
      <c r="BW112" s="939"/>
      <c r="BX112" s="939"/>
      <c r="BY112" s="939"/>
      <c r="BZ112" s="939"/>
      <c r="CA112" s="939">
        <v>6807431</v>
      </c>
      <c r="CB112" s="939"/>
      <c r="CC112" s="939"/>
      <c r="CD112" s="939"/>
      <c r="CE112" s="939"/>
      <c r="CF112" s="933">
        <v>32</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702422</v>
      </c>
      <c r="AB113" s="951"/>
      <c r="AC113" s="951"/>
      <c r="AD113" s="951"/>
      <c r="AE113" s="952"/>
      <c r="AF113" s="953">
        <v>732930</v>
      </c>
      <c r="AG113" s="951"/>
      <c r="AH113" s="951"/>
      <c r="AI113" s="951"/>
      <c r="AJ113" s="952"/>
      <c r="AK113" s="953">
        <v>686404</v>
      </c>
      <c r="AL113" s="951"/>
      <c r="AM113" s="951"/>
      <c r="AN113" s="951"/>
      <c r="AO113" s="952"/>
      <c r="AP113" s="954">
        <v>3.2</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669203</v>
      </c>
      <c r="BR113" s="939"/>
      <c r="BS113" s="939"/>
      <c r="BT113" s="939"/>
      <c r="BU113" s="939"/>
      <c r="BV113" s="939">
        <v>749735</v>
      </c>
      <c r="BW113" s="939"/>
      <c r="BX113" s="939"/>
      <c r="BY113" s="939"/>
      <c r="BZ113" s="939"/>
      <c r="CA113" s="939">
        <v>835497</v>
      </c>
      <c r="CB113" s="939"/>
      <c r="CC113" s="939"/>
      <c r="CD113" s="939"/>
      <c r="CE113" s="939"/>
      <c r="CF113" s="933">
        <v>3.9</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23570</v>
      </c>
      <c r="AB114" s="972"/>
      <c r="AC114" s="972"/>
      <c r="AD114" s="972"/>
      <c r="AE114" s="973"/>
      <c r="AF114" s="974">
        <v>39081</v>
      </c>
      <c r="AG114" s="972"/>
      <c r="AH114" s="972"/>
      <c r="AI114" s="972"/>
      <c r="AJ114" s="973"/>
      <c r="AK114" s="974">
        <v>75858</v>
      </c>
      <c r="AL114" s="972"/>
      <c r="AM114" s="972"/>
      <c r="AN114" s="972"/>
      <c r="AO114" s="973"/>
      <c r="AP114" s="975">
        <v>0.4</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4831637</v>
      </c>
      <c r="BR114" s="939"/>
      <c r="BS114" s="939"/>
      <c r="BT114" s="939"/>
      <c r="BU114" s="939"/>
      <c r="BV114" s="939">
        <v>5171290</v>
      </c>
      <c r="BW114" s="939"/>
      <c r="BX114" s="939"/>
      <c r="BY114" s="939"/>
      <c r="BZ114" s="939"/>
      <c r="CA114" s="939">
        <v>5436036</v>
      </c>
      <c r="CB114" s="939"/>
      <c r="CC114" s="939"/>
      <c r="CD114" s="939"/>
      <c r="CE114" s="939"/>
      <c r="CF114" s="933">
        <v>25.6</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39085</v>
      </c>
      <c r="AB115" s="951"/>
      <c r="AC115" s="951"/>
      <c r="AD115" s="951"/>
      <c r="AE115" s="952"/>
      <c r="AF115" s="953">
        <v>32250</v>
      </c>
      <c r="AG115" s="951"/>
      <c r="AH115" s="951"/>
      <c r="AI115" s="951"/>
      <c r="AJ115" s="952"/>
      <c r="AK115" s="953">
        <v>32002</v>
      </c>
      <c r="AL115" s="951"/>
      <c r="AM115" s="951"/>
      <c r="AN115" s="951"/>
      <c r="AO115" s="952"/>
      <c r="AP115" s="954">
        <v>0.2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1182773</v>
      </c>
      <c r="DH115" s="972"/>
      <c r="DI115" s="972"/>
      <c r="DJ115" s="972"/>
      <c r="DK115" s="973"/>
      <c r="DL115" s="974">
        <v>1182952</v>
      </c>
      <c r="DM115" s="972"/>
      <c r="DN115" s="972"/>
      <c r="DO115" s="972"/>
      <c r="DP115" s="973"/>
      <c r="DQ115" s="974">
        <v>1375939</v>
      </c>
      <c r="DR115" s="972"/>
      <c r="DS115" s="972"/>
      <c r="DT115" s="972"/>
      <c r="DU115" s="973"/>
      <c r="DV115" s="975">
        <v>6.5</v>
      </c>
      <c r="DW115" s="976"/>
      <c r="DX115" s="976"/>
      <c r="DY115" s="976"/>
      <c r="DZ115" s="977"/>
    </row>
    <row r="116" spans="1:130" s="212"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76</v>
      </c>
      <c r="AB116" s="972"/>
      <c r="AC116" s="972"/>
      <c r="AD116" s="972"/>
      <c r="AE116" s="973"/>
      <c r="AF116" s="974">
        <v>189</v>
      </c>
      <c r="AG116" s="972"/>
      <c r="AH116" s="972"/>
      <c r="AI116" s="972"/>
      <c r="AJ116" s="973"/>
      <c r="AK116" s="974">
        <v>1605</v>
      </c>
      <c r="AL116" s="972"/>
      <c r="AM116" s="972"/>
      <c r="AN116" s="972"/>
      <c r="AO116" s="973"/>
      <c r="AP116" s="975">
        <v>0</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4490869</v>
      </c>
      <c r="AB117" s="992"/>
      <c r="AC117" s="992"/>
      <c r="AD117" s="992"/>
      <c r="AE117" s="993"/>
      <c r="AF117" s="994">
        <v>4540681</v>
      </c>
      <c r="AG117" s="992"/>
      <c r="AH117" s="992"/>
      <c r="AI117" s="992"/>
      <c r="AJ117" s="993"/>
      <c r="AK117" s="994">
        <v>4424747</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442</v>
      </c>
      <c r="BP119" s="1018"/>
      <c r="BQ119" s="1012">
        <v>52316255</v>
      </c>
      <c r="BR119" s="1013"/>
      <c r="BS119" s="1013"/>
      <c r="BT119" s="1013"/>
      <c r="BU119" s="1013"/>
      <c r="BV119" s="1013">
        <v>51434403</v>
      </c>
      <c r="BW119" s="1013"/>
      <c r="BX119" s="1013"/>
      <c r="BY119" s="1013"/>
      <c r="BZ119" s="1013"/>
      <c r="CA119" s="1013">
        <v>52060369</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4776681</v>
      </c>
      <c r="BR120" s="944"/>
      <c r="BS120" s="944"/>
      <c r="BT120" s="944"/>
      <c r="BU120" s="944"/>
      <c r="BV120" s="944">
        <v>5239921</v>
      </c>
      <c r="BW120" s="944"/>
      <c r="BX120" s="944"/>
      <c r="BY120" s="944"/>
      <c r="BZ120" s="944"/>
      <c r="CA120" s="944">
        <v>5540086</v>
      </c>
      <c r="CB120" s="944"/>
      <c r="CC120" s="944"/>
      <c r="CD120" s="944"/>
      <c r="CE120" s="944"/>
      <c r="CF120" s="957">
        <v>26</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7062428</v>
      </c>
      <c r="DH120" s="944"/>
      <c r="DI120" s="944"/>
      <c r="DJ120" s="944"/>
      <c r="DK120" s="944"/>
      <c r="DL120" s="944">
        <v>6928539</v>
      </c>
      <c r="DM120" s="944"/>
      <c r="DN120" s="944"/>
      <c r="DO120" s="944"/>
      <c r="DP120" s="944"/>
      <c r="DQ120" s="944">
        <v>6803031</v>
      </c>
      <c r="DR120" s="944"/>
      <c r="DS120" s="944"/>
      <c r="DT120" s="944"/>
      <c r="DU120" s="944"/>
      <c r="DV120" s="945">
        <v>32</v>
      </c>
      <c r="DW120" s="945"/>
      <c r="DX120" s="945"/>
      <c r="DY120" s="945"/>
      <c r="DZ120" s="946"/>
    </row>
    <row r="121" spans="1:130" s="212"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14018989</v>
      </c>
      <c r="BR121" s="939"/>
      <c r="BS121" s="939"/>
      <c r="BT121" s="939"/>
      <c r="BU121" s="939"/>
      <c r="BV121" s="939">
        <v>13782856</v>
      </c>
      <c r="BW121" s="939"/>
      <c r="BX121" s="939"/>
      <c r="BY121" s="939"/>
      <c r="BZ121" s="939"/>
      <c r="CA121" s="939">
        <v>14331036</v>
      </c>
      <c r="CB121" s="939"/>
      <c r="CC121" s="939"/>
      <c r="CD121" s="939"/>
      <c r="CE121" s="939"/>
      <c r="CF121" s="933">
        <v>67.400000000000006</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4285</v>
      </c>
      <c r="DH121" s="939"/>
      <c r="DI121" s="939"/>
      <c r="DJ121" s="939"/>
      <c r="DK121" s="939"/>
      <c r="DL121" s="939">
        <v>4420</v>
      </c>
      <c r="DM121" s="939"/>
      <c r="DN121" s="939"/>
      <c r="DO121" s="939"/>
      <c r="DP121" s="939"/>
      <c r="DQ121" s="939">
        <v>4400</v>
      </c>
      <c r="DR121" s="939"/>
      <c r="DS121" s="939"/>
      <c r="DT121" s="939"/>
      <c r="DU121" s="939"/>
      <c r="DV121" s="940">
        <v>0</v>
      </c>
      <c r="DW121" s="940"/>
      <c r="DX121" s="940"/>
      <c r="DY121" s="940"/>
      <c r="DZ121" s="941"/>
    </row>
    <row r="122" spans="1:130" s="212"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28118985</v>
      </c>
      <c r="BR122" s="1013"/>
      <c r="BS122" s="1013"/>
      <c r="BT122" s="1013"/>
      <c r="BU122" s="1013"/>
      <c r="BV122" s="1013">
        <v>27013930</v>
      </c>
      <c r="BW122" s="1013"/>
      <c r="BX122" s="1013"/>
      <c r="BY122" s="1013"/>
      <c r="BZ122" s="1013"/>
      <c r="CA122" s="1013">
        <v>26203844</v>
      </c>
      <c r="CB122" s="1013"/>
      <c r="CC122" s="1013"/>
      <c r="CD122" s="1013"/>
      <c r="CE122" s="1013"/>
      <c r="CF122" s="1030">
        <v>123.2</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450</v>
      </c>
      <c r="BP123" s="1018"/>
      <c r="BQ123" s="1076">
        <v>46914655</v>
      </c>
      <c r="BR123" s="1077"/>
      <c r="BS123" s="1077"/>
      <c r="BT123" s="1077"/>
      <c r="BU123" s="1077"/>
      <c r="BV123" s="1077">
        <v>46036707</v>
      </c>
      <c r="BW123" s="1077"/>
      <c r="BX123" s="1077"/>
      <c r="BY123" s="1077"/>
      <c r="BZ123" s="1077"/>
      <c r="CA123" s="1077">
        <v>46074966</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26.9</v>
      </c>
      <c r="BR124" s="1040"/>
      <c r="BS124" s="1040"/>
      <c r="BT124" s="1040"/>
      <c r="BU124" s="1040"/>
      <c r="BV124" s="1040">
        <v>26.2</v>
      </c>
      <c r="BW124" s="1040"/>
      <c r="BX124" s="1040"/>
      <c r="BY124" s="1040"/>
      <c r="BZ124" s="1040"/>
      <c r="CA124" s="1040">
        <v>28.1</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39085</v>
      </c>
      <c r="AB127" s="972"/>
      <c r="AC127" s="972"/>
      <c r="AD127" s="972"/>
      <c r="AE127" s="973"/>
      <c r="AF127" s="974">
        <v>32250</v>
      </c>
      <c r="AG127" s="972"/>
      <c r="AH127" s="972"/>
      <c r="AI127" s="972"/>
      <c r="AJ127" s="973"/>
      <c r="AK127" s="974">
        <v>32002</v>
      </c>
      <c r="AL127" s="972"/>
      <c r="AM127" s="972"/>
      <c r="AN127" s="972"/>
      <c r="AO127" s="973"/>
      <c r="AP127" s="975">
        <v>0.2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867689</v>
      </c>
      <c r="AB128" s="1059"/>
      <c r="AC128" s="1059"/>
      <c r="AD128" s="1059"/>
      <c r="AE128" s="1060"/>
      <c r="AF128" s="1061">
        <v>1010853</v>
      </c>
      <c r="AG128" s="1059"/>
      <c r="AH128" s="1059"/>
      <c r="AI128" s="1059"/>
      <c r="AJ128" s="1060"/>
      <c r="AK128" s="1061">
        <v>1046387</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12.2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22300070</v>
      </c>
      <c r="AB129" s="972"/>
      <c r="AC129" s="972"/>
      <c r="AD129" s="972"/>
      <c r="AE129" s="973"/>
      <c r="AF129" s="974">
        <v>22815719</v>
      </c>
      <c r="AG129" s="972"/>
      <c r="AH129" s="972"/>
      <c r="AI129" s="972"/>
      <c r="AJ129" s="973"/>
      <c r="AK129" s="974">
        <v>23322392</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17.2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2242808</v>
      </c>
      <c r="AB130" s="972"/>
      <c r="AC130" s="972"/>
      <c r="AD130" s="972"/>
      <c r="AE130" s="973"/>
      <c r="AF130" s="974">
        <v>2215688</v>
      </c>
      <c r="AG130" s="972"/>
      <c r="AH130" s="972"/>
      <c r="AI130" s="972"/>
      <c r="AJ130" s="973"/>
      <c r="AK130" s="974">
        <v>2049437</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6.5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20057262</v>
      </c>
      <c r="AB131" s="999"/>
      <c r="AC131" s="999"/>
      <c r="AD131" s="999"/>
      <c r="AE131" s="1000"/>
      <c r="AF131" s="998">
        <v>20600031</v>
      </c>
      <c r="AG131" s="999"/>
      <c r="AH131" s="999"/>
      <c r="AI131" s="999"/>
      <c r="AJ131" s="1000"/>
      <c r="AK131" s="998">
        <v>21272955</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28.1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6.8821557000000002</v>
      </c>
      <c r="AB132" s="1110"/>
      <c r="AC132" s="1110"/>
      <c r="AD132" s="1110"/>
      <c r="AE132" s="1111"/>
      <c r="AF132" s="1112">
        <v>6.3793107879999997</v>
      </c>
      <c r="AG132" s="1110"/>
      <c r="AH132" s="1110"/>
      <c r="AI132" s="1110"/>
      <c r="AJ132" s="1111"/>
      <c r="AK132" s="1112">
        <v>6.2470070570000003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6.2</v>
      </c>
      <c r="AB133" s="1093"/>
      <c r="AC133" s="1093"/>
      <c r="AD133" s="1093"/>
      <c r="AE133" s="1094"/>
      <c r="AF133" s="1092">
        <v>6.4</v>
      </c>
      <c r="AG133" s="1093"/>
      <c r="AH133" s="1093"/>
      <c r="AI133" s="1093"/>
      <c r="AJ133" s="1094"/>
      <c r="AK133" s="1092">
        <v>6.5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zs8YzpnKdH/kzGKjTmiZrNsxJSHy4Uhpy7z4gmZbC0ON6lzMiFtpcdonB1ni4JOFj+BpAbQ1iQj9K06qi9CTw==" saltValue="/kcqaNCfAAiT6OM535jXe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6KVMWOevXRVGDSGcMcTW1ZHLCJU+evJOiW+bN2GAFPayTjoiZo2PNQJbtqbOv9yZI9UpEy95hP1a+21XHMZwQ==" saltValue="Tx27A+VZODmk13DyLBnt9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DnXYTnoJ/G90Ph9W+7cbn7tqo3HvKeJZFd5bHklDg8abE9iwp+4uc4LMRvJxDosrQeSZnQdWFJ8zKVKZioihA==" saltValue="teC6LFmLhS6uk+g9GCX2S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29" t="s">
        <v>484</v>
      </c>
      <c r="AL9" s="1130"/>
      <c r="AM9" s="1130"/>
      <c r="AN9" s="1131"/>
      <c r="AO9" s="262">
        <v>7034850</v>
      </c>
      <c r="AP9" s="262">
        <v>67023</v>
      </c>
      <c r="AQ9" s="263">
        <v>68274</v>
      </c>
      <c r="AR9" s="264">
        <v>-1.8</v>
      </c>
    </row>
    <row r="10" spans="1:46" ht="13.5" customHeight="1" x14ac:dyDescent="0.15">
      <c r="A10" s="247"/>
      <c r="AK10" s="1129" t="s">
        <v>485</v>
      </c>
      <c r="AL10" s="1130"/>
      <c r="AM10" s="1130"/>
      <c r="AN10" s="1131"/>
      <c r="AO10" s="265">
        <v>1229973</v>
      </c>
      <c r="AP10" s="265">
        <v>11718</v>
      </c>
      <c r="AQ10" s="266">
        <v>4860</v>
      </c>
      <c r="AR10" s="267">
        <v>141.1</v>
      </c>
    </row>
    <row r="11" spans="1:46" ht="13.5" customHeight="1" x14ac:dyDescent="0.15">
      <c r="A11" s="247"/>
      <c r="AK11" s="1129" t="s">
        <v>486</v>
      </c>
      <c r="AL11" s="1130"/>
      <c r="AM11" s="1130"/>
      <c r="AN11" s="1131"/>
      <c r="AO11" s="265">
        <v>254814</v>
      </c>
      <c r="AP11" s="265">
        <v>2428</v>
      </c>
      <c r="AQ11" s="266">
        <v>567</v>
      </c>
      <c r="AR11" s="267">
        <v>328.2</v>
      </c>
    </row>
    <row r="12" spans="1:46" ht="13.5" customHeight="1" x14ac:dyDescent="0.15">
      <c r="A12" s="247"/>
      <c r="AK12" s="1129" t="s">
        <v>487</v>
      </c>
      <c r="AL12" s="1130"/>
      <c r="AM12" s="1130"/>
      <c r="AN12" s="1131"/>
      <c r="AO12" s="265" t="s">
        <v>488</v>
      </c>
      <c r="AP12" s="265" t="s">
        <v>488</v>
      </c>
      <c r="AQ12" s="266">
        <v>16</v>
      </c>
      <c r="AR12" s="267" t="s">
        <v>488</v>
      </c>
    </row>
    <row r="13" spans="1:46" ht="13.5" customHeight="1" x14ac:dyDescent="0.15">
      <c r="A13" s="247"/>
      <c r="AK13" s="1129" t="s">
        <v>489</v>
      </c>
      <c r="AL13" s="1130"/>
      <c r="AM13" s="1130"/>
      <c r="AN13" s="1131"/>
      <c r="AO13" s="265">
        <v>441778</v>
      </c>
      <c r="AP13" s="265">
        <v>4209</v>
      </c>
      <c r="AQ13" s="266">
        <v>2777</v>
      </c>
      <c r="AR13" s="267">
        <v>51.6</v>
      </c>
    </row>
    <row r="14" spans="1:46" ht="13.5" customHeight="1" x14ac:dyDescent="0.15">
      <c r="A14" s="247"/>
      <c r="AK14" s="1129" t="s">
        <v>490</v>
      </c>
      <c r="AL14" s="1130"/>
      <c r="AM14" s="1130"/>
      <c r="AN14" s="1131"/>
      <c r="AO14" s="265">
        <v>152992</v>
      </c>
      <c r="AP14" s="265">
        <v>1458</v>
      </c>
      <c r="AQ14" s="266">
        <v>1330</v>
      </c>
      <c r="AR14" s="267">
        <v>9.6</v>
      </c>
    </row>
    <row r="15" spans="1:46" ht="13.5" customHeight="1" x14ac:dyDescent="0.15">
      <c r="A15" s="247"/>
      <c r="AK15" s="1132" t="s">
        <v>491</v>
      </c>
      <c r="AL15" s="1133"/>
      <c r="AM15" s="1133"/>
      <c r="AN15" s="1134"/>
      <c r="AO15" s="265">
        <v>-168464</v>
      </c>
      <c r="AP15" s="265">
        <v>-1605</v>
      </c>
      <c r="AQ15" s="266">
        <v>-3833</v>
      </c>
      <c r="AR15" s="267">
        <v>-58.1</v>
      </c>
    </row>
    <row r="16" spans="1:46" x14ac:dyDescent="0.15">
      <c r="A16" s="247"/>
      <c r="AK16" s="1132" t="s">
        <v>177</v>
      </c>
      <c r="AL16" s="1133"/>
      <c r="AM16" s="1133"/>
      <c r="AN16" s="1134"/>
      <c r="AO16" s="265">
        <v>8945943</v>
      </c>
      <c r="AP16" s="265">
        <v>85231</v>
      </c>
      <c r="AQ16" s="266">
        <v>73991</v>
      </c>
      <c r="AR16" s="267">
        <v>15.2</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35" t="s">
        <v>496</v>
      </c>
      <c r="AL21" s="1136"/>
      <c r="AM21" s="1136"/>
      <c r="AN21" s="1137"/>
      <c r="AO21" s="277">
        <v>6.14</v>
      </c>
      <c r="AP21" s="278">
        <v>6.28</v>
      </c>
      <c r="AQ21" s="279">
        <v>-0.14000000000000001</v>
      </c>
      <c r="AS21" s="280"/>
      <c r="AT21" s="276"/>
    </row>
    <row r="22" spans="1:46" s="248" customFormat="1" x14ac:dyDescent="0.15">
      <c r="A22" s="276"/>
      <c r="AK22" s="1135" t="s">
        <v>497</v>
      </c>
      <c r="AL22" s="1136"/>
      <c r="AM22" s="1136"/>
      <c r="AN22" s="1137"/>
      <c r="AO22" s="281">
        <v>101.8</v>
      </c>
      <c r="AP22" s="282">
        <v>98.7</v>
      </c>
      <c r="AQ22" s="283">
        <v>3.1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43" t="s">
        <v>501</v>
      </c>
      <c r="AL32" s="1144"/>
      <c r="AM32" s="1144"/>
      <c r="AN32" s="1145"/>
      <c r="AO32" s="291">
        <v>3628878</v>
      </c>
      <c r="AP32" s="291">
        <v>34574</v>
      </c>
      <c r="AQ32" s="292">
        <v>32402</v>
      </c>
      <c r="AR32" s="293">
        <v>6.7</v>
      </c>
    </row>
    <row r="33" spans="1:46" ht="13.5" customHeight="1" x14ac:dyDescent="0.15">
      <c r="A33" s="247"/>
      <c r="AK33" s="1143" t="s">
        <v>502</v>
      </c>
      <c r="AL33" s="1144"/>
      <c r="AM33" s="1144"/>
      <c r="AN33" s="1145"/>
      <c r="AO33" s="291" t="s">
        <v>488</v>
      </c>
      <c r="AP33" s="291" t="s">
        <v>488</v>
      </c>
      <c r="AQ33" s="292" t="s">
        <v>488</v>
      </c>
      <c r="AR33" s="293" t="s">
        <v>488</v>
      </c>
    </row>
    <row r="34" spans="1:46" ht="27" customHeight="1" x14ac:dyDescent="0.15">
      <c r="A34" s="247"/>
      <c r="AK34" s="1143" t="s">
        <v>503</v>
      </c>
      <c r="AL34" s="1144"/>
      <c r="AM34" s="1144"/>
      <c r="AN34" s="1145"/>
      <c r="AO34" s="291" t="s">
        <v>488</v>
      </c>
      <c r="AP34" s="291" t="s">
        <v>488</v>
      </c>
      <c r="AQ34" s="292">
        <v>16</v>
      </c>
      <c r="AR34" s="293" t="s">
        <v>488</v>
      </c>
    </row>
    <row r="35" spans="1:46" ht="27" customHeight="1" x14ac:dyDescent="0.15">
      <c r="A35" s="247"/>
      <c r="AK35" s="1143" t="s">
        <v>504</v>
      </c>
      <c r="AL35" s="1144"/>
      <c r="AM35" s="1144"/>
      <c r="AN35" s="1145"/>
      <c r="AO35" s="291">
        <v>686404</v>
      </c>
      <c r="AP35" s="291">
        <v>6540</v>
      </c>
      <c r="AQ35" s="292">
        <v>5520</v>
      </c>
      <c r="AR35" s="293">
        <v>18.5</v>
      </c>
    </row>
    <row r="36" spans="1:46" ht="27" customHeight="1" x14ac:dyDescent="0.15">
      <c r="A36" s="247"/>
      <c r="AK36" s="1143" t="s">
        <v>505</v>
      </c>
      <c r="AL36" s="1144"/>
      <c r="AM36" s="1144"/>
      <c r="AN36" s="1145"/>
      <c r="AO36" s="291">
        <v>75858</v>
      </c>
      <c r="AP36" s="291">
        <v>723</v>
      </c>
      <c r="AQ36" s="292">
        <v>1296</v>
      </c>
      <c r="AR36" s="293">
        <v>-44.2</v>
      </c>
    </row>
    <row r="37" spans="1:46" ht="13.5" customHeight="1" x14ac:dyDescent="0.15">
      <c r="A37" s="247"/>
      <c r="AK37" s="1143" t="s">
        <v>506</v>
      </c>
      <c r="AL37" s="1144"/>
      <c r="AM37" s="1144"/>
      <c r="AN37" s="1145"/>
      <c r="AO37" s="291">
        <v>32002</v>
      </c>
      <c r="AP37" s="291">
        <v>305</v>
      </c>
      <c r="AQ37" s="292">
        <v>571</v>
      </c>
      <c r="AR37" s="293">
        <v>-46.6</v>
      </c>
    </row>
    <row r="38" spans="1:46" ht="27" customHeight="1" x14ac:dyDescent="0.15">
      <c r="A38" s="247"/>
      <c r="AK38" s="1146" t="s">
        <v>507</v>
      </c>
      <c r="AL38" s="1147"/>
      <c r="AM38" s="1147"/>
      <c r="AN38" s="1148"/>
      <c r="AO38" s="294">
        <v>1605</v>
      </c>
      <c r="AP38" s="294">
        <v>15</v>
      </c>
      <c r="AQ38" s="295">
        <v>0</v>
      </c>
      <c r="AR38" s="283">
        <v>0</v>
      </c>
      <c r="AS38" s="290"/>
    </row>
    <row r="39" spans="1:46" x14ac:dyDescent="0.15">
      <c r="A39" s="247"/>
      <c r="AK39" s="1146" t="s">
        <v>508</v>
      </c>
      <c r="AL39" s="1147"/>
      <c r="AM39" s="1147"/>
      <c r="AN39" s="1148"/>
      <c r="AO39" s="291">
        <v>-1046387</v>
      </c>
      <c r="AP39" s="291">
        <v>-9969</v>
      </c>
      <c r="AQ39" s="292">
        <v>-6093</v>
      </c>
      <c r="AR39" s="293">
        <v>63.6</v>
      </c>
      <c r="AS39" s="290"/>
    </row>
    <row r="40" spans="1:46" ht="27" customHeight="1" x14ac:dyDescent="0.15">
      <c r="A40" s="247"/>
      <c r="AK40" s="1143" t="s">
        <v>509</v>
      </c>
      <c r="AL40" s="1144"/>
      <c r="AM40" s="1144"/>
      <c r="AN40" s="1145"/>
      <c r="AO40" s="291">
        <v>-2049437</v>
      </c>
      <c r="AP40" s="291">
        <v>-19526</v>
      </c>
      <c r="AQ40" s="292">
        <v>-23816</v>
      </c>
      <c r="AR40" s="293">
        <v>-18</v>
      </c>
      <c r="AS40" s="290"/>
    </row>
    <row r="41" spans="1:46" x14ac:dyDescent="0.15">
      <c r="A41" s="247"/>
      <c r="AK41" s="1149" t="s">
        <v>287</v>
      </c>
      <c r="AL41" s="1150"/>
      <c r="AM41" s="1150"/>
      <c r="AN41" s="1151"/>
      <c r="AO41" s="291">
        <v>1328923</v>
      </c>
      <c r="AP41" s="291">
        <v>12661</v>
      </c>
      <c r="AQ41" s="292">
        <v>9896</v>
      </c>
      <c r="AR41" s="293">
        <v>27.9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38" t="s">
        <v>479</v>
      </c>
      <c r="AN49" s="1140" t="s">
        <v>512</v>
      </c>
      <c r="AO49" s="1141"/>
      <c r="AP49" s="1141"/>
      <c r="AQ49" s="1141"/>
      <c r="AR49" s="1142"/>
    </row>
    <row r="50" spans="1:44" x14ac:dyDescent="0.15">
      <c r="A50" s="247"/>
      <c r="AK50" s="305"/>
      <c r="AL50" s="306"/>
      <c r="AM50" s="1139"/>
      <c r="AN50" s="307" t="s">
        <v>513</v>
      </c>
      <c r="AO50" s="308" t="s">
        <v>514</v>
      </c>
      <c r="AP50" s="309" t="s">
        <v>515</v>
      </c>
      <c r="AQ50" s="310" t="s">
        <v>516</v>
      </c>
      <c r="AR50" s="311" t="s">
        <v>517</v>
      </c>
    </row>
    <row r="51" spans="1:44" x14ac:dyDescent="0.15">
      <c r="A51" s="247"/>
      <c r="AK51" s="303" t="s">
        <v>518</v>
      </c>
      <c r="AL51" s="304"/>
      <c r="AM51" s="312">
        <v>4651330</v>
      </c>
      <c r="AN51" s="313">
        <v>42653</v>
      </c>
      <c r="AO51" s="314">
        <v>-7.2</v>
      </c>
      <c r="AP51" s="315">
        <v>44161</v>
      </c>
      <c r="AQ51" s="316">
        <v>3.1</v>
      </c>
      <c r="AR51" s="317">
        <v>-10.3</v>
      </c>
    </row>
    <row r="52" spans="1:44" x14ac:dyDescent="0.15">
      <c r="A52" s="247"/>
      <c r="AK52" s="318"/>
      <c r="AL52" s="319" t="s">
        <v>519</v>
      </c>
      <c r="AM52" s="320">
        <v>2155029</v>
      </c>
      <c r="AN52" s="321">
        <v>19762</v>
      </c>
      <c r="AO52" s="322">
        <v>-11.8</v>
      </c>
      <c r="AP52" s="323">
        <v>23644</v>
      </c>
      <c r="AQ52" s="324">
        <v>3.1</v>
      </c>
      <c r="AR52" s="325">
        <v>-14.9</v>
      </c>
    </row>
    <row r="53" spans="1:44" x14ac:dyDescent="0.15">
      <c r="A53" s="247"/>
      <c r="AK53" s="303" t="s">
        <v>520</v>
      </c>
      <c r="AL53" s="304"/>
      <c r="AM53" s="312">
        <v>3526148</v>
      </c>
      <c r="AN53" s="313">
        <v>32544</v>
      </c>
      <c r="AO53" s="314">
        <v>-23.7</v>
      </c>
      <c r="AP53" s="315">
        <v>43955</v>
      </c>
      <c r="AQ53" s="316">
        <v>-0.5</v>
      </c>
      <c r="AR53" s="317">
        <v>-23.2</v>
      </c>
    </row>
    <row r="54" spans="1:44" x14ac:dyDescent="0.15">
      <c r="A54" s="247"/>
      <c r="AK54" s="318"/>
      <c r="AL54" s="319" t="s">
        <v>519</v>
      </c>
      <c r="AM54" s="320">
        <v>1686078</v>
      </c>
      <c r="AN54" s="321">
        <v>15561</v>
      </c>
      <c r="AO54" s="322">
        <v>-21.3</v>
      </c>
      <c r="AP54" s="323">
        <v>21318</v>
      </c>
      <c r="AQ54" s="324">
        <v>-9.8000000000000007</v>
      </c>
      <c r="AR54" s="325">
        <v>-11.5</v>
      </c>
    </row>
    <row r="55" spans="1:44" x14ac:dyDescent="0.15">
      <c r="A55" s="247"/>
      <c r="AK55" s="303" t="s">
        <v>521</v>
      </c>
      <c r="AL55" s="304"/>
      <c r="AM55" s="312">
        <v>3343227</v>
      </c>
      <c r="AN55" s="313">
        <v>31186</v>
      </c>
      <c r="AO55" s="314">
        <v>-4.2</v>
      </c>
      <c r="AP55" s="315">
        <v>41921</v>
      </c>
      <c r="AQ55" s="316">
        <v>-4.5999999999999996</v>
      </c>
      <c r="AR55" s="317">
        <v>0.4</v>
      </c>
    </row>
    <row r="56" spans="1:44" x14ac:dyDescent="0.15">
      <c r="A56" s="247"/>
      <c r="AK56" s="318"/>
      <c r="AL56" s="319" t="s">
        <v>519</v>
      </c>
      <c r="AM56" s="320">
        <v>1417229</v>
      </c>
      <c r="AN56" s="321">
        <v>13220</v>
      </c>
      <c r="AO56" s="322">
        <v>-15</v>
      </c>
      <c r="AP56" s="323">
        <v>21655</v>
      </c>
      <c r="AQ56" s="324">
        <v>1.6</v>
      </c>
      <c r="AR56" s="325">
        <v>-16.600000000000001</v>
      </c>
    </row>
    <row r="57" spans="1:44" x14ac:dyDescent="0.15">
      <c r="A57" s="247"/>
      <c r="AK57" s="303" t="s">
        <v>522</v>
      </c>
      <c r="AL57" s="304"/>
      <c r="AM57" s="312">
        <v>4704657</v>
      </c>
      <c r="AN57" s="313">
        <v>44310</v>
      </c>
      <c r="AO57" s="314">
        <v>42.1</v>
      </c>
      <c r="AP57" s="315">
        <v>44585</v>
      </c>
      <c r="AQ57" s="316">
        <v>6.4</v>
      </c>
      <c r="AR57" s="317">
        <v>35.700000000000003</v>
      </c>
    </row>
    <row r="58" spans="1:44" x14ac:dyDescent="0.15">
      <c r="A58" s="247"/>
      <c r="AK58" s="318"/>
      <c r="AL58" s="319" t="s">
        <v>519</v>
      </c>
      <c r="AM58" s="320">
        <v>1658095</v>
      </c>
      <c r="AN58" s="321">
        <v>15616</v>
      </c>
      <c r="AO58" s="322">
        <v>18.100000000000001</v>
      </c>
      <c r="AP58" s="323">
        <v>23077</v>
      </c>
      <c r="AQ58" s="324">
        <v>6.6</v>
      </c>
      <c r="AR58" s="325">
        <v>11.5</v>
      </c>
    </row>
    <row r="59" spans="1:44" x14ac:dyDescent="0.15">
      <c r="A59" s="247"/>
      <c r="AK59" s="303" t="s">
        <v>523</v>
      </c>
      <c r="AL59" s="304"/>
      <c r="AM59" s="312">
        <v>6599589</v>
      </c>
      <c r="AN59" s="313">
        <v>62877</v>
      </c>
      <c r="AO59" s="314">
        <v>41.9</v>
      </c>
      <c r="AP59" s="315">
        <v>49779</v>
      </c>
      <c r="AQ59" s="316">
        <v>11.6</v>
      </c>
      <c r="AR59" s="317">
        <v>30.3</v>
      </c>
    </row>
    <row r="60" spans="1:44" x14ac:dyDescent="0.15">
      <c r="A60" s="247"/>
      <c r="AK60" s="318"/>
      <c r="AL60" s="319" t="s">
        <v>519</v>
      </c>
      <c r="AM60" s="320">
        <v>2662842</v>
      </c>
      <c r="AN60" s="321">
        <v>25370</v>
      </c>
      <c r="AO60" s="322">
        <v>62.5</v>
      </c>
      <c r="AP60" s="323">
        <v>28921</v>
      </c>
      <c r="AQ60" s="324">
        <v>25.3</v>
      </c>
      <c r="AR60" s="325">
        <v>37.200000000000003</v>
      </c>
    </row>
    <row r="61" spans="1:44" x14ac:dyDescent="0.15">
      <c r="A61" s="247"/>
      <c r="AK61" s="303" t="s">
        <v>524</v>
      </c>
      <c r="AL61" s="326"/>
      <c r="AM61" s="312">
        <v>4564990</v>
      </c>
      <c r="AN61" s="313">
        <v>42714</v>
      </c>
      <c r="AO61" s="314">
        <v>9.8000000000000007</v>
      </c>
      <c r="AP61" s="315">
        <v>44880</v>
      </c>
      <c r="AQ61" s="327">
        <v>3.2</v>
      </c>
      <c r="AR61" s="317">
        <v>6.6</v>
      </c>
    </row>
    <row r="62" spans="1:44" x14ac:dyDescent="0.15">
      <c r="A62" s="247"/>
      <c r="AK62" s="318"/>
      <c r="AL62" s="319" t="s">
        <v>519</v>
      </c>
      <c r="AM62" s="320">
        <v>1915855</v>
      </c>
      <c r="AN62" s="321">
        <v>17906</v>
      </c>
      <c r="AO62" s="322">
        <v>6.5</v>
      </c>
      <c r="AP62" s="323">
        <v>23723</v>
      </c>
      <c r="AQ62" s="324">
        <v>5.4</v>
      </c>
      <c r="AR62" s="325">
        <v>1.1000000000000001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kIiDjDRmMEEY3n2/WZ9noeBCfL8K8TohvsEe397Y3JKpRMuDZoofbpMO5N7kDS7pXO0Q3VTQtZSHBg825EBqDQ==" saltValue="pEmrCp/9olRs/vtfDY1F7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WQJwZ03edLElH2GaLONAZRHCaaniFY7NMfAuvePXTXZ45ei9s/7wCS5gRglJCT8TDkDt6Xv5G09v2mq0gHvn/A==" saltValue="mg5xAKgpWzVcvinqE7u6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aojhz6YaswwToquZ9ybwaPiMkPit2IfWOLleDdnFdmum2HAoxyBeVhKj+NYZcEHlfvaBKxqc3Da9tqpZEitnRw==" saltValue="/vAjxqaINXaKKEADkSz1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5.28</v>
      </c>
      <c r="G47" s="12">
        <v>7.34</v>
      </c>
      <c r="H47" s="12">
        <v>9.34</v>
      </c>
      <c r="I47" s="12">
        <v>9.59</v>
      </c>
      <c r="J47" s="13">
        <v>9.98</v>
      </c>
    </row>
    <row r="48" spans="2:10" ht="57.75" customHeight="1" x14ac:dyDescent="0.15">
      <c r="B48" s="14"/>
      <c r="C48" s="1154" t="s">
        <v>4</v>
      </c>
      <c r="D48" s="1154"/>
      <c r="E48" s="1155"/>
      <c r="F48" s="15">
        <v>4.34</v>
      </c>
      <c r="G48" s="16">
        <v>9.2100000000000009</v>
      </c>
      <c r="H48" s="16">
        <v>10.23</v>
      </c>
      <c r="I48" s="16">
        <v>7.63</v>
      </c>
      <c r="J48" s="17">
        <v>4.5999999999999996</v>
      </c>
    </row>
    <row r="49" spans="2:10" ht="57.75" customHeight="1" thickBot="1" x14ac:dyDescent="0.2">
      <c r="B49" s="18"/>
      <c r="C49" s="1156" t="s">
        <v>5</v>
      </c>
      <c r="D49" s="1156"/>
      <c r="E49" s="1157"/>
      <c r="F49" s="19">
        <v>1.91</v>
      </c>
      <c r="G49" s="20">
        <v>7.41</v>
      </c>
      <c r="H49" s="20">
        <v>2.56</v>
      </c>
      <c r="I49" s="20" t="s">
        <v>531</v>
      </c>
      <c r="J49" s="21" t="s">
        <v>532</v>
      </c>
    </row>
    <row r="50" spans="2:10" x14ac:dyDescent="0.15"/>
  </sheetData>
  <sheetProtection algorithmName="SHA-512" hashValue="07Zq4DUI6EMkWKGOlso6wMRqHyRw8RmUILt6wYZ2xLHXux0WbCxyd+9Vlsf9bELI6eh1ErmzTxYqgWgkj1IQmg==" saltValue="MKpO4j4/bHBT9VrO9v2a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533</v>
      </c>
      <c r="D34" s="1162"/>
      <c r="E34" s="1163"/>
      <c r="F34" s="32">
        <v>7.52</v>
      </c>
      <c r="G34" s="33">
        <v>7.85</v>
      </c>
      <c r="H34" s="33">
        <v>8.1300000000000008</v>
      </c>
      <c r="I34" s="33">
        <v>8.16</v>
      </c>
      <c r="J34" s="34">
        <v>7.34</v>
      </c>
      <c r="K34" s="22"/>
      <c r="L34" s="22"/>
      <c r="M34" s="22"/>
      <c r="N34" s="22"/>
      <c r="O34" s="22"/>
      <c r="P34" s="22"/>
    </row>
    <row r="35" spans="1:16" ht="39" customHeight="1" x14ac:dyDescent="0.15">
      <c r="A35" s="22"/>
      <c r="B35" s="35"/>
      <c r="C35" s="1158" t="s">
        <v>534</v>
      </c>
      <c r="D35" s="1158"/>
      <c r="E35" s="1159"/>
      <c r="F35" s="36">
        <v>4.2699999999999996</v>
      </c>
      <c r="G35" s="37">
        <v>9.16</v>
      </c>
      <c r="H35" s="37">
        <v>10.19</v>
      </c>
      <c r="I35" s="37">
        <v>7.58</v>
      </c>
      <c r="J35" s="38">
        <v>4.57</v>
      </c>
      <c r="K35" s="22"/>
      <c r="L35" s="22"/>
      <c r="M35" s="22"/>
      <c r="N35" s="22"/>
      <c r="O35" s="22"/>
      <c r="P35" s="22"/>
    </row>
    <row r="36" spans="1:16" ht="39" customHeight="1" x14ac:dyDescent="0.15">
      <c r="A36" s="22"/>
      <c r="B36" s="35"/>
      <c r="C36" s="1158" t="s">
        <v>535</v>
      </c>
      <c r="D36" s="1158"/>
      <c r="E36" s="1159"/>
      <c r="F36" s="36">
        <v>0.18</v>
      </c>
      <c r="G36" s="37">
        <v>0.92</v>
      </c>
      <c r="H36" s="37">
        <v>1.4</v>
      </c>
      <c r="I36" s="37">
        <v>1.72</v>
      </c>
      <c r="J36" s="38">
        <v>3.07</v>
      </c>
      <c r="K36" s="22"/>
      <c r="L36" s="22"/>
      <c r="M36" s="22"/>
      <c r="N36" s="22"/>
      <c r="O36" s="22"/>
      <c r="P36" s="22"/>
    </row>
    <row r="37" spans="1:16" ht="39" customHeight="1" x14ac:dyDescent="0.15">
      <c r="A37" s="22"/>
      <c r="B37" s="35"/>
      <c r="C37" s="1158" t="s">
        <v>536</v>
      </c>
      <c r="D37" s="1158"/>
      <c r="E37" s="1159"/>
      <c r="F37" s="36">
        <v>0.16</v>
      </c>
      <c r="G37" s="37">
        <v>0.04</v>
      </c>
      <c r="H37" s="37">
        <v>0.71</v>
      </c>
      <c r="I37" s="37">
        <v>0.19</v>
      </c>
      <c r="J37" s="38">
        <v>1.18</v>
      </c>
      <c r="K37" s="22"/>
      <c r="L37" s="22"/>
      <c r="M37" s="22"/>
      <c r="N37" s="22"/>
      <c r="O37" s="22"/>
      <c r="P37" s="22"/>
    </row>
    <row r="38" spans="1:16" ht="39" customHeight="1" x14ac:dyDescent="0.15">
      <c r="A38" s="22"/>
      <c r="B38" s="35"/>
      <c r="C38" s="1158" t="s">
        <v>537</v>
      </c>
      <c r="D38" s="1158"/>
      <c r="E38" s="1159"/>
      <c r="F38" s="36">
        <v>0.64</v>
      </c>
      <c r="G38" s="37">
        <v>0.52</v>
      </c>
      <c r="H38" s="37">
        <v>0.13</v>
      </c>
      <c r="I38" s="37">
        <v>0.33</v>
      </c>
      <c r="J38" s="38">
        <v>0.47</v>
      </c>
      <c r="K38" s="22"/>
      <c r="L38" s="22"/>
      <c r="M38" s="22"/>
      <c r="N38" s="22"/>
      <c r="O38" s="22"/>
      <c r="P38" s="22"/>
    </row>
    <row r="39" spans="1:16" ht="39" customHeight="1" x14ac:dyDescent="0.15">
      <c r="A39" s="22"/>
      <c r="B39" s="35"/>
      <c r="C39" s="1158" t="s">
        <v>538</v>
      </c>
      <c r="D39" s="1158"/>
      <c r="E39" s="1159"/>
      <c r="F39" s="36">
        <v>0.01</v>
      </c>
      <c r="G39" s="37">
        <v>0.01</v>
      </c>
      <c r="H39" s="37">
        <v>0.06</v>
      </c>
      <c r="I39" s="37">
        <v>0.02</v>
      </c>
      <c r="J39" s="38">
        <v>0.46</v>
      </c>
      <c r="K39" s="22"/>
      <c r="L39" s="22"/>
      <c r="M39" s="22"/>
      <c r="N39" s="22"/>
      <c r="O39" s="22"/>
      <c r="P39" s="22"/>
    </row>
    <row r="40" spans="1:16" ht="39" customHeight="1" x14ac:dyDescent="0.15">
      <c r="A40" s="22"/>
      <c r="B40" s="35"/>
      <c r="C40" s="1158" t="s">
        <v>539</v>
      </c>
      <c r="D40" s="1158"/>
      <c r="E40" s="1159"/>
      <c r="F40" s="36">
        <v>0.02</v>
      </c>
      <c r="G40" s="37">
        <v>0.06</v>
      </c>
      <c r="H40" s="37">
        <v>0.08</v>
      </c>
      <c r="I40" s="37">
        <v>0.08</v>
      </c>
      <c r="J40" s="38">
        <v>0.1</v>
      </c>
      <c r="K40" s="22"/>
      <c r="L40" s="22"/>
      <c r="M40" s="22"/>
      <c r="N40" s="22"/>
      <c r="O40" s="22"/>
      <c r="P40" s="22"/>
    </row>
    <row r="41" spans="1:16" ht="39" customHeight="1" x14ac:dyDescent="0.15">
      <c r="A41" s="22"/>
      <c r="B41" s="35"/>
      <c r="C41" s="1158" t="s">
        <v>540</v>
      </c>
      <c r="D41" s="1158"/>
      <c r="E41" s="1159"/>
      <c r="F41" s="36">
        <v>0.05</v>
      </c>
      <c r="G41" s="37">
        <v>0.05</v>
      </c>
      <c r="H41" s="37">
        <v>0.04</v>
      </c>
      <c r="I41" s="37">
        <v>0.03</v>
      </c>
      <c r="J41" s="38">
        <v>0.02</v>
      </c>
      <c r="K41" s="22"/>
      <c r="L41" s="22"/>
      <c r="M41" s="22"/>
      <c r="N41" s="22"/>
      <c r="O41" s="22"/>
      <c r="P41" s="22"/>
    </row>
    <row r="42" spans="1:16" ht="39" customHeight="1" x14ac:dyDescent="0.15">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542</v>
      </c>
      <c r="D43" s="1160"/>
      <c r="E43" s="1161"/>
      <c r="F43" s="41" t="s">
        <v>488</v>
      </c>
      <c r="G43" s="42" t="s">
        <v>488</v>
      </c>
      <c r="H43" s="42" t="s">
        <v>488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nUCZWNneaMkFj9YaIHnCjodjF41SL1wDgtiPCQxhRerZWrv+Bc2dKc675RVt2pqdS6NUYHaIaccmgtM5d8kiA==" saltValue="L2JJCZNQVBBPSTaMKb3W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3496</v>
      </c>
      <c r="L45" s="58">
        <v>3629</v>
      </c>
      <c r="M45" s="58">
        <v>3726</v>
      </c>
      <c r="N45" s="58">
        <v>3736</v>
      </c>
      <c r="O45" s="59">
        <v>3629</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15">
      <c r="A48" s="46"/>
      <c r="B48" s="1166"/>
      <c r="C48" s="1167"/>
      <c r="D48" s="60"/>
      <c r="E48" s="1172" t="s">
        <v>13</v>
      </c>
      <c r="F48" s="1172"/>
      <c r="G48" s="1172"/>
      <c r="H48" s="1172"/>
      <c r="I48" s="1172"/>
      <c r="J48" s="1173"/>
      <c r="K48" s="61">
        <v>718</v>
      </c>
      <c r="L48" s="62">
        <v>692</v>
      </c>
      <c r="M48" s="62">
        <v>702</v>
      </c>
      <c r="N48" s="62">
        <v>733</v>
      </c>
      <c r="O48" s="63">
        <v>686</v>
      </c>
      <c r="P48" s="46"/>
      <c r="Q48" s="46"/>
      <c r="R48" s="46"/>
      <c r="S48" s="46"/>
      <c r="T48" s="46"/>
      <c r="U48" s="46"/>
    </row>
    <row r="49" spans="1:21" ht="30.75" customHeight="1" x14ac:dyDescent="0.15">
      <c r="A49" s="46"/>
      <c r="B49" s="1166"/>
      <c r="C49" s="1167"/>
      <c r="D49" s="60"/>
      <c r="E49" s="1172" t="s">
        <v>14</v>
      </c>
      <c r="F49" s="1172"/>
      <c r="G49" s="1172"/>
      <c r="H49" s="1172"/>
      <c r="I49" s="1172"/>
      <c r="J49" s="1173"/>
      <c r="K49" s="61">
        <v>10</v>
      </c>
      <c r="L49" s="62">
        <v>21</v>
      </c>
      <c r="M49" s="62">
        <v>24</v>
      </c>
      <c r="N49" s="62">
        <v>39</v>
      </c>
      <c r="O49" s="63">
        <v>76</v>
      </c>
      <c r="P49" s="46"/>
      <c r="Q49" s="46"/>
      <c r="R49" s="46"/>
      <c r="S49" s="46"/>
      <c r="T49" s="46"/>
      <c r="U49" s="46"/>
    </row>
    <row r="50" spans="1:21" ht="30.75" customHeight="1" x14ac:dyDescent="0.15">
      <c r="A50" s="46"/>
      <c r="B50" s="1166"/>
      <c r="C50" s="1167"/>
      <c r="D50" s="60"/>
      <c r="E50" s="1172" t="s">
        <v>15</v>
      </c>
      <c r="F50" s="1172"/>
      <c r="G50" s="1172"/>
      <c r="H50" s="1172"/>
      <c r="I50" s="1172"/>
      <c r="J50" s="1173"/>
      <c r="K50" s="61">
        <v>28</v>
      </c>
      <c r="L50" s="62">
        <v>40</v>
      </c>
      <c r="M50" s="62">
        <v>39</v>
      </c>
      <c r="N50" s="62">
        <v>32</v>
      </c>
      <c r="O50" s="63">
        <v>32</v>
      </c>
      <c r="P50" s="46"/>
      <c r="Q50" s="46"/>
      <c r="R50" s="46"/>
      <c r="S50" s="46"/>
      <c r="T50" s="46"/>
      <c r="U50" s="46"/>
    </row>
    <row r="51" spans="1:21" ht="30.75" customHeight="1" x14ac:dyDescent="0.15">
      <c r="A51" s="46"/>
      <c r="B51" s="1168"/>
      <c r="C51" s="1169"/>
      <c r="D51" s="64"/>
      <c r="E51" s="1172" t="s">
        <v>16</v>
      </c>
      <c r="F51" s="1172"/>
      <c r="G51" s="1172"/>
      <c r="H51" s="1172"/>
      <c r="I51" s="1172"/>
      <c r="J51" s="1173"/>
      <c r="K51" s="61">
        <v>1</v>
      </c>
      <c r="L51" s="62">
        <v>0</v>
      </c>
      <c r="M51" s="62">
        <v>0</v>
      </c>
      <c r="N51" s="62">
        <v>0</v>
      </c>
      <c r="O51" s="63">
        <v>2</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3140</v>
      </c>
      <c r="L52" s="62">
        <v>3094</v>
      </c>
      <c r="M52" s="62">
        <v>3111</v>
      </c>
      <c r="N52" s="62">
        <v>3226</v>
      </c>
      <c r="O52" s="63">
        <v>3095</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1113</v>
      </c>
      <c r="L53" s="67">
        <v>1288</v>
      </c>
      <c r="M53" s="67">
        <v>1380</v>
      </c>
      <c r="N53" s="67">
        <v>1314</v>
      </c>
      <c r="O53" s="68">
        <v>1330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78c5p5BSivT7fBtFJx5GKGpUKZanfUo1lC8+PiM0oZ1CH0HWquTl939SvDRkpZknWYhNy0PQ7AlKUe3SRcbww==" saltValue="VtuniPO2q75nWk3maXOtr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30">
        <v>40186</v>
      </c>
      <c r="J41" s="331">
        <v>39909</v>
      </c>
      <c r="K41" s="331">
        <v>38566</v>
      </c>
      <c r="L41" s="331">
        <v>37397</v>
      </c>
      <c r="M41" s="332">
        <v>37605</v>
      </c>
    </row>
    <row r="42" spans="2:13" ht="27.75" customHeight="1" x14ac:dyDescent="0.15">
      <c r="B42" s="1197"/>
      <c r="C42" s="1198"/>
      <c r="D42" s="104"/>
      <c r="E42" s="1203" t="s">
        <v>32</v>
      </c>
      <c r="F42" s="1203"/>
      <c r="G42" s="1203"/>
      <c r="H42" s="1204"/>
      <c r="I42" s="333">
        <v>1710</v>
      </c>
      <c r="J42" s="334">
        <v>1592</v>
      </c>
      <c r="K42" s="334">
        <v>1183</v>
      </c>
      <c r="L42" s="334">
        <v>1183</v>
      </c>
      <c r="M42" s="335">
        <v>1376</v>
      </c>
    </row>
    <row r="43" spans="2:13" ht="27.75" customHeight="1" x14ac:dyDescent="0.15">
      <c r="B43" s="1197"/>
      <c r="C43" s="1198"/>
      <c r="D43" s="104"/>
      <c r="E43" s="1203" t="s">
        <v>33</v>
      </c>
      <c r="F43" s="1203"/>
      <c r="G43" s="1203"/>
      <c r="H43" s="1204"/>
      <c r="I43" s="333">
        <v>7387</v>
      </c>
      <c r="J43" s="334">
        <v>7264</v>
      </c>
      <c r="K43" s="334">
        <v>7067</v>
      </c>
      <c r="L43" s="334">
        <v>6933</v>
      </c>
      <c r="M43" s="335">
        <v>6807</v>
      </c>
    </row>
    <row r="44" spans="2:13" ht="27.75" customHeight="1" x14ac:dyDescent="0.15">
      <c r="B44" s="1197"/>
      <c r="C44" s="1198"/>
      <c r="D44" s="104"/>
      <c r="E44" s="1203" t="s">
        <v>34</v>
      </c>
      <c r="F44" s="1203"/>
      <c r="G44" s="1203"/>
      <c r="H44" s="1204"/>
      <c r="I44" s="333">
        <v>473</v>
      </c>
      <c r="J44" s="334">
        <v>494</v>
      </c>
      <c r="K44" s="334">
        <v>669</v>
      </c>
      <c r="L44" s="334">
        <v>750</v>
      </c>
      <c r="M44" s="335">
        <v>835</v>
      </c>
    </row>
    <row r="45" spans="2:13" ht="27.75" customHeight="1" x14ac:dyDescent="0.15">
      <c r="B45" s="1197"/>
      <c r="C45" s="1198"/>
      <c r="D45" s="104"/>
      <c r="E45" s="1203" t="s">
        <v>35</v>
      </c>
      <c r="F45" s="1203"/>
      <c r="G45" s="1203"/>
      <c r="H45" s="1204"/>
      <c r="I45" s="333">
        <v>4608</v>
      </c>
      <c r="J45" s="334">
        <v>4758</v>
      </c>
      <c r="K45" s="334">
        <v>4832</v>
      </c>
      <c r="L45" s="334">
        <v>5171</v>
      </c>
      <c r="M45" s="335">
        <v>5436</v>
      </c>
    </row>
    <row r="46" spans="2:13" ht="27.75" customHeight="1" x14ac:dyDescent="0.15">
      <c r="B46" s="1197"/>
      <c r="C46" s="1198"/>
      <c r="D46" s="105"/>
      <c r="E46" s="1203" t="s">
        <v>36</v>
      </c>
      <c r="F46" s="1203"/>
      <c r="G46" s="1203"/>
      <c r="H46" s="1204"/>
      <c r="I46" s="333" t="s">
        <v>488</v>
      </c>
      <c r="J46" s="334" t="s">
        <v>488</v>
      </c>
      <c r="K46" s="334" t="s">
        <v>488</v>
      </c>
      <c r="L46" s="334" t="s">
        <v>488</v>
      </c>
      <c r="M46" s="335" t="s">
        <v>488</v>
      </c>
    </row>
    <row r="47" spans="2:13" ht="27.75" customHeight="1" x14ac:dyDescent="0.15">
      <c r="B47" s="1197"/>
      <c r="C47" s="1198"/>
      <c r="D47" s="106"/>
      <c r="E47" s="1205" t="s">
        <v>37</v>
      </c>
      <c r="F47" s="1206"/>
      <c r="G47" s="1206"/>
      <c r="H47" s="1207"/>
      <c r="I47" s="333" t="s">
        <v>488</v>
      </c>
      <c r="J47" s="334" t="s">
        <v>488</v>
      </c>
      <c r="K47" s="334" t="s">
        <v>488</v>
      </c>
      <c r="L47" s="334" t="s">
        <v>488</v>
      </c>
      <c r="M47" s="335" t="s">
        <v>488</v>
      </c>
    </row>
    <row r="48" spans="2:13" ht="27.75" customHeight="1" x14ac:dyDescent="0.15">
      <c r="B48" s="1197"/>
      <c r="C48" s="1198"/>
      <c r="D48" s="104"/>
      <c r="E48" s="1203" t="s">
        <v>38</v>
      </c>
      <c r="F48" s="1203"/>
      <c r="G48" s="1203"/>
      <c r="H48" s="1204"/>
      <c r="I48" s="333" t="s">
        <v>488</v>
      </c>
      <c r="J48" s="334" t="s">
        <v>488</v>
      </c>
      <c r="K48" s="334" t="s">
        <v>488</v>
      </c>
      <c r="L48" s="334" t="s">
        <v>488</v>
      </c>
      <c r="M48" s="335" t="s">
        <v>488</v>
      </c>
    </row>
    <row r="49" spans="2:13" ht="27.75" customHeight="1" x14ac:dyDescent="0.15">
      <c r="B49" s="1199"/>
      <c r="C49" s="1200"/>
      <c r="D49" s="104"/>
      <c r="E49" s="1203" t="s">
        <v>39</v>
      </c>
      <c r="F49" s="1203"/>
      <c r="G49" s="1203"/>
      <c r="H49" s="1204"/>
      <c r="I49" s="333" t="s">
        <v>488</v>
      </c>
      <c r="J49" s="334" t="s">
        <v>488</v>
      </c>
      <c r="K49" s="334" t="s">
        <v>488</v>
      </c>
      <c r="L49" s="334" t="s">
        <v>488</v>
      </c>
      <c r="M49" s="335" t="s">
        <v>488</v>
      </c>
    </row>
    <row r="50" spans="2:13" ht="27.75" customHeight="1" x14ac:dyDescent="0.15">
      <c r="B50" s="1208" t="s">
        <v>40</v>
      </c>
      <c r="C50" s="1209"/>
      <c r="D50" s="107"/>
      <c r="E50" s="1203" t="s">
        <v>41</v>
      </c>
      <c r="F50" s="1203"/>
      <c r="G50" s="1203"/>
      <c r="H50" s="1204"/>
      <c r="I50" s="333">
        <v>3785</v>
      </c>
      <c r="J50" s="334">
        <v>4389</v>
      </c>
      <c r="K50" s="334">
        <v>4777</v>
      </c>
      <c r="L50" s="334">
        <v>5240</v>
      </c>
      <c r="M50" s="335">
        <v>5540</v>
      </c>
    </row>
    <row r="51" spans="2:13" ht="27.75" customHeight="1" x14ac:dyDescent="0.15">
      <c r="B51" s="1197"/>
      <c r="C51" s="1198"/>
      <c r="D51" s="104"/>
      <c r="E51" s="1203" t="s">
        <v>42</v>
      </c>
      <c r="F51" s="1203"/>
      <c r="G51" s="1203"/>
      <c r="H51" s="1204"/>
      <c r="I51" s="333">
        <v>15652</v>
      </c>
      <c r="J51" s="334">
        <v>14253</v>
      </c>
      <c r="K51" s="334">
        <v>14019</v>
      </c>
      <c r="L51" s="334">
        <v>13783</v>
      </c>
      <c r="M51" s="335">
        <v>14331</v>
      </c>
    </row>
    <row r="52" spans="2:13" ht="27.75" customHeight="1" x14ac:dyDescent="0.15">
      <c r="B52" s="1199"/>
      <c r="C52" s="1200"/>
      <c r="D52" s="104"/>
      <c r="E52" s="1203" t="s">
        <v>43</v>
      </c>
      <c r="F52" s="1203"/>
      <c r="G52" s="1203"/>
      <c r="H52" s="1204"/>
      <c r="I52" s="333">
        <v>29205</v>
      </c>
      <c r="J52" s="334">
        <v>29014</v>
      </c>
      <c r="K52" s="334">
        <v>28119</v>
      </c>
      <c r="L52" s="334">
        <v>27014</v>
      </c>
      <c r="M52" s="335">
        <v>26204</v>
      </c>
    </row>
    <row r="53" spans="2:13" ht="27.75" customHeight="1" thickBot="1" x14ac:dyDescent="0.2">
      <c r="B53" s="1210" t="s">
        <v>19</v>
      </c>
      <c r="C53" s="1211"/>
      <c r="D53" s="108"/>
      <c r="E53" s="1212" t="s">
        <v>44</v>
      </c>
      <c r="F53" s="1212"/>
      <c r="G53" s="1212"/>
      <c r="H53" s="1213"/>
      <c r="I53" s="336">
        <v>5722</v>
      </c>
      <c r="J53" s="337">
        <v>6361</v>
      </c>
      <c r="K53" s="337">
        <v>5402</v>
      </c>
      <c r="L53" s="337">
        <v>5398</v>
      </c>
      <c r="M53" s="338">
        <v>5985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GO3uwLeOQ6o0iwfnaNaiUlUby0lrflYnOM0HEWZ5puoXHw01w46KwfSR7tghxAhceh4Rmz6KOhfDqgo9x7WrKg==" saltValue="44OSxkPL8+YxbPH44Tvck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2083</v>
      </c>
      <c r="G55" s="339">
        <v>2188</v>
      </c>
      <c r="H55" s="340">
        <v>2328</v>
      </c>
    </row>
    <row r="56" spans="2:8" ht="52.5" customHeight="1" x14ac:dyDescent="0.15">
      <c r="B56" s="120"/>
      <c r="C56" s="1224" t="s">
        <v>47</v>
      </c>
      <c r="D56" s="1224"/>
      <c r="E56" s="1225"/>
      <c r="F56" s="341" t="s">
        <v>488</v>
      </c>
      <c r="G56" s="341" t="s">
        <v>488</v>
      </c>
      <c r="H56" s="342" t="s">
        <v>488</v>
      </c>
    </row>
    <row r="57" spans="2:8" ht="53.25" customHeight="1" x14ac:dyDescent="0.15">
      <c r="B57" s="120"/>
      <c r="C57" s="1226" t="s">
        <v>48</v>
      </c>
      <c r="D57" s="1226"/>
      <c r="E57" s="1227"/>
      <c r="F57" s="343">
        <v>1700</v>
      </c>
      <c r="G57" s="343">
        <v>2095</v>
      </c>
      <c r="H57" s="344">
        <v>2316</v>
      </c>
    </row>
    <row r="58" spans="2:8" ht="45.75" customHeight="1" x14ac:dyDescent="0.15">
      <c r="B58" s="121"/>
      <c r="C58" s="1214" t="s">
        <v>559</v>
      </c>
      <c r="D58" s="1215"/>
      <c r="E58" s="1216"/>
      <c r="F58" s="345">
        <v>1489</v>
      </c>
      <c r="G58" s="345">
        <v>1751</v>
      </c>
      <c r="H58" s="346">
        <v>1852</v>
      </c>
    </row>
    <row r="59" spans="2:8" ht="45.75" customHeight="1" x14ac:dyDescent="0.15">
      <c r="B59" s="121"/>
      <c r="C59" s="1214" t="s">
        <v>560</v>
      </c>
      <c r="D59" s="1215"/>
      <c r="E59" s="1216"/>
      <c r="F59" s="345">
        <v>2</v>
      </c>
      <c r="G59" s="345">
        <v>145</v>
      </c>
      <c r="H59" s="346">
        <v>217</v>
      </c>
    </row>
    <row r="60" spans="2:8" ht="45.75" customHeight="1" x14ac:dyDescent="0.15">
      <c r="B60" s="121"/>
      <c r="C60" s="1214" t="s">
        <v>562</v>
      </c>
      <c r="D60" s="1215"/>
      <c r="E60" s="1216"/>
      <c r="F60" s="345">
        <v>16</v>
      </c>
      <c r="G60" s="345">
        <v>3</v>
      </c>
      <c r="H60" s="346">
        <v>103</v>
      </c>
    </row>
    <row r="61" spans="2:8" ht="45.75" customHeight="1" x14ac:dyDescent="0.15">
      <c r="B61" s="121"/>
      <c r="C61" s="1214" t="s">
        <v>561</v>
      </c>
      <c r="D61" s="1215"/>
      <c r="E61" s="1216"/>
      <c r="F61" s="345">
        <v>50</v>
      </c>
      <c r="G61" s="345">
        <v>50</v>
      </c>
      <c r="H61" s="346">
        <v>50</v>
      </c>
    </row>
    <row r="62" spans="2:8" ht="45.75" customHeight="1" thickBot="1" x14ac:dyDescent="0.2">
      <c r="B62" s="122"/>
      <c r="C62" s="1217" t="s">
        <v>566</v>
      </c>
      <c r="D62" s="1218"/>
      <c r="E62" s="1219"/>
      <c r="F62" s="347">
        <v>19</v>
      </c>
      <c r="G62" s="347">
        <v>20</v>
      </c>
      <c r="H62" s="348">
        <v>22</v>
      </c>
    </row>
    <row r="63" spans="2:8" ht="52.5" customHeight="1" thickBot="1" x14ac:dyDescent="0.2">
      <c r="B63" s="123"/>
      <c r="C63" s="1220" t="s">
        <v>49</v>
      </c>
      <c r="D63" s="1220"/>
      <c r="E63" s="1221"/>
      <c r="F63" s="349">
        <v>3783</v>
      </c>
      <c r="G63" s="349">
        <v>4283</v>
      </c>
      <c r="H63" s="350">
        <v>4645</v>
      </c>
    </row>
    <row r="64" spans="2:8" x14ac:dyDescent="0.15"/>
  </sheetData>
  <sheetProtection algorithmName="SHA-512" hashValue="VuFTV+9Hz8msmWH3EjyMx6zfnsrLKhtUsuV766rTJ0On9PACa5zBxCSfMdg0+Zfz3wmvbSrberiaBK7ftQAmqw==" saltValue="n5Ox/yBDHS8LwXumGEUfn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524EA-8AF2-4A9F-9D4B-E74670BFDA76}">
  <sheetPr>
    <pageSetUpPr fitToPage="1"/>
  </sheetPr>
  <dimension ref="A1:DE85"/>
  <sheetViews>
    <sheetView showGridLines="0" view="pageBreakPreview" zoomScale="80" zoomScaleNormal="100" zoomScaleSheetLayoutView="80"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576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570</v>
      </c>
      <c r="AO51" s="1233"/>
      <c r="AP51" s="1233"/>
      <c r="AQ51" s="1233"/>
      <c r="AR51" s="1233"/>
      <c r="AS51" s="1233"/>
      <c r="AT51" s="1233"/>
      <c r="AU51" s="1233"/>
      <c r="AV51" s="1233"/>
      <c r="AW51" s="1233"/>
      <c r="AX51" s="1233"/>
      <c r="AY51" s="1233"/>
      <c r="AZ51" s="1233"/>
      <c r="BA51" s="1233"/>
      <c r="BB51" s="1233" t="s">
        <v>571</v>
      </c>
      <c r="BC51" s="1233"/>
      <c r="BD51" s="1233"/>
      <c r="BE51" s="1233"/>
      <c r="BF51" s="1233"/>
      <c r="BG51" s="1233"/>
      <c r="BH51" s="1233"/>
      <c r="BI51" s="1233"/>
      <c r="BJ51" s="1233"/>
      <c r="BK51" s="1233"/>
      <c r="BL51" s="1233"/>
      <c r="BM51" s="1233"/>
      <c r="BN51" s="1233"/>
      <c r="BO51" s="1233"/>
      <c r="BP51" s="1230">
        <v>29.2</v>
      </c>
      <c r="BQ51" s="1230"/>
      <c r="BR51" s="1230"/>
      <c r="BS51" s="1230"/>
      <c r="BT51" s="1230"/>
      <c r="BU51" s="1230"/>
      <c r="BV51" s="1230"/>
      <c r="BW51" s="1230"/>
      <c r="BX51" s="1230">
        <v>30.7</v>
      </c>
      <c r="BY51" s="1230"/>
      <c r="BZ51" s="1230"/>
      <c r="CA51" s="1230"/>
      <c r="CB51" s="1230"/>
      <c r="CC51" s="1230"/>
      <c r="CD51" s="1230"/>
      <c r="CE51" s="1230"/>
      <c r="CF51" s="1230">
        <v>26.9</v>
      </c>
      <c r="CG51" s="1230"/>
      <c r="CH51" s="1230"/>
      <c r="CI51" s="1230"/>
      <c r="CJ51" s="1230"/>
      <c r="CK51" s="1230"/>
      <c r="CL51" s="1230"/>
      <c r="CM51" s="1230"/>
      <c r="CN51" s="1230">
        <v>26.2</v>
      </c>
      <c r="CO51" s="1230"/>
      <c r="CP51" s="1230"/>
      <c r="CQ51" s="1230"/>
      <c r="CR51" s="1230"/>
      <c r="CS51" s="1230"/>
      <c r="CT51" s="1230"/>
      <c r="CU51" s="1230"/>
      <c r="CV51" s="1230">
        <v>28.1</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572</v>
      </c>
      <c r="BC53" s="1233"/>
      <c r="BD53" s="1233"/>
      <c r="BE53" s="1233"/>
      <c r="BF53" s="1233"/>
      <c r="BG53" s="1233"/>
      <c r="BH53" s="1233"/>
      <c r="BI53" s="1233"/>
      <c r="BJ53" s="1233"/>
      <c r="BK53" s="1233"/>
      <c r="BL53" s="1233"/>
      <c r="BM53" s="1233"/>
      <c r="BN53" s="1233"/>
      <c r="BO53" s="1233"/>
      <c r="BP53" s="1230">
        <v>62.2</v>
      </c>
      <c r="BQ53" s="1230"/>
      <c r="BR53" s="1230"/>
      <c r="BS53" s="1230"/>
      <c r="BT53" s="1230"/>
      <c r="BU53" s="1230"/>
      <c r="BV53" s="1230"/>
      <c r="BW53" s="1230"/>
      <c r="BX53" s="1230">
        <v>64.099999999999994</v>
      </c>
      <c r="BY53" s="1230"/>
      <c r="BZ53" s="1230"/>
      <c r="CA53" s="1230"/>
      <c r="CB53" s="1230"/>
      <c r="CC53" s="1230"/>
      <c r="CD53" s="1230"/>
      <c r="CE53" s="1230"/>
      <c r="CF53" s="1230">
        <v>65.900000000000006</v>
      </c>
      <c r="CG53" s="1230"/>
      <c r="CH53" s="1230"/>
      <c r="CI53" s="1230"/>
      <c r="CJ53" s="1230"/>
      <c r="CK53" s="1230"/>
      <c r="CL53" s="1230"/>
      <c r="CM53" s="1230"/>
      <c r="CN53" s="1230">
        <v>67.3</v>
      </c>
      <c r="CO53" s="1230"/>
      <c r="CP53" s="1230"/>
      <c r="CQ53" s="1230"/>
      <c r="CR53" s="1230"/>
      <c r="CS53" s="1230"/>
      <c r="CT53" s="1230"/>
      <c r="CU53" s="1230"/>
      <c r="CV53" s="1230">
        <v>68.400000000000006</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573</v>
      </c>
      <c r="AO55" s="1234"/>
      <c r="AP55" s="1234"/>
      <c r="AQ55" s="1234"/>
      <c r="AR55" s="1234"/>
      <c r="AS55" s="1234"/>
      <c r="AT55" s="1234"/>
      <c r="AU55" s="1234"/>
      <c r="AV55" s="1234"/>
      <c r="AW55" s="1234"/>
      <c r="AX55" s="1234"/>
      <c r="AY55" s="1234"/>
      <c r="AZ55" s="1234"/>
      <c r="BA55" s="1234"/>
      <c r="BB55" s="1233" t="s">
        <v>571</v>
      </c>
      <c r="BC55" s="1233"/>
      <c r="BD55" s="1233"/>
      <c r="BE55" s="1233"/>
      <c r="BF55" s="1233"/>
      <c r="BG55" s="1233"/>
      <c r="BH55" s="1233"/>
      <c r="BI55" s="1233"/>
      <c r="BJ55" s="1233"/>
      <c r="BK55" s="1233"/>
      <c r="BL55" s="1233"/>
      <c r="BM55" s="1233"/>
      <c r="BN55" s="1233"/>
      <c r="BO55" s="1233"/>
      <c r="BP55" s="1230">
        <v>3.9</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572</v>
      </c>
      <c r="BC57" s="1233"/>
      <c r="BD57" s="1233"/>
      <c r="BE57" s="1233"/>
      <c r="BF57" s="1233"/>
      <c r="BG57" s="1233"/>
      <c r="BH57" s="1233"/>
      <c r="BI57" s="1233"/>
      <c r="BJ57" s="1233"/>
      <c r="BK57" s="1233"/>
      <c r="BL57" s="1233"/>
      <c r="BM57" s="1233"/>
      <c r="BN57" s="1233"/>
      <c r="BO57" s="1233"/>
      <c r="BP57" s="1230">
        <v>63.1</v>
      </c>
      <c r="BQ57" s="1230"/>
      <c r="BR57" s="1230"/>
      <c r="BS57" s="1230"/>
      <c r="BT57" s="1230"/>
      <c r="BU57" s="1230"/>
      <c r="BV57" s="1230"/>
      <c r="BW57" s="1230"/>
      <c r="BX57" s="1230">
        <v>63.2</v>
      </c>
      <c r="BY57" s="1230"/>
      <c r="BZ57" s="1230"/>
      <c r="CA57" s="1230"/>
      <c r="CB57" s="1230"/>
      <c r="CC57" s="1230"/>
      <c r="CD57" s="1230"/>
      <c r="CE57" s="1230"/>
      <c r="CF57" s="1230">
        <v>64</v>
      </c>
      <c r="CG57" s="1230"/>
      <c r="CH57" s="1230"/>
      <c r="CI57" s="1230"/>
      <c r="CJ57" s="1230"/>
      <c r="CK57" s="1230"/>
      <c r="CL57" s="1230"/>
      <c r="CM57" s="1230"/>
      <c r="CN57" s="1230">
        <v>65.5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577</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570</v>
      </c>
      <c r="AO73" s="1233"/>
      <c r="AP73" s="1233"/>
      <c r="AQ73" s="1233"/>
      <c r="AR73" s="1233"/>
      <c r="AS73" s="1233"/>
      <c r="AT73" s="1233"/>
      <c r="AU73" s="1233"/>
      <c r="AV73" s="1233"/>
      <c r="AW73" s="1233"/>
      <c r="AX73" s="1233"/>
      <c r="AY73" s="1233"/>
      <c r="AZ73" s="1233"/>
      <c r="BA73" s="1233"/>
      <c r="BB73" s="1233" t="s">
        <v>571</v>
      </c>
      <c r="BC73" s="1233"/>
      <c r="BD73" s="1233"/>
      <c r="BE73" s="1233"/>
      <c r="BF73" s="1233"/>
      <c r="BG73" s="1233"/>
      <c r="BH73" s="1233"/>
      <c r="BI73" s="1233"/>
      <c r="BJ73" s="1233"/>
      <c r="BK73" s="1233"/>
      <c r="BL73" s="1233"/>
      <c r="BM73" s="1233"/>
      <c r="BN73" s="1233"/>
      <c r="BO73" s="1233"/>
      <c r="BP73" s="1230">
        <v>29.2</v>
      </c>
      <c r="BQ73" s="1230"/>
      <c r="BR73" s="1230"/>
      <c r="BS73" s="1230"/>
      <c r="BT73" s="1230"/>
      <c r="BU73" s="1230"/>
      <c r="BV73" s="1230"/>
      <c r="BW73" s="1230"/>
      <c r="BX73" s="1230">
        <v>30.7</v>
      </c>
      <c r="BY73" s="1230"/>
      <c r="BZ73" s="1230"/>
      <c r="CA73" s="1230"/>
      <c r="CB73" s="1230"/>
      <c r="CC73" s="1230"/>
      <c r="CD73" s="1230"/>
      <c r="CE73" s="1230"/>
      <c r="CF73" s="1230">
        <v>26.9</v>
      </c>
      <c r="CG73" s="1230"/>
      <c r="CH73" s="1230"/>
      <c r="CI73" s="1230"/>
      <c r="CJ73" s="1230"/>
      <c r="CK73" s="1230"/>
      <c r="CL73" s="1230"/>
      <c r="CM73" s="1230"/>
      <c r="CN73" s="1230">
        <v>26.2</v>
      </c>
      <c r="CO73" s="1230"/>
      <c r="CP73" s="1230"/>
      <c r="CQ73" s="1230"/>
      <c r="CR73" s="1230"/>
      <c r="CS73" s="1230"/>
      <c r="CT73" s="1230"/>
      <c r="CU73" s="1230"/>
      <c r="CV73" s="1230">
        <v>28.1</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575</v>
      </c>
      <c r="BC75" s="1233"/>
      <c r="BD75" s="1233"/>
      <c r="BE75" s="1233"/>
      <c r="BF75" s="1233"/>
      <c r="BG75" s="1233"/>
      <c r="BH75" s="1233"/>
      <c r="BI75" s="1233"/>
      <c r="BJ75" s="1233"/>
      <c r="BK75" s="1233"/>
      <c r="BL75" s="1233"/>
      <c r="BM75" s="1233"/>
      <c r="BN75" s="1233"/>
      <c r="BO75" s="1233"/>
      <c r="BP75" s="1230">
        <v>5.3</v>
      </c>
      <c r="BQ75" s="1230"/>
      <c r="BR75" s="1230"/>
      <c r="BS75" s="1230"/>
      <c r="BT75" s="1230"/>
      <c r="BU75" s="1230"/>
      <c r="BV75" s="1230"/>
      <c r="BW75" s="1230"/>
      <c r="BX75" s="1230">
        <v>5.8</v>
      </c>
      <c r="BY75" s="1230"/>
      <c r="BZ75" s="1230"/>
      <c r="CA75" s="1230"/>
      <c r="CB75" s="1230"/>
      <c r="CC75" s="1230"/>
      <c r="CD75" s="1230"/>
      <c r="CE75" s="1230"/>
      <c r="CF75" s="1230">
        <v>6.2</v>
      </c>
      <c r="CG75" s="1230"/>
      <c r="CH75" s="1230"/>
      <c r="CI75" s="1230"/>
      <c r="CJ75" s="1230"/>
      <c r="CK75" s="1230"/>
      <c r="CL75" s="1230"/>
      <c r="CM75" s="1230"/>
      <c r="CN75" s="1230">
        <v>6.4</v>
      </c>
      <c r="CO75" s="1230"/>
      <c r="CP75" s="1230"/>
      <c r="CQ75" s="1230"/>
      <c r="CR75" s="1230"/>
      <c r="CS75" s="1230"/>
      <c r="CT75" s="1230"/>
      <c r="CU75" s="1230"/>
      <c r="CV75" s="1230">
        <v>6.5</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573</v>
      </c>
      <c r="AO77" s="1234"/>
      <c r="AP77" s="1234"/>
      <c r="AQ77" s="1234"/>
      <c r="AR77" s="1234"/>
      <c r="AS77" s="1234"/>
      <c r="AT77" s="1234"/>
      <c r="AU77" s="1234"/>
      <c r="AV77" s="1234"/>
      <c r="AW77" s="1234"/>
      <c r="AX77" s="1234"/>
      <c r="AY77" s="1234"/>
      <c r="AZ77" s="1234"/>
      <c r="BA77" s="1234"/>
      <c r="BB77" s="1233" t="s">
        <v>571</v>
      </c>
      <c r="BC77" s="1233"/>
      <c r="BD77" s="1233"/>
      <c r="BE77" s="1233"/>
      <c r="BF77" s="1233"/>
      <c r="BG77" s="1233"/>
      <c r="BH77" s="1233"/>
      <c r="BI77" s="1233"/>
      <c r="BJ77" s="1233"/>
      <c r="BK77" s="1233"/>
      <c r="BL77" s="1233"/>
      <c r="BM77" s="1233"/>
      <c r="BN77" s="1233"/>
      <c r="BO77" s="1233"/>
      <c r="BP77" s="1230">
        <v>3.9</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575</v>
      </c>
      <c r="BC79" s="1233"/>
      <c r="BD79" s="1233"/>
      <c r="BE79" s="1233"/>
      <c r="BF79" s="1233"/>
      <c r="BG79" s="1233"/>
      <c r="BH79" s="1233"/>
      <c r="BI79" s="1233"/>
      <c r="BJ79" s="1233"/>
      <c r="BK79" s="1233"/>
      <c r="BL79" s="1233"/>
      <c r="BM79" s="1233"/>
      <c r="BN79" s="1233"/>
      <c r="BO79" s="1233"/>
      <c r="BP79" s="1230">
        <v>4.2</v>
      </c>
      <c r="BQ79" s="1230"/>
      <c r="BR79" s="1230"/>
      <c r="BS79" s="1230"/>
      <c r="BT79" s="1230"/>
      <c r="BU79" s="1230"/>
      <c r="BV79" s="1230"/>
      <c r="BW79" s="1230"/>
      <c r="BX79" s="1230">
        <v>4.5</v>
      </c>
      <c r="BY79" s="1230"/>
      <c r="BZ79" s="1230"/>
      <c r="CA79" s="1230"/>
      <c r="CB79" s="1230"/>
      <c r="CC79" s="1230"/>
      <c r="CD79" s="1230"/>
      <c r="CE79" s="1230"/>
      <c r="CF79" s="1230">
        <v>4.5999999999999996</v>
      </c>
      <c r="CG79" s="1230"/>
      <c r="CH79" s="1230"/>
      <c r="CI79" s="1230"/>
      <c r="CJ79" s="1230"/>
      <c r="CK79" s="1230"/>
      <c r="CL79" s="1230"/>
      <c r="CM79" s="1230"/>
      <c r="CN79" s="1230">
        <v>4.7</v>
      </c>
      <c r="CO79" s="1230"/>
      <c r="CP79" s="1230"/>
      <c r="CQ79" s="1230"/>
      <c r="CR79" s="1230"/>
      <c r="CS79" s="1230"/>
      <c r="CT79" s="1230"/>
      <c r="CU79" s="1230"/>
      <c r="CV79" s="1230">
        <v>4.7</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OpaqaBosPZTYWZJY8xX3tXYdkbA3S3YNrZX3ooDBy7+Ipusz/lxlhyTwBGCiSPG3FZ30mFpDM+ozH1N05y0Yqg==" saltValue="aleEGqREWS2kXmpwyt4z9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CC023-1473-4115-9FA7-F18E5F560FB2}">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BR30dRxajGt2rmEYwPcmAewmiaP5hyhaY48urrDtBmEQ2I4hlcXTpuKqU3sLzC3KcB0hb5yylk+6rUAwAEB/ww==" saltValue="tL69K7c/DFvtUv24tSr71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AF5A5-112F-48C3-A352-6D36902C3964}">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7MOWLC6oRC1maXnf61zjCUB/CEzBl+1/r2hdv19SGZ0adAMuhONwQDmavhOds8FuiTQsucPA4CRq7mAzNlv5Jw==" saltValue="UvX5+17YSv4tLfRWqu8Lq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42653</v>
      </c>
      <c r="E3" s="142"/>
      <c r="F3" s="143">
        <v>44161</v>
      </c>
      <c r="G3" s="144"/>
      <c r="H3" s="145"/>
    </row>
    <row r="4" spans="1:8" x14ac:dyDescent="0.15">
      <c r="A4" s="146"/>
      <c r="B4" s="147"/>
      <c r="C4" s="148"/>
      <c r="D4" s="149">
        <v>19762</v>
      </c>
      <c r="E4" s="150"/>
      <c r="F4" s="151">
        <v>23644</v>
      </c>
      <c r="G4" s="152"/>
      <c r="H4" s="153"/>
    </row>
    <row r="5" spans="1:8" x14ac:dyDescent="0.15">
      <c r="A5" s="134" t="s">
        <v>520</v>
      </c>
      <c r="B5" s="139"/>
      <c r="C5" s="140"/>
      <c r="D5" s="141">
        <v>32544</v>
      </c>
      <c r="E5" s="142"/>
      <c r="F5" s="143">
        <v>43955</v>
      </c>
      <c r="G5" s="144"/>
      <c r="H5" s="145"/>
    </row>
    <row r="6" spans="1:8" x14ac:dyDescent="0.15">
      <c r="A6" s="146"/>
      <c r="B6" s="147"/>
      <c r="C6" s="148"/>
      <c r="D6" s="149">
        <v>15561</v>
      </c>
      <c r="E6" s="150"/>
      <c r="F6" s="151">
        <v>21318</v>
      </c>
      <c r="G6" s="152"/>
      <c r="H6" s="153"/>
    </row>
    <row r="7" spans="1:8" x14ac:dyDescent="0.15">
      <c r="A7" s="134" t="s">
        <v>521</v>
      </c>
      <c r="B7" s="139"/>
      <c r="C7" s="140"/>
      <c r="D7" s="141">
        <v>31186</v>
      </c>
      <c r="E7" s="142"/>
      <c r="F7" s="143">
        <v>41921</v>
      </c>
      <c r="G7" s="144"/>
      <c r="H7" s="145"/>
    </row>
    <row r="8" spans="1:8" x14ac:dyDescent="0.15">
      <c r="A8" s="146"/>
      <c r="B8" s="147"/>
      <c r="C8" s="148"/>
      <c r="D8" s="149">
        <v>13220</v>
      </c>
      <c r="E8" s="150"/>
      <c r="F8" s="151">
        <v>21655</v>
      </c>
      <c r="G8" s="152"/>
      <c r="H8" s="153"/>
    </row>
    <row r="9" spans="1:8" x14ac:dyDescent="0.15">
      <c r="A9" s="134" t="s">
        <v>522</v>
      </c>
      <c r="B9" s="139"/>
      <c r="C9" s="140"/>
      <c r="D9" s="141">
        <v>44310</v>
      </c>
      <c r="E9" s="142"/>
      <c r="F9" s="143">
        <v>44585</v>
      </c>
      <c r="G9" s="144"/>
      <c r="H9" s="145"/>
    </row>
    <row r="10" spans="1:8" x14ac:dyDescent="0.15">
      <c r="A10" s="146"/>
      <c r="B10" s="147"/>
      <c r="C10" s="148"/>
      <c r="D10" s="149">
        <v>15616</v>
      </c>
      <c r="E10" s="150"/>
      <c r="F10" s="151">
        <v>23077</v>
      </c>
      <c r="G10" s="152"/>
      <c r="H10" s="153"/>
    </row>
    <row r="11" spans="1:8" x14ac:dyDescent="0.15">
      <c r="A11" s="134" t="s">
        <v>523</v>
      </c>
      <c r="B11" s="139"/>
      <c r="C11" s="140"/>
      <c r="D11" s="141">
        <v>62877</v>
      </c>
      <c r="E11" s="142"/>
      <c r="F11" s="143">
        <v>49779</v>
      </c>
      <c r="G11" s="144"/>
      <c r="H11" s="145"/>
    </row>
    <row r="12" spans="1:8" x14ac:dyDescent="0.15">
      <c r="A12" s="146"/>
      <c r="B12" s="147"/>
      <c r="C12" s="154"/>
      <c r="D12" s="149">
        <v>25370</v>
      </c>
      <c r="E12" s="150"/>
      <c r="F12" s="151">
        <v>28921</v>
      </c>
      <c r="G12" s="152"/>
      <c r="H12" s="153"/>
    </row>
    <row r="13" spans="1:8" x14ac:dyDescent="0.15">
      <c r="A13" s="134"/>
      <c r="B13" s="139"/>
      <c r="C13" s="140"/>
      <c r="D13" s="141">
        <v>42714</v>
      </c>
      <c r="E13" s="142"/>
      <c r="F13" s="143">
        <v>44880</v>
      </c>
      <c r="G13" s="155"/>
      <c r="H13" s="145"/>
    </row>
    <row r="14" spans="1:8" x14ac:dyDescent="0.15">
      <c r="A14" s="146"/>
      <c r="B14" s="147"/>
      <c r="C14" s="148"/>
      <c r="D14" s="149">
        <v>17906</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4.34</v>
      </c>
      <c r="C19" s="156">
        <f>ROUND(VALUE(SUBSTITUTE(実質収支比率等に係る経年分析!G$48,"▲","-")),2)</f>
        <v>9.2100000000000009</v>
      </c>
      <c r="D19" s="156">
        <f>ROUND(VALUE(SUBSTITUTE(実質収支比率等に係る経年分析!H$48,"▲","-")),2)</f>
        <v>10.23</v>
      </c>
      <c r="E19" s="156">
        <f>ROUND(VALUE(SUBSTITUTE(実質収支比率等に係る経年分析!I$48,"▲","-")),2)</f>
        <v>7.63</v>
      </c>
      <c r="F19" s="156">
        <f>ROUND(VALUE(SUBSTITUTE(実質収支比率等に係る経年分析!J$48,"▲","-")),2)</f>
        <v>4.5999999999999996</v>
      </c>
    </row>
    <row r="20" spans="1:11" x14ac:dyDescent="0.15">
      <c r="A20" s="156" t="s">
        <v>53</v>
      </c>
      <c r="B20" s="156">
        <f>ROUND(VALUE(SUBSTITUTE(実質収支比率等に係る経年分析!F$47,"▲","-")),2)</f>
        <v>5.28</v>
      </c>
      <c r="C20" s="156">
        <f>ROUND(VALUE(SUBSTITUTE(実質収支比率等に係る経年分析!G$47,"▲","-")),2)</f>
        <v>7.34</v>
      </c>
      <c r="D20" s="156">
        <f>ROUND(VALUE(SUBSTITUTE(実質収支比率等に係る経年分析!H$47,"▲","-")),2)</f>
        <v>9.34</v>
      </c>
      <c r="E20" s="156">
        <f>ROUND(VALUE(SUBSTITUTE(実質収支比率等に係る経年分析!I$47,"▲","-")),2)</f>
        <v>9.59</v>
      </c>
      <c r="F20" s="156">
        <f>ROUND(VALUE(SUBSTITUTE(実質収支比率等に係る経年分析!J$47,"▲","-")),2)</f>
        <v>9.98</v>
      </c>
    </row>
    <row r="21" spans="1:11" x14ac:dyDescent="0.15">
      <c r="A21" s="156" t="s">
        <v>54</v>
      </c>
      <c r="B21" s="156">
        <f>IF(ISNUMBER(VALUE(SUBSTITUTE(実質収支比率等に係る経年分析!F$49,"▲","-"))),ROUND(VALUE(SUBSTITUTE(実質収支比率等に係る経年分析!F$49,"▲","-")),2),NA())</f>
        <v>1.91</v>
      </c>
      <c r="C21" s="156">
        <f>IF(ISNUMBER(VALUE(SUBSTITUTE(実質収支比率等に係る経年分析!G$49,"▲","-"))),ROUND(VALUE(SUBSTITUTE(実質収支比率等に係る経年分析!G$49,"▲","-")),2),NA())</f>
        <v>7.41</v>
      </c>
      <c r="D21" s="156">
        <f>IF(ISNUMBER(VALUE(SUBSTITUTE(実質収支比率等に係る経年分析!H$49,"▲","-"))),ROUND(VALUE(SUBSTITUTE(実質収支比率等に係る経年分析!H$49,"▲","-")),2),NA())</f>
        <v>2.56</v>
      </c>
      <c r="E21" s="156">
        <f>IF(ISNUMBER(VALUE(SUBSTITUTE(実質収支比率等に係る経年分析!I$49,"▲","-"))),ROUND(VALUE(SUBSTITUTE(実質収支比率等に係る経年分析!I$49,"▲","-")),2),NA())</f>
        <v>-1.92</v>
      </c>
      <c r="F21" s="156">
        <f>IF(ISNUMBER(VALUE(SUBSTITUTE(実質収支比率等に係る経年分析!J$49,"▲","-"))),ROUND(VALUE(SUBSTITUTE(実質収支比率等に係る経年分析!J$49,"▲","-")),2),NA())</f>
        <v>-2.12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墓園事業特別会計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15">
      <c r="A30" s="157" t="str">
        <f>IF(連結実質赤字比率に係る赤字・黒字の構成分析!C$40="",NA(),連結実質赤字比率に係る赤字・黒字の構成分析!C$40)</f>
        <v>駐車場事業特別会計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0.46</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0.47</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1.18</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4.2699999999999996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10.19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7.58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4.57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7.85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8.1300000000000008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7.34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3140</v>
      </c>
      <c r="E42" s="158"/>
      <c r="F42" s="158"/>
      <c r="G42" s="158">
        <f>'実質公債費比率（分子）の構造'!L$52</f>
        <v>3094</v>
      </c>
      <c r="H42" s="158"/>
      <c r="I42" s="158"/>
      <c r="J42" s="158">
        <f>'実質公債費比率（分子）の構造'!M$52</f>
        <v>3111</v>
      </c>
      <c r="K42" s="158"/>
      <c r="L42" s="158"/>
      <c r="M42" s="158">
        <f>'実質公債費比率（分子）の構造'!N$52</f>
        <v>3226</v>
      </c>
      <c r="N42" s="158"/>
      <c r="O42" s="158"/>
      <c r="P42" s="158">
        <f>'実質公債費比率（分子）の構造'!O$52</f>
        <v>3095</v>
      </c>
    </row>
    <row r="43" spans="1:16" x14ac:dyDescent="0.15">
      <c r="A43" s="158" t="s">
        <v>16</v>
      </c>
      <c r="B43" s="158">
        <f>'実質公債費比率（分子）の構造'!K$51</f>
        <v>1</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2</v>
      </c>
      <c r="O43" s="158"/>
      <c r="P43" s="158"/>
    </row>
    <row r="44" spans="1:16" x14ac:dyDescent="0.15">
      <c r="A44" s="158" t="s">
        <v>62</v>
      </c>
      <c r="B44" s="158">
        <f>'実質公債費比率（分子）の構造'!K$50</f>
        <v>28</v>
      </c>
      <c r="C44" s="158"/>
      <c r="D44" s="158"/>
      <c r="E44" s="158">
        <f>'実質公債費比率（分子）の構造'!L$50</f>
        <v>40</v>
      </c>
      <c r="F44" s="158"/>
      <c r="G44" s="158"/>
      <c r="H44" s="158">
        <f>'実質公債費比率（分子）の構造'!M$50</f>
        <v>39</v>
      </c>
      <c r="I44" s="158"/>
      <c r="J44" s="158"/>
      <c r="K44" s="158">
        <f>'実質公債費比率（分子）の構造'!N$50</f>
        <v>32</v>
      </c>
      <c r="L44" s="158"/>
      <c r="M44" s="158"/>
      <c r="N44" s="158">
        <f>'実質公債費比率（分子）の構造'!O$50</f>
        <v>32</v>
      </c>
      <c r="O44" s="158"/>
      <c r="P44" s="158"/>
    </row>
    <row r="45" spans="1:16" x14ac:dyDescent="0.15">
      <c r="A45" s="158" t="s">
        <v>63</v>
      </c>
      <c r="B45" s="158">
        <f>'実質公債費比率（分子）の構造'!K$49</f>
        <v>10</v>
      </c>
      <c r="C45" s="158"/>
      <c r="D45" s="158"/>
      <c r="E45" s="158">
        <f>'実質公債費比率（分子）の構造'!L$49</f>
        <v>21</v>
      </c>
      <c r="F45" s="158"/>
      <c r="G45" s="158"/>
      <c r="H45" s="158">
        <f>'実質公債費比率（分子）の構造'!M$49</f>
        <v>24</v>
      </c>
      <c r="I45" s="158"/>
      <c r="J45" s="158"/>
      <c r="K45" s="158">
        <f>'実質公債費比率（分子）の構造'!N$49</f>
        <v>39</v>
      </c>
      <c r="L45" s="158"/>
      <c r="M45" s="158"/>
      <c r="N45" s="158">
        <f>'実質公債費比率（分子）の構造'!O$49</f>
        <v>76</v>
      </c>
      <c r="O45" s="158"/>
      <c r="P45" s="158"/>
    </row>
    <row r="46" spans="1:16" x14ac:dyDescent="0.15">
      <c r="A46" s="158" t="s">
        <v>64</v>
      </c>
      <c r="B46" s="158">
        <f>'実質公債費比率（分子）の構造'!K$48</f>
        <v>718</v>
      </c>
      <c r="C46" s="158"/>
      <c r="D46" s="158"/>
      <c r="E46" s="158">
        <f>'実質公債費比率（分子）の構造'!L$48</f>
        <v>692</v>
      </c>
      <c r="F46" s="158"/>
      <c r="G46" s="158"/>
      <c r="H46" s="158">
        <f>'実質公債費比率（分子）の構造'!M$48</f>
        <v>702</v>
      </c>
      <c r="I46" s="158"/>
      <c r="J46" s="158"/>
      <c r="K46" s="158">
        <f>'実質公債費比率（分子）の構造'!N$48</f>
        <v>733</v>
      </c>
      <c r="L46" s="158"/>
      <c r="M46" s="158"/>
      <c r="N46" s="158">
        <f>'実質公債費比率（分子）の構造'!O$48</f>
        <v>686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3496</v>
      </c>
      <c r="C49" s="158"/>
      <c r="D49" s="158"/>
      <c r="E49" s="158">
        <f>'実質公債費比率（分子）の構造'!L$45</f>
        <v>3629</v>
      </c>
      <c r="F49" s="158"/>
      <c r="G49" s="158"/>
      <c r="H49" s="158">
        <f>'実質公債費比率（分子）の構造'!M$45</f>
        <v>3726</v>
      </c>
      <c r="I49" s="158"/>
      <c r="J49" s="158"/>
      <c r="K49" s="158">
        <f>'実質公債費比率（分子）の構造'!N$45</f>
        <v>3736</v>
      </c>
      <c r="L49" s="158"/>
      <c r="M49" s="158"/>
      <c r="N49" s="158">
        <f>'実質公債費比率（分子）の構造'!O$45</f>
        <v>3629</v>
      </c>
      <c r="O49" s="158"/>
      <c r="P49" s="158"/>
    </row>
    <row r="50" spans="1:16" x14ac:dyDescent="0.15">
      <c r="A50" s="158" t="s">
        <v>67</v>
      </c>
      <c r="B50" s="158" t="e">
        <f>NA()</f>
        <v>#N/A</v>
      </c>
      <c r="C50" s="158">
        <f>IF(ISNUMBER('実質公債費比率（分子）の構造'!K$53),'実質公債費比率（分子）の構造'!K$53,NA())</f>
        <v>1113</v>
      </c>
      <c r="D50" s="158" t="e">
        <f>NA()</f>
        <v>#N/A</v>
      </c>
      <c r="E50" s="158" t="e">
        <f>NA()</f>
        <v>#N/A</v>
      </c>
      <c r="F50" s="158">
        <f>IF(ISNUMBER('実質公債費比率（分子）の構造'!L$53),'実質公債費比率（分子）の構造'!L$53,NA())</f>
        <v>1288</v>
      </c>
      <c r="G50" s="158" t="e">
        <f>NA()</f>
        <v>#N/A</v>
      </c>
      <c r="H50" s="158" t="e">
        <f>NA()</f>
        <v>#N/A</v>
      </c>
      <c r="I50" s="158">
        <f>IF(ISNUMBER('実質公債費比率（分子）の構造'!M$53),'実質公債費比率（分子）の構造'!M$53,NA())</f>
        <v>1380</v>
      </c>
      <c r="J50" s="158" t="e">
        <f>NA()</f>
        <v>#N/A</v>
      </c>
      <c r="K50" s="158" t="e">
        <f>NA()</f>
        <v>#N/A</v>
      </c>
      <c r="L50" s="158">
        <f>IF(ISNUMBER('実質公債費比率（分子）の構造'!N$53),'実質公債費比率（分子）の構造'!N$53,NA())</f>
        <v>1314</v>
      </c>
      <c r="M50" s="158" t="e">
        <f>NA()</f>
        <v>#N/A</v>
      </c>
      <c r="N50" s="158" t="e">
        <f>NA()</f>
        <v>#N/A</v>
      </c>
      <c r="O50" s="158">
        <f>IF(ISNUMBER('実質公債費比率（分子）の構造'!O$53),'実質公債費比率（分子）の構造'!O$53,NA())</f>
        <v>1330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29205</v>
      </c>
      <c r="E56" s="157"/>
      <c r="F56" s="157"/>
      <c r="G56" s="157">
        <f>'将来負担比率（分子）の構造'!J$52</f>
        <v>29014</v>
      </c>
      <c r="H56" s="157"/>
      <c r="I56" s="157"/>
      <c r="J56" s="157">
        <f>'将来負担比率（分子）の構造'!K$52</f>
        <v>28119</v>
      </c>
      <c r="K56" s="157"/>
      <c r="L56" s="157"/>
      <c r="M56" s="157">
        <f>'将来負担比率（分子）の構造'!L$52</f>
        <v>27014</v>
      </c>
      <c r="N56" s="157"/>
      <c r="O56" s="157"/>
      <c r="P56" s="157">
        <f>'将来負担比率（分子）の構造'!M$52</f>
        <v>26204</v>
      </c>
    </row>
    <row r="57" spans="1:16" x14ac:dyDescent="0.15">
      <c r="A57" s="157" t="s">
        <v>42</v>
      </c>
      <c r="B57" s="157"/>
      <c r="C57" s="157"/>
      <c r="D57" s="157">
        <f>'将来負担比率（分子）の構造'!I$51</f>
        <v>15652</v>
      </c>
      <c r="E57" s="157"/>
      <c r="F57" s="157"/>
      <c r="G57" s="157">
        <f>'将来負担比率（分子）の構造'!J$51</f>
        <v>14253</v>
      </c>
      <c r="H57" s="157"/>
      <c r="I57" s="157"/>
      <c r="J57" s="157">
        <f>'将来負担比率（分子）の構造'!K$51</f>
        <v>14019</v>
      </c>
      <c r="K57" s="157"/>
      <c r="L57" s="157"/>
      <c r="M57" s="157">
        <f>'将来負担比率（分子）の構造'!L$51</f>
        <v>13783</v>
      </c>
      <c r="N57" s="157"/>
      <c r="O57" s="157"/>
      <c r="P57" s="157">
        <f>'将来負担比率（分子）の構造'!M$51</f>
        <v>14331</v>
      </c>
    </row>
    <row r="58" spans="1:16" x14ac:dyDescent="0.15">
      <c r="A58" s="157" t="s">
        <v>41</v>
      </c>
      <c r="B58" s="157"/>
      <c r="C58" s="157"/>
      <c r="D58" s="157">
        <f>'将来負担比率（分子）の構造'!I$50</f>
        <v>3785</v>
      </c>
      <c r="E58" s="157"/>
      <c r="F58" s="157"/>
      <c r="G58" s="157">
        <f>'将来負担比率（分子）の構造'!J$50</f>
        <v>4389</v>
      </c>
      <c r="H58" s="157"/>
      <c r="I58" s="157"/>
      <c r="J58" s="157">
        <f>'将来負担比率（分子）の構造'!K$50</f>
        <v>4777</v>
      </c>
      <c r="K58" s="157"/>
      <c r="L58" s="157"/>
      <c r="M58" s="157">
        <f>'将来負担比率（分子）の構造'!L$50</f>
        <v>5240</v>
      </c>
      <c r="N58" s="157"/>
      <c r="O58" s="157"/>
      <c r="P58" s="157">
        <f>'将来負担比率（分子）の構造'!M$50</f>
        <v>5540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4608</v>
      </c>
      <c r="C62" s="157"/>
      <c r="D62" s="157"/>
      <c r="E62" s="157">
        <f>'将来負担比率（分子）の構造'!J$45</f>
        <v>4758</v>
      </c>
      <c r="F62" s="157"/>
      <c r="G62" s="157"/>
      <c r="H62" s="157">
        <f>'将来負担比率（分子）の構造'!K$45</f>
        <v>4832</v>
      </c>
      <c r="I62" s="157"/>
      <c r="J62" s="157"/>
      <c r="K62" s="157">
        <f>'将来負担比率（分子）の構造'!L$45</f>
        <v>5171</v>
      </c>
      <c r="L62" s="157"/>
      <c r="M62" s="157"/>
      <c r="N62" s="157">
        <f>'将来負担比率（分子）の構造'!M$45</f>
        <v>5436</v>
      </c>
      <c r="O62" s="157"/>
      <c r="P62" s="157"/>
    </row>
    <row r="63" spans="1:16" x14ac:dyDescent="0.15">
      <c r="A63" s="157" t="s">
        <v>34</v>
      </c>
      <c r="B63" s="157">
        <f>'将来負担比率（分子）の構造'!I$44</f>
        <v>473</v>
      </c>
      <c r="C63" s="157"/>
      <c r="D63" s="157"/>
      <c r="E63" s="157">
        <f>'将来負担比率（分子）の構造'!J$44</f>
        <v>494</v>
      </c>
      <c r="F63" s="157"/>
      <c r="G63" s="157"/>
      <c r="H63" s="157">
        <f>'将来負担比率（分子）の構造'!K$44</f>
        <v>669</v>
      </c>
      <c r="I63" s="157"/>
      <c r="J63" s="157"/>
      <c r="K63" s="157">
        <f>'将来負担比率（分子）の構造'!L$44</f>
        <v>750</v>
      </c>
      <c r="L63" s="157"/>
      <c r="M63" s="157"/>
      <c r="N63" s="157">
        <f>'将来負担比率（分子）の構造'!M$44</f>
        <v>835</v>
      </c>
      <c r="O63" s="157"/>
      <c r="P63" s="157"/>
    </row>
    <row r="64" spans="1:16" x14ac:dyDescent="0.15">
      <c r="A64" s="157" t="s">
        <v>33</v>
      </c>
      <c r="B64" s="157">
        <f>'将来負担比率（分子）の構造'!I$43</f>
        <v>7387</v>
      </c>
      <c r="C64" s="157"/>
      <c r="D64" s="157"/>
      <c r="E64" s="157">
        <f>'将来負担比率（分子）の構造'!J$43</f>
        <v>7264</v>
      </c>
      <c r="F64" s="157"/>
      <c r="G64" s="157"/>
      <c r="H64" s="157">
        <f>'将来負担比率（分子）の構造'!K$43</f>
        <v>7067</v>
      </c>
      <c r="I64" s="157"/>
      <c r="J64" s="157"/>
      <c r="K64" s="157">
        <f>'将来負担比率（分子）の構造'!L$43</f>
        <v>6933</v>
      </c>
      <c r="L64" s="157"/>
      <c r="M64" s="157"/>
      <c r="N64" s="157">
        <f>'将来負担比率（分子）の構造'!M$43</f>
        <v>6807</v>
      </c>
      <c r="O64" s="157"/>
      <c r="P64" s="157"/>
    </row>
    <row r="65" spans="1:16" x14ac:dyDescent="0.15">
      <c r="A65" s="157" t="s">
        <v>32</v>
      </c>
      <c r="B65" s="157">
        <f>'将来負担比率（分子）の構造'!I$42</f>
        <v>1710</v>
      </c>
      <c r="C65" s="157"/>
      <c r="D65" s="157"/>
      <c r="E65" s="157">
        <f>'将来負担比率（分子）の構造'!J$42</f>
        <v>1592</v>
      </c>
      <c r="F65" s="157"/>
      <c r="G65" s="157"/>
      <c r="H65" s="157">
        <f>'将来負担比率（分子）の構造'!K$42</f>
        <v>1183</v>
      </c>
      <c r="I65" s="157"/>
      <c r="J65" s="157"/>
      <c r="K65" s="157">
        <f>'将来負担比率（分子）の構造'!L$42</f>
        <v>1183</v>
      </c>
      <c r="L65" s="157"/>
      <c r="M65" s="157"/>
      <c r="N65" s="157">
        <f>'将来負担比率（分子）の構造'!M$42</f>
        <v>1376</v>
      </c>
      <c r="O65" s="157"/>
      <c r="P65" s="157"/>
    </row>
    <row r="66" spans="1:16" x14ac:dyDescent="0.15">
      <c r="A66" s="157" t="s">
        <v>31</v>
      </c>
      <c r="B66" s="157">
        <f>'将来負担比率（分子）の構造'!I$41</f>
        <v>40186</v>
      </c>
      <c r="C66" s="157"/>
      <c r="D66" s="157"/>
      <c r="E66" s="157">
        <f>'将来負担比率（分子）の構造'!J$41</f>
        <v>39909</v>
      </c>
      <c r="F66" s="157"/>
      <c r="G66" s="157"/>
      <c r="H66" s="157">
        <f>'将来負担比率（分子）の構造'!K$41</f>
        <v>38566</v>
      </c>
      <c r="I66" s="157"/>
      <c r="J66" s="157"/>
      <c r="K66" s="157">
        <f>'将来負担比率（分子）の構造'!L$41</f>
        <v>37397</v>
      </c>
      <c r="L66" s="157"/>
      <c r="M66" s="157"/>
      <c r="N66" s="157">
        <f>'将来負担比率（分子）の構造'!M$41</f>
        <v>37605</v>
      </c>
      <c r="O66" s="157"/>
      <c r="P66" s="157"/>
    </row>
    <row r="67" spans="1:16" x14ac:dyDescent="0.15">
      <c r="A67" s="157" t="s">
        <v>71</v>
      </c>
      <c r="B67" s="157" t="e">
        <f>NA()</f>
        <v>#N/A</v>
      </c>
      <c r="C67" s="157">
        <f>IF(ISNUMBER('将来負担比率（分子）の構造'!I$53), IF('将来負担比率（分子）の構造'!I$53 &lt; 0, 0, '将来負担比率（分子）の構造'!I$53), NA())</f>
        <v>5722</v>
      </c>
      <c r="D67" s="157" t="e">
        <f>NA()</f>
        <v>#N/A</v>
      </c>
      <c r="E67" s="157" t="e">
        <f>NA()</f>
        <v>#N/A</v>
      </c>
      <c r="F67" s="157">
        <f>IF(ISNUMBER('将来負担比率（分子）の構造'!J$53), IF('将来負担比率（分子）の構造'!J$53 &lt; 0, 0, '将来負担比率（分子）の構造'!J$53), NA())</f>
        <v>6361</v>
      </c>
      <c r="G67" s="157" t="e">
        <f>NA()</f>
        <v>#N/A</v>
      </c>
      <c r="H67" s="157" t="e">
        <f>NA()</f>
        <v>#N/A</v>
      </c>
      <c r="I67" s="157">
        <f>IF(ISNUMBER('将来負担比率（分子）の構造'!K$53), IF('将来負担比率（分子）の構造'!K$53 &lt; 0, 0, '将来負担比率（分子）の構造'!K$53), NA())</f>
        <v>5402</v>
      </c>
      <c r="J67" s="157" t="e">
        <f>NA()</f>
        <v>#N/A</v>
      </c>
      <c r="K67" s="157" t="e">
        <f>NA()</f>
        <v>#N/A</v>
      </c>
      <c r="L67" s="157">
        <f>IF(ISNUMBER('将来負担比率（分子）の構造'!L$53), IF('将来負担比率（分子）の構造'!L$53 &lt; 0, 0, '将来負担比率（分子）の構造'!L$53), NA())</f>
        <v>5398</v>
      </c>
      <c r="M67" s="157" t="e">
        <f>NA()</f>
        <v>#N/A</v>
      </c>
      <c r="N67" s="157" t="e">
        <f>NA()</f>
        <v>#N/A</v>
      </c>
      <c r="O67" s="157">
        <f>IF(ISNUMBER('将来負担比率（分子）の構造'!M$53), IF('将来負担比率（分子）の構造'!M$53 &lt; 0, 0, '将来負担比率（分子）の構造'!M$53), NA())</f>
        <v>5985</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2083</v>
      </c>
      <c r="C72" s="161">
        <f>基金残高に係る経年分析!G55</f>
        <v>2188</v>
      </c>
      <c r="D72" s="161">
        <f>基金残高に係る経年分析!H55</f>
        <v>2328</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1700</v>
      </c>
      <c r="C74" s="161">
        <f>基金残高に係る経年分析!G57</f>
        <v>2095</v>
      </c>
      <c r="D74" s="161">
        <f>基金残高に係る経年分析!H57</f>
        <v>2316</v>
      </c>
    </row>
  </sheetData>
  <sheetProtection algorithmName="SHA-512" hashValue="M7Ylmw+G3T3fn6ExvwPubUt/9a7YDFkujuBF26Rvf2FgCUOB9YZ7gXdj1MFiEVJmdo4SRxHFpfodPIQCduk12Q==" saltValue="1lryO7NOf4Ur9xD/1osbT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伊奈　慎太郎</cp:lastModifiedBy>
  <cp:lastPrinted>2026-03-17T23:45:13Z</cp:lastPrinted>
  <dcterms:created xsi:type="dcterms:W3CDTF">2026-02-23T06:57:55Z</dcterms:created>
  <dcterms:modified xsi:type="dcterms:W3CDTF">2026-09-14T00:24:58Z</dcterms:modified>
  <cp:category/>
</cp:coreProperties>
</file>