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lg-filesv01\全庁共有ファイルサーバ\03_所属別フォルダー\090_行政経営部\030_財政課\2025年度（R07）\020_財政経営担当\020_通知・調査・回答\030_調査・回答（予算・決算）\100_R6財政状況資料集\050_修正\"/>
    </mc:Choice>
  </mc:AlternateContent>
  <xr:revisionPtr revIDLastSave="0" documentId="13_ncr:1_{EC1FF4BE-5BF4-4E51-B67A-FDC298DC8A70}" xr6:coauthVersionLast="47" xr6:coauthVersionMax="47" xr10:uidLastSave="{00000000-0000-0000-0000-000000000000}"/>
  <bookViews>
    <workbookView xWindow="334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BE35" i="10"/>
  <c r="BW34" i="10"/>
  <c r="BW35" i="10" s="1"/>
  <c r="BW36" i="10" s="1"/>
  <c r="BW37" i="10" s="1"/>
  <c r="BW38" i="10" s="1"/>
  <c r="BW39" i="10" s="1"/>
  <c r="BE34" i="10"/>
  <c r="C34" i="10"/>
  <c r="C35" i="10" s="1"/>
  <c r="CO34" i="10" l="1"/>
  <c r="CO35" i="10" s="1"/>
  <c r="C36"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<sst xmlns="http://schemas.openxmlformats.org/spreadsheetml/2006/main" count="1078" uniqueCount="567">
  <si>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</si>
  <si>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</si>
  <si>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</si>
  <si>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</si>
  <si>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</si>
  <si>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</si>
  <si>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</si>
  <si>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</si>
  <si>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</si>
  <si>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</si>
  <si>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</si>
  <si>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</si>
  <si>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</si>
  <si>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</si>
  <si>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</si>
  <si>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</si>
  <si>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</si>
  <si>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</si>
  <si>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</si>
  <si>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</si>
  <si>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</si>
  <si>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</si>
  <si>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</si>
  <si>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</si>
  <si>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</si>
  <si>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</si>
  <si>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</si>
  <si>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</si>
  <si>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</si>
  <si>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</si>
  <si>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</si>
  <si>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</si>
  <si>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</si>
  <si>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</si>
  <si>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</si>
  <si>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</si>
  <si>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</si>
  <si>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</si>
  <si>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</si>
  <si>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</si>
  <si>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</si>
  <si>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</si>
  <si>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</si>
  <si>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</si>
  <si>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</si>
  <si>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</si>
  <si>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</si>
  <si>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</si>
  <si>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</si>
  <si>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</si>
  <si>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</si>
  <si>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</si>
  <si>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</si>
  <si>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</si>
  <si>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</si>
  <si>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</si>
  <si>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</si>
  <si>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</si>
  <si>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</si>
  <si>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</si>
  <si>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</si>
  <si>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</si>
  <si>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</si>
  <si>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</si>
  <si>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</si>
  <si>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</si>
  <si>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</si>
  <si>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</si>
  <si>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</si>
  <si>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</si>
  <si>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</si>
  <si>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</si>
  <si>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</si>
  <si>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</si>
  <si>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</si>
  <si>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</si>
  <si>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</si>
  <si>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</si>
  <si>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</si>
  <si>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</si>
  <si>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</si>
  <si>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</si>
  <si>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</si>
  <si>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</si>
  <si>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</si>
  <si>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</si>
  <si>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</si>
  <si>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</si>
  <si>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</si>
  <si>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</si>
  <si>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</si>
  <si>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</si>
  <si>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</si>
  <si>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</si>
  <si>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島田市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</si>
  <si>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</si>
  <si>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</si>
  <si>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</si>
  <si>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</si>
  <si>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</si>
  <si>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</si>
  <si>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</si>
  <si>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</si>
  <si>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</si>
  <si>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</si>
  <si>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</si>
  <si>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</si>
  <si>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</si>
  <si>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</si>
  <si>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</si>
  <si>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</si>
  <si>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</si>
  <si>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</si>
  <si>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</si>
  <si>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</si>
  <si>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</si>
  <si>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</si>
  <si>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</si>
  <si>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</si>
  <si>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</si>
  <si>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</si>
  <si>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</si>
  <si>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</si>
  <si>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</si>
  <si>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</si>
  <si>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</si>
  <si>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</si>
  <si>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</si>
  <si>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</si>
  <si>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</si>
  <si>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</si>
  <si>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</si>
  <si>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</si>
  <si>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</si>
  <si>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</si>
  <si>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</si>
  <si>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</si>
  <si>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</si>
  <si>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</si>
  <si>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</si>
  <si>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</si>
  <si>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</si>
  <si>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</si>
  <si>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</si>
  <si>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</si>
  <si>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</si>
  <si>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</si>
  <si>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</si>
  <si>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</si>
  <si>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</si>
  <si>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</si>
  <si>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</si>
  <si>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</si>
  <si>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</si>
  <si>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</si>
  <si>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</si>
  <si>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</si>
  <si>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</si>
  <si>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</si>
  <si>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</si>
  <si>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</si>
  <si>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</si>
  <si>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</si>
  <si>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</si>
  <si>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</si>
  <si>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</si>
  <si>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</si>
  <si>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</si>
  <si>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</si>
  <si>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</si>
  <si>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</si>
  <si>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</si>
  <si>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</si>
  <si>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</si>
  <si>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</si>
  <si>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</si>
  <si>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</si>
  <si>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</si>
  <si>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</si>
  <si>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</si>
  <si>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</si>
  <si>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</si>
  <si>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</si>
  <si>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</si>
  <si>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</si>
  <si>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</si>
  <si>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</si>
  <si>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</si>
  <si>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</si>
  <si>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</si>
  <si>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</si>
  <si>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</si>
  <si>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</si>
  <si>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</si>
  <si>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</si>
  <si>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</si>
  <si>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</si>
  <si>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</si>
  <si>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</si>
  <si>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</si>
  <si>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</si>
  <si>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</si>
  <si>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</si>
  <si>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静岡県島田市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</si>
  <si>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</si>
  <si>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</si>
  <si>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</si>
  <si>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</si>
  <si>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</si>
  <si>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</si>
  <si>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</si>
  <si>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</si>
  <si>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</si>
  <si>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</si>
  <si>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</si>
  <si>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</si>
  <si>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</si>
  <si>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</si>
  <si>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</si>
  <si>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</si>
  <si>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</si>
  <si>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</si>
  <si>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</si>
  <si>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</si>
  <si>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</si>
  <si>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</si>
  <si>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</si>
  <si>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</si>
  <si>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</si>
  <si>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</si>
  <si>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</si>
  <si>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</si>
  <si>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</si>
  <si>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</si>
  <si>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</si>
  <si>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</si>
  <si>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</si>
  <si>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</si>
  <si>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</si>
  <si>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</si>
  <si>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</si>
  <si>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</si>
  <si>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</si>
  <si>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</si>
  <si>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</si>
  <si>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</si>
  <si>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</si>
  <si>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</si>
  <si>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</si>
  <si>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</si>
  <si>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</si>
  <si>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</si>
  <si>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</si>
  <si>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</si>
  <si>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</si>
  <si>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</si>
  <si>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</si>
  <si>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</si>
  <si>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</si>
  <si>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</si>
  <si>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</si>
  <si>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</si>
  <si>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</si>
  <si>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</si>
  <si>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</si>
  <si>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</si>
  <si>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</si>
  <si>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</si>
  <si>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</si>
  <si>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</si>
  <si>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</si>
  <si>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</si>
  <si>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</si>
  <si>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</si>
  <si>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</si>
  <si>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</si>
  <si>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</si>
  <si>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</si>
  <si>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</si>
  <si>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</si>
  <si>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</si>
  <si>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</si>
  <si>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</si>
  <si>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</si>
  <si>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</si>
  <si>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</si>
  <si>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</si>
  <si>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</si>
  <si>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</si>
  <si>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</si>
  <si>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</si>
  <si>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</si>
  <si>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</si>
  <si>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</si>
  <si>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</si>
  <si>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</si>
  <si>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</si>
  <si>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</si>
  <si>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</si>
  <si>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</si>
  <si>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</si>
  <si>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</si>
  <si>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</si>
  <si>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</si>
  <si>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</si>
  <si>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</si>
  <si>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</si>
  <si>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</si>
  <si>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</si>
  <si>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</si>
  <si>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</si>
  <si>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</si>
  <si>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</si>
  <si>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</si>
  <si>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</si>
  <si>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</si>
  <si>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</si>
  <si>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</si>
  <si>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</si>
  <si>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</si>
  <si>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</si>
  <si>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</si>
  <si>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</si>
  <si>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</si>
  <si>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</si>
  <si>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</si>
  <si>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</si>
  <si>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</si>
  <si>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</si>
  <si>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</si>
  <si>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</si>
  <si>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</si>
  <si>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</si>
  <si>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</si>
  <si>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</si>
  <si>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</si>
  <si>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</si>
  <si>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</si>
  <si>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</si>
  <si>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</si>
  <si>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</si>
  <si>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</si>
  <si>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</si>
  <si>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</si>
  <si>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</si>
  <si>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</si>
  <si>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</si>
  <si>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</si>
  <si>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</si>
  <si>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</si>
  <si>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</si>
  <si>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</si>
  <si>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</si>
  <si>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</si>
  <si>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静岡県島田市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</si>
  <si>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</si>
  <si>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</si>
  <si>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</si>
  <si>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</si>
  <si>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</si>
  <si>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</si>
  <si>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</si>
  <si>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</si>
  <si>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</si>
  <si>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</si>
  <si>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</si>
  <si>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</si>
  <si>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</si>
  <si>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</si>
  <si>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</si>
  <si>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</si>
  <si>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</si>
  <si>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</si>
  <si>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</si>
  <si>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</si>
  <si>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</si>
  <si>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休日急患診療事業特別会計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</si>
  <si>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</si>
  <si>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</si>
  <si>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</si>
  <si>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</si>
  <si>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</si>
  <si>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</si>
  <si>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</si>
  <si>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</si>
  <si>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</si>
  <si>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</si>
  <si>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</si>
  <si>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</si>
  <si>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</si>
  <si>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</si>
  <si>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</si>
  <si>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</si>
  <si>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</si>
  <si>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水道事業会計</t>
    <phoneticPr fontId="5"/>
  </si>
  <si>
    <t>法適用企業</t>
    <phoneticPr fontId="5"/>
  </si>
  <si>
    <t>病院事業会計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</si>
  <si>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</si>
  <si>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</si>
  <si>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</si>
  <si>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</si>
  <si>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</si>
  <si>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</si>
  <si>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</si>
  <si>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</si>
  <si>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</si>
  <si>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</si>
  <si>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</si>
  <si>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</si>
  <si>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</si>
  <si>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</si>
  <si>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</si>
  <si>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</si>
  <si>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</si>
  <si>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</si>
  <si>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</si>
  <si>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</si>
  <si>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</si>
  <si>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</si>
  <si>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</si>
  <si>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</si>
  <si>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</si>
  <si>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</si>
  <si>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</si>
  <si>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</si>
  <si>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</si>
  <si>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</si>
  <si>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</si>
  <si>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</si>
  <si>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</si>
  <si>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</si>
  <si>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</si>
  <si>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</si>
  <si>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</si>
  <si>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</si>
  <si>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</si>
  <si>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</si>
  <si>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</si>
  <si>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</si>
  <si>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</si>
  <si>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</si>
  <si>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</si>
  <si>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</si>
  <si>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</si>
  <si>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</si>
  <si>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</si>
  <si>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</si>
  <si>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</si>
  <si>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</si>
  <si>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</si>
  <si>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</si>
  <si>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</si>
  <si>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</si>
  <si>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</si>
  <si>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</si>
  <si>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</si>
  <si>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</si>
  <si>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</si>
  <si>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</si>
  <si>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</si>
  <si>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</si>
  <si>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</si>
  <si>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</si>
  <si>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</si>
  <si>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</si>
  <si>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</si>
  <si>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</si>
  <si>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</si>
  <si>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</si>
  <si>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</si>
  <si>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</si>
  <si>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</si>
  <si>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</si>
  <si>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</si>
  <si>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</si>
  <si>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</si>
  <si>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</si>
  <si>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</si>
  <si>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</si>
  <si>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</si>
  <si>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</si>
  <si>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</si>
  <si>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</si>
  <si>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</si>
  <si>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</si>
  <si>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</si>
  <si>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</si>
  <si>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</si>
  <si>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</si>
  <si>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</si>
  <si>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</si>
  <si>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</si>
  <si>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</si>
  <si>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</si>
  <si>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</si>
  <si>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</si>
  <si>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</si>
  <si>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</si>
  <si>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</si>
  <si>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</si>
  <si>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</si>
  <si>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</si>
  <si>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</si>
  <si>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</si>
  <si>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</si>
  <si>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</si>
  <si>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</si>
  <si>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</si>
  <si>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</si>
  <si>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</si>
  <si>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</si>
  <si>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</si>
  <si>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</si>
  <si>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</si>
  <si>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</si>
  <si>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</si>
  <si>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</si>
  <si>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</si>
  <si>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</si>
  <si>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</si>
  <si>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</si>
  <si>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</si>
  <si>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</si>
  <si>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</si>
  <si>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</si>
  <si>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</si>
  <si>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</si>
  <si>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</si>
  <si>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</si>
  <si>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</si>
  <si>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</si>
  <si>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</si>
  <si>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</si>
  <si>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1.41</t>
  </si>
  <si>
    <t>▲ 2.28</t>
  </si>
  <si>
    <t>▲ 1.02</t>
  </si>
  <si>
    <t>▲ 0.04</t>
  </si>
  <si>
    <t>病院事業会計</t>
  </si>
  <si>
    <t>水道事業会計</t>
  </si>
  <si>
    <t>一般会計</t>
  </si>
  <si>
    <t>国民健康保険事業特別会計</t>
  </si>
  <si>
    <t>公共下水道事業会計</t>
  </si>
  <si>
    <t>介護保険事業特別会計</t>
  </si>
  <si>
    <t>休日急患診療事業特別会計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</si>
  <si>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</si>
  <si>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</si>
  <si>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</si>
  <si>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</si>
  <si>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</si>
  <si>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</si>
  <si>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</si>
  <si>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</si>
  <si>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島田市土地開発公社</t>
    <rPh sb="0" eb="3">
      <t>シマダシ</t>
    </rPh>
    <rPh sb="3" eb="5">
      <t>トチ</t>
    </rPh>
    <rPh sb="5" eb="7">
      <t>カイハツ</t>
    </rPh>
    <rPh sb="7" eb="9">
      <t>コウシャ</t>
    </rPh>
    <phoneticPr fontId="2"/>
  </si>
  <si>
    <t>川根町温泉</t>
    <rPh sb="0" eb="2">
      <t>カワネ</t>
    </rPh>
    <rPh sb="2" eb="3">
      <t>マチ</t>
    </rPh>
    <rPh sb="3" eb="5">
      <t>オンセン</t>
    </rPh>
    <phoneticPr fontId="2"/>
  </si>
  <si>
    <t>〇</t>
    <phoneticPr fontId="2"/>
  </si>
  <si>
    <t>駿遠学園管理組合</t>
    <rPh sb="0" eb="2">
      <t>スンエン</t>
    </rPh>
    <rPh sb="2" eb="4">
      <t>ガクエン</t>
    </rPh>
    <rPh sb="4" eb="6">
      <t>カンリ</t>
    </rPh>
    <rPh sb="6" eb="8">
      <t>クミアイ</t>
    </rPh>
    <phoneticPr fontId="2"/>
  </si>
  <si>
    <t>静岡地方税滞納整理機構</t>
    <rPh sb="0" eb="2">
      <t>シズオカ</t>
    </rPh>
    <rPh sb="2" eb="5">
      <t>チホウゼイ</t>
    </rPh>
    <rPh sb="5" eb="7">
      <t>タイノウ</t>
    </rPh>
    <rPh sb="7" eb="9">
      <t>セイリ</t>
    </rPh>
    <rPh sb="9" eb="11">
      <t>キコウ</t>
    </rPh>
    <phoneticPr fontId="2"/>
  </si>
  <si>
    <t>大井上水道企業団</t>
    <rPh sb="0" eb="2">
      <t>オオイ</t>
    </rPh>
    <rPh sb="2" eb="5">
      <t>ジョウスイドウ</t>
    </rPh>
    <rPh sb="5" eb="7">
      <t>キギョウ</t>
    </rPh>
    <rPh sb="7" eb="8">
      <t>ダン</t>
    </rPh>
    <phoneticPr fontId="2"/>
  </si>
  <si>
    <t>静岡県大井川広域水道企業団</t>
    <rPh sb="0" eb="3">
      <t>シズオカケン</t>
    </rPh>
    <rPh sb="3" eb="6">
      <t>オオイガワ</t>
    </rPh>
    <rPh sb="6" eb="8">
      <t>コウイキ</t>
    </rPh>
    <rPh sb="8" eb="10">
      <t>スイドウ</t>
    </rPh>
    <rPh sb="10" eb="12">
      <t>キギョウ</t>
    </rPh>
    <rPh sb="12" eb="13">
      <t>ダン</t>
    </rPh>
    <phoneticPr fontId="2"/>
  </si>
  <si>
    <t>-</t>
    <phoneticPr fontId="2"/>
  </si>
  <si>
    <t>地域振興基金</t>
    <rPh sb="0" eb="2">
      <t>チイキ</t>
    </rPh>
    <rPh sb="2" eb="4">
      <t>シンコウ</t>
    </rPh>
    <rPh sb="4" eb="6">
      <t>キキン</t>
    </rPh>
    <phoneticPr fontId="5"/>
  </si>
  <si>
    <t>職員退職手当基金</t>
    <rPh sb="0" eb="2">
      <t>ショクイン</t>
    </rPh>
    <rPh sb="2" eb="4">
      <t>タイショク</t>
    </rPh>
    <rPh sb="4" eb="6">
      <t>テアテ</t>
    </rPh>
    <rPh sb="6" eb="8">
      <t>キキン</t>
    </rPh>
    <phoneticPr fontId="5"/>
  </si>
  <si>
    <t>公共施設整備基金</t>
    <rPh sb="0" eb="2">
      <t>コウキョウ</t>
    </rPh>
    <rPh sb="2" eb="4">
      <t>シセツ</t>
    </rPh>
    <rPh sb="4" eb="6">
      <t>セイビ</t>
    </rPh>
    <rPh sb="6" eb="8">
      <t>キキン</t>
    </rPh>
    <phoneticPr fontId="5"/>
  </si>
  <si>
    <t>学校施設整備基金</t>
    <rPh sb="0" eb="2">
      <t>ガッコウ</t>
    </rPh>
    <rPh sb="2" eb="4">
      <t>シセツ</t>
    </rPh>
    <rPh sb="4" eb="6">
      <t>セイビ</t>
    </rPh>
    <rPh sb="6" eb="8">
      <t>キキン</t>
    </rPh>
    <phoneticPr fontId="5"/>
  </si>
  <si>
    <t>ふるさと応援基金</t>
    <rPh sb="4" eb="6">
      <t>オウエン</t>
    </rPh>
    <rPh sb="6" eb="8">
      <t>キキン</t>
    </rPh>
    <phoneticPr fontId="5"/>
  </si>
  <si>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</si>
  <si>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静岡県後期高齢者医療広域連合（事業会計分）</t>
    <rPh sb="8" eb="10">
      <t>イリョウ</t>
    </rPh>
    <rPh sb="15" eb="17">
      <t>ジギョウ</t>
    </rPh>
    <rPh sb="17" eb="19">
      <t>カイケイ</t>
    </rPh>
    <rPh sb="19" eb="20">
      <t>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</si>
</sst>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DADE-4863-AB89-0B2E26518E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87356</c:v>
                </c:pt>
                <c:pt idx="1">
                  <c:v>44792</c:v>
                </c:pt>
                <c:pt idx="2">
                  <c:v>78857</c:v>
                </c:pt>
                <c:pt idx="3">
                  <c:v>86818</c:v>
                </c:pt>
                <c:pt idx="4">
                  <c:v>52538</c:v>
                </c:pt>
              </c:numCache>
            </c:numRef>
          </c:val>
          <c:smooth val="0"/>
          <c:extLst>
            <c:ext xmlns:c16="http://schemas.microsoft.com/office/drawing/2014/chart" uri="{C3380CC4-5D6E-409C-BE32-E72D297353CC}">
              <c16:uniqueId val="{00000001-DADE-4863-AB89-0B2E26518E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3.71</c:v>
                </c:pt>
                <c:pt idx="1">
                  <c:v>7.76</c:v>
                </c:pt>
                <c:pt idx="2">
                  <c:v>5.67</c:v>
                </c:pt>
                <c:pt idx="3">
                  <c:v>4.54</c:v>
                </c:pt>
                <c:pt idx="4">
                  <c:v>4.38</c:v>
                </c:pt>
              </c:numCache>
            </c:numRef>
          </c:val>
          <c:extLst>
            <c:ext xmlns:c16="http://schemas.microsoft.com/office/drawing/2014/chart" uri="{C3380CC4-5D6E-409C-BE32-E72D297353CC}">
              <c16:uniqueId val="{00000000-3DFF-4A3B-A985-742378A0BE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24.66</c:v>
                </c:pt>
                <c:pt idx="1">
                  <c:v>23.44</c:v>
                </c:pt>
                <c:pt idx="2">
                  <c:v>24.02</c:v>
                </c:pt>
                <c:pt idx="3">
                  <c:v>23.56</c:v>
                </c:pt>
                <c:pt idx="4">
                  <c:v>23.02</c:v>
                </c:pt>
              </c:numCache>
            </c:numRef>
          </c:val>
          <c:extLst>
            <c:ext xmlns:c16="http://schemas.microsoft.com/office/drawing/2014/chart" uri="{C3380CC4-5D6E-409C-BE32-E72D297353CC}">
              <c16:uniqueId val="{00000001-3DFF-4A3B-A985-742378A0BE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-1.41</c:v>
                </c:pt>
                <c:pt idx="1">
                  <c:v>4.24</c:v>
                </c:pt>
                <c:pt idx="2">
                  <c:v>-2.2799999999999998</c:v>
                </c:pt>
                <c:pt idx="3">
                  <c:v>-1.02</c:v>
                </c:pt>
                <c:pt idx="4">
                  <c:v>-0.04</c:v>
                </c:pt>
              </c:numCache>
            </c:numRef>
          </c:val>
          <c:smooth val="0"/>
          <c:extLst>
            <c:ext xmlns:c16="http://schemas.microsoft.com/office/drawing/2014/chart" uri="{C3380CC4-5D6E-409C-BE32-E72D297353CC}">
              <c16:uniqueId val="{00000002-3DFF-4A3B-A985-742378A0BE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0-B855-4BF7-AB3A-BCE084B27F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55-4BF7-AB3A-BCE084B27F7F}"/>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B855-4BF7-AB3A-BCE084B27F7F}"/>
            </c:ext>
          </c:extLst>
        </c:ser>
        <c:ser>
          <c:idx val="3"/>
          <c:order val="3"/>
          <c:tx>
            <c:strRef>
              <c:f>データシート!$A$30</c:f>
              <c:strCache>
                <c:ptCount val="1"/>
                <c:pt idx="0">
                  <c:v>休日急患診療事業特別会計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B855-4BF7-AB3A-BCE084B27F7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0.54</c:v>
                </c:pt>
                <c:pt idx="2">
                  <c:v>#N/A</c:v>
                </c:pt>
                <c:pt idx="3">
                  <c:v>0.41</c:v>
                </c:pt>
                <c:pt idx="4">
                  <c:v>#N/A</c:v>
                </c:pt>
                <c:pt idx="5">
                  <c:v>0.57999999999999996</c:v>
                </c:pt>
                <c:pt idx="6">
                  <c:v>#N/A</c:v>
                </c:pt>
                <c:pt idx="7">
                  <c:v>0.53</c:v>
                </c:pt>
                <c:pt idx="8">
                  <c:v>#N/A</c:v>
                </c:pt>
                <c:pt idx="9">
                  <c:v>0.46</c:v>
                </c:pt>
              </c:numCache>
            </c:numRef>
          </c:val>
          <c:extLst>
            <c:ext xmlns:c16="http://schemas.microsoft.com/office/drawing/2014/chart" uri="{C3380CC4-5D6E-409C-BE32-E72D297353CC}">
              <c16:uniqueId val="{00000004-B855-4BF7-AB3A-BCE084B27F7F}"/>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0.3</c:v>
                </c:pt>
                <c:pt idx="4">
                  <c:v>#N/A</c:v>
                </c:pt>
                <c:pt idx="5">
                  <c:v>0.4</c:v>
                </c:pt>
                <c:pt idx="6">
                  <c:v>#N/A</c:v>
                </c:pt>
                <c:pt idx="7">
                  <c:v>0.53</c:v>
                </c:pt>
                <c:pt idx="8">
                  <c:v>#N/A</c:v>
                </c:pt>
                <c:pt idx="9">
                  <c:v>0.57999999999999996</c:v>
                </c:pt>
              </c:numCache>
            </c:numRef>
          </c:val>
          <c:extLst>
            <c:ext xmlns:c16="http://schemas.microsoft.com/office/drawing/2014/chart" uri="{C3380CC4-5D6E-409C-BE32-E72D297353CC}">
              <c16:uniqueId val="{00000005-B855-4BF7-AB3A-BCE084B27F7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2.76</c:v>
                </c:pt>
                <c:pt idx="2">
                  <c:v>#N/A</c:v>
                </c:pt>
                <c:pt idx="3">
                  <c:v>2.86</c:v>
                </c:pt>
                <c:pt idx="4">
                  <c:v>#N/A</c:v>
                </c:pt>
                <c:pt idx="5">
                  <c:v>3.14</c:v>
                </c:pt>
                <c:pt idx="6">
                  <c:v>#N/A</c:v>
                </c:pt>
                <c:pt idx="7">
                  <c:v>3.05</c:v>
                </c:pt>
                <c:pt idx="8">
                  <c:v>#N/A</c:v>
                </c:pt>
                <c:pt idx="9">
                  <c:v>3.07</c:v>
                </c:pt>
              </c:numCache>
            </c:numRef>
          </c:val>
          <c:extLst>
            <c:ext xmlns:c16="http://schemas.microsoft.com/office/drawing/2014/chart" uri="{C3380CC4-5D6E-409C-BE32-E72D297353CC}">
              <c16:uniqueId val="{00000006-B855-4BF7-AB3A-BCE084B27F7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3.69</c:v>
                </c:pt>
                <c:pt idx="2">
                  <c:v>#N/A</c:v>
                </c:pt>
                <c:pt idx="3">
                  <c:v>7.75</c:v>
                </c:pt>
                <c:pt idx="4">
                  <c:v>#N/A</c:v>
                </c:pt>
                <c:pt idx="5">
                  <c:v>5.67</c:v>
                </c:pt>
                <c:pt idx="6">
                  <c:v>#N/A</c:v>
                </c:pt>
                <c:pt idx="7">
                  <c:v>4.5199999999999996</c:v>
                </c:pt>
                <c:pt idx="8">
                  <c:v>#N/A</c:v>
                </c:pt>
                <c:pt idx="9">
                  <c:v>4.3899999999999997</c:v>
                </c:pt>
              </c:numCache>
            </c:numRef>
          </c:val>
          <c:extLst>
            <c:ext xmlns:c16="http://schemas.microsoft.com/office/drawing/2014/chart" uri="{C3380CC4-5D6E-409C-BE32-E72D297353CC}">
              <c16:uniqueId val="{00000007-B855-4BF7-AB3A-BCE084B27F7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5.86</c:v>
                </c:pt>
                <c:pt idx="2">
                  <c:v>#N/A</c:v>
                </c:pt>
                <c:pt idx="3">
                  <c:v>5.34</c:v>
                </c:pt>
                <c:pt idx="4">
                  <c:v>#N/A</c:v>
                </c:pt>
                <c:pt idx="5">
                  <c:v>5.89</c:v>
                </c:pt>
                <c:pt idx="6">
                  <c:v>#N/A</c:v>
                </c:pt>
                <c:pt idx="7">
                  <c:v>6.17</c:v>
                </c:pt>
                <c:pt idx="8">
                  <c:v>#N/A</c:v>
                </c:pt>
                <c:pt idx="9">
                  <c:v>6.03</c:v>
                </c:pt>
              </c:numCache>
            </c:numRef>
          </c:val>
          <c:extLst>
            <c:ext xmlns:c16="http://schemas.microsoft.com/office/drawing/2014/chart" uri="{C3380CC4-5D6E-409C-BE32-E72D297353CC}">
              <c16:uniqueId val="{00000008-B855-4BF7-AB3A-BCE084B27F7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11.73</c:v>
                </c:pt>
                <c:pt idx="2">
                  <c:v>#N/A</c:v>
                </c:pt>
                <c:pt idx="3">
                  <c:v>13.38</c:v>
                </c:pt>
                <c:pt idx="4">
                  <c:v>#N/A</c:v>
                </c:pt>
                <c:pt idx="5">
                  <c:v>17.75</c:v>
                </c:pt>
                <c:pt idx="6">
                  <c:v>#N/A</c:v>
                </c:pt>
                <c:pt idx="7">
                  <c:v>15.49</c:v>
                </c:pt>
                <c:pt idx="8">
                  <c:v>#N/A</c:v>
                </c:pt>
                <c:pt idx="9">
                  <c:v>12.57</c:v>
                </c:pt>
              </c:numCache>
            </c:numRef>
          </c:val>
          <c:extLst>
            <c:ext xmlns:c16="http://schemas.microsoft.com/office/drawing/2014/chart" uri="{C3380CC4-5D6E-409C-BE32-E72D297353CC}">
              <c16:uniqueId val="{00000009-B855-4BF7-AB3A-BCE084B27F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3880</c:v>
                </c:pt>
                <c:pt idx="5">
                  <c:v>3944</c:v>
                </c:pt>
                <c:pt idx="8">
                  <c:v>4116</c:v>
                </c:pt>
                <c:pt idx="11">
                  <c:v>4139</c:v>
                </c:pt>
                <c:pt idx="14">
                  <c:v>4054</c:v>
                </c:pt>
              </c:numCache>
            </c:numRef>
          </c:val>
          <c:extLst>
            <c:ext xmlns:c16="http://schemas.microsoft.com/office/drawing/2014/chart" uri="{C3380CC4-5D6E-409C-BE32-E72D297353CC}">
              <c16:uniqueId val="{00000000-979C-4134-A949-6C799837EB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9C-4134-A949-6C799837EB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77</c:v>
                </c:pt>
                <c:pt idx="3">
                  <c:v>76</c:v>
                </c:pt>
                <c:pt idx="6">
                  <c:v>59</c:v>
                </c:pt>
                <c:pt idx="9">
                  <c:v>95</c:v>
                </c:pt>
                <c:pt idx="12">
                  <c:v>96</c:v>
                </c:pt>
              </c:numCache>
            </c:numRef>
          </c:val>
          <c:extLst>
            <c:ext xmlns:c16="http://schemas.microsoft.com/office/drawing/2014/chart" uri="{C3380CC4-5D6E-409C-BE32-E72D297353CC}">
              <c16:uniqueId val="{00000002-979C-4134-A949-6C799837EB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9C-4134-A949-6C799837EB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670</c:v>
                </c:pt>
                <c:pt idx="3">
                  <c:v>726</c:v>
                </c:pt>
                <c:pt idx="6">
                  <c:v>826</c:v>
                </c:pt>
                <c:pt idx="9">
                  <c:v>785</c:v>
                </c:pt>
                <c:pt idx="12">
                  <c:v>747</c:v>
                </c:pt>
              </c:numCache>
            </c:numRef>
          </c:val>
          <c:extLst>
            <c:ext xmlns:c16="http://schemas.microsoft.com/office/drawing/2014/chart" uri="{C3380CC4-5D6E-409C-BE32-E72D297353CC}">
              <c16:uniqueId val="{00000004-979C-4134-A949-6C799837EB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9C-4134-A949-6C799837EB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9C-4134-A949-6C799837EB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4314</c:v>
                </c:pt>
                <c:pt idx="3">
                  <c:v>4257</c:v>
                </c:pt>
                <c:pt idx="6">
                  <c:v>4418</c:v>
                </c:pt>
                <c:pt idx="9">
                  <c:v>4478</c:v>
                </c:pt>
                <c:pt idx="12">
                  <c:v>4293</c:v>
                </c:pt>
              </c:numCache>
            </c:numRef>
          </c:val>
          <c:extLst>
            <c:ext xmlns:c16="http://schemas.microsoft.com/office/drawing/2014/chart" uri="{C3380CC4-5D6E-409C-BE32-E72D297353CC}">
              <c16:uniqueId val="{00000007-979C-4134-A949-6C799837EB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1181</c:v>
                </c:pt>
                <c:pt idx="2">
                  <c:v>#N/A</c:v>
                </c:pt>
                <c:pt idx="3">
                  <c:v>#N/A</c:v>
                </c:pt>
                <c:pt idx="4">
                  <c:v>1115</c:v>
                </c:pt>
                <c:pt idx="5">
                  <c:v>#N/A</c:v>
                </c:pt>
                <c:pt idx="6">
                  <c:v>#N/A</c:v>
                </c:pt>
                <c:pt idx="7">
                  <c:v>1187</c:v>
                </c:pt>
                <c:pt idx="8">
                  <c:v>#N/A</c:v>
                </c:pt>
                <c:pt idx="9">
                  <c:v>#N/A</c:v>
                </c:pt>
                <c:pt idx="10">
                  <c:v>1219</c:v>
                </c:pt>
                <c:pt idx="11">
                  <c:v>#N/A</c:v>
                </c:pt>
                <c:pt idx="12">
                  <c:v>#N/A</c:v>
                </c:pt>
                <c:pt idx="13">
                  <c:v>1082</c:v>
                </c:pt>
                <c:pt idx="14">
                  <c:v>#N/A</c:v>
                </c:pt>
              </c:numCache>
            </c:numRef>
          </c:val>
          <c:smooth val="0"/>
          <c:extLst>
            <c:ext xmlns:c16="http://schemas.microsoft.com/office/drawing/2014/chart" uri="{C3380CC4-5D6E-409C-BE32-E72D297353CC}">
              <c16:uniqueId val="{00000008-979C-4134-A949-6C799837EB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37453</c:v>
                </c:pt>
                <c:pt idx="5">
                  <c:v>37215</c:v>
                </c:pt>
                <c:pt idx="8">
                  <c:v>37948</c:v>
                </c:pt>
                <c:pt idx="11">
                  <c:v>37952</c:v>
                </c:pt>
                <c:pt idx="14">
                  <c:v>36250</c:v>
                </c:pt>
              </c:numCache>
            </c:numRef>
          </c:val>
          <c:extLst>
            <c:ext xmlns:c16="http://schemas.microsoft.com/office/drawing/2014/chart" uri="{C3380CC4-5D6E-409C-BE32-E72D297353CC}">
              <c16:uniqueId val="{00000000-1293-41D0-8BA7-191B9216F5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8250</c:v>
                </c:pt>
                <c:pt idx="5">
                  <c:v>7891</c:v>
                </c:pt>
                <c:pt idx="8">
                  <c:v>7708</c:v>
                </c:pt>
                <c:pt idx="11">
                  <c:v>7562</c:v>
                </c:pt>
                <c:pt idx="14">
                  <c:v>7153</c:v>
                </c:pt>
              </c:numCache>
            </c:numRef>
          </c:val>
          <c:extLst>
            <c:ext xmlns:c16="http://schemas.microsoft.com/office/drawing/2014/chart" uri="{C3380CC4-5D6E-409C-BE32-E72D297353CC}">
              <c16:uniqueId val="{00000001-1293-41D0-8BA7-191B9216F5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13045</c:v>
                </c:pt>
                <c:pt idx="5">
                  <c:v>13731</c:v>
                </c:pt>
                <c:pt idx="8">
                  <c:v>13689</c:v>
                </c:pt>
                <c:pt idx="11">
                  <c:v>13140</c:v>
                </c:pt>
                <c:pt idx="14">
                  <c:v>12880</c:v>
                </c:pt>
              </c:numCache>
            </c:numRef>
          </c:val>
          <c:extLst>
            <c:ext xmlns:c16="http://schemas.microsoft.com/office/drawing/2014/chart" uri="{C3380CC4-5D6E-409C-BE32-E72D297353CC}">
              <c16:uniqueId val="{00000002-1293-41D0-8BA7-191B9216F5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93-41D0-8BA7-191B9216F5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93-41D0-8BA7-191B9216F5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93-41D0-8BA7-191B9216F5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5079</c:v>
                </c:pt>
                <c:pt idx="3">
                  <c:v>5028</c:v>
                </c:pt>
                <c:pt idx="6">
                  <c:v>4820</c:v>
                </c:pt>
                <c:pt idx="9">
                  <c:v>4973</c:v>
                </c:pt>
                <c:pt idx="12">
                  <c:v>4767</c:v>
                </c:pt>
              </c:numCache>
            </c:numRef>
          </c:val>
          <c:extLst>
            <c:ext xmlns:c16="http://schemas.microsoft.com/office/drawing/2014/chart" uri="{C3380CC4-5D6E-409C-BE32-E72D297353CC}">
              <c16:uniqueId val="{00000006-1293-41D0-8BA7-191B9216F5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293-41D0-8BA7-191B9216F5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10765</c:v>
                </c:pt>
                <c:pt idx="3">
                  <c:v>11266</c:v>
                </c:pt>
                <c:pt idx="6">
                  <c:v>11403</c:v>
                </c:pt>
                <c:pt idx="9">
                  <c:v>10858</c:v>
                </c:pt>
                <c:pt idx="12">
                  <c:v>9946</c:v>
                </c:pt>
              </c:numCache>
            </c:numRef>
          </c:val>
          <c:extLst>
            <c:ext xmlns:c16="http://schemas.microsoft.com/office/drawing/2014/chart" uri="{C3380CC4-5D6E-409C-BE32-E72D297353CC}">
              <c16:uniqueId val="{00000008-1293-41D0-8BA7-191B9216F5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491</c:v>
                </c:pt>
                <c:pt idx="3">
                  <c:v>1271</c:v>
                </c:pt>
                <c:pt idx="6">
                  <c:v>1215</c:v>
                </c:pt>
                <c:pt idx="9">
                  <c:v>1157</c:v>
                </c:pt>
                <c:pt idx="12">
                  <c:v>1064</c:v>
                </c:pt>
              </c:numCache>
            </c:numRef>
          </c:val>
          <c:extLst>
            <c:ext xmlns:c16="http://schemas.microsoft.com/office/drawing/2014/chart" uri="{C3380CC4-5D6E-409C-BE32-E72D297353CC}">
              <c16:uniqueId val="{00000009-1293-41D0-8BA7-191B9216F5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41795</c:v>
                </c:pt>
                <c:pt idx="3">
                  <c:v>41681</c:v>
                </c:pt>
                <c:pt idx="6">
                  <c:v>43098</c:v>
                </c:pt>
                <c:pt idx="9">
                  <c:v>43558</c:v>
                </c:pt>
                <c:pt idx="12">
                  <c:v>41974</c:v>
                </c:pt>
              </c:numCache>
            </c:numRef>
          </c:val>
          <c:extLst>
            <c:ext xmlns:c16="http://schemas.microsoft.com/office/drawing/2014/chart" uri="{C3380CC4-5D6E-409C-BE32-E72D297353CC}">
              <c16:uniqueId val="{0000000A-1293-41D0-8BA7-191B9216F5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410</c:v>
                </c:pt>
                <c:pt idx="5">
                  <c:v>#N/A</c:v>
                </c:pt>
                <c:pt idx="6">
                  <c:v>#N/A</c:v>
                </c:pt>
                <c:pt idx="7">
                  <c:v>1191</c:v>
                </c:pt>
                <c:pt idx="8">
                  <c:v>#N/A</c:v>
                </c:pt>
                <c:pt idx="9">
                  <c:v>#N/A</c:v>
                </c:pt>
                <c:pt idx="10">
                  <c:v>1892</c:v>
                </c:pt>
                <c:pt idx="11">
                  <c:v>#N/A</c:v>
                </c:pt>
                <c:pt idx="12">
                  <c:v>#N/A</c:v>
                </c:pt>
                <c:pt idx="13">
                  <c:v>1469</c:v>
                </c:pt>
                <c:pt idx="14">
                  <c:v>#N/A</c:v>
                </c:pt>
              </c:numCache>
            </c:numRef>
          </c:val>
          <c:smooth val="0"/>
          <c:extLst>
            <c:ext xmlns:c16="http://schemas.microsoft.com/office/drawing/2014/chart" uri="{C3380CC4-5D6E-409C-BE32-E72D297353CC}">
              <c16:uniqueId val="{0000000B-1293-41D0-8BA7-191B9216F5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5516</c:v>
                </c:pt>
                <c:pt idx="1">
                  <c:v>5516</c:v>
                </c:pt>
                <c:pt idx="2">
                  <c:v>5519</c:v>
                </c:pt>
              </c:numCache>
            </c:numRef>
          </c:val>
          <c:extLst>
            <c:ext xmlns:c16="http://schemas.microsoft.com/office/drawing/2014/chart" uri="{C3380CC4-5D6E-409C-BE32-E72D297353CC}">
              <c16:uniqueId val="{00000000-D8D7-44D1-A6A0-67FDE44EAE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1746</c:v>
                </c:pt>
                <c:pt idx="1">
                  <c:v>1705</c:v>
                </c:pt>
                <c:pt idx="2">
                  <c:v>1843</c:v>
                </c:pt>
              </c:numCache>
            </c:numRef>
          </c:val>
          <c:extLst>
            <c:ext xmlns:c16="http://schemas.microsoft.com/office/drawing/2014/chart" uri="{C3380CC4-5D6E-409C-BE32-E72D297353CC}">
              <c16:uniqueId val="{00000001-D8D7-44D1-A6A0-67FDE44EAE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6179</c:v>
                </c:pt>
                <c:pt idx="1">
                  <c:v>5736</c:v>
                </c:pt>
                <c:pt idx="2">
                  <c:v>5364</c:v>
                </c:pt>
              </c:numCache>
            </c:numRef>
          </c:val>
          <c:extLst>
            <c:ext xmlns:c16="http://schemas.microsoft.com/office/drawing/2014/chart" uri="{C3380CC4-5D6E-409C-BE32-E72D297353CC}">
              <c16:uniqueId val="{00000002-D8D7-44D1-A6A0-67FDE44EAE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静岡県島田市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川根温泉ホテル建設</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係る償還が満了したことや臨時財政対策債の減少に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より、前年度に比べ</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算入公債費等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については、算入率の有利な市債を中心に借り入れており、高い値で推移している。令和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災害復旧等に係る基準財政需要額</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などにより、前年度に比べ</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ともに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を上回ったため、実質公債費比率の分子は、前年度に比べ減少している。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満期一括償還地方債の借入れを行っていない。</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静岡県島田市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将来負担額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年度は前年度に比べ</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した。これは、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一般会計等に係る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地方債の現在高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、公営企業債等繰入見込額等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充当可能財源等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については、令和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年度は前年度に比べ減少した。これは、充当可能基金及び充当可能特定歳入</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、及び基準財政需要額算入見込額が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減少したためである。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将来負担比率の分子については、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それ以上に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が減少したため全体として減少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年度から令和２年度までは、分子がマイナスとなり、将来負担比率は算定されなかったが、令和３年度以降は、将来負担比率が算出されている。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静岡県島田市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基金」などに合計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円など合計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万円を取り崩したことにより、基金全体としては、前年度に比べ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基金の使途の明確化を図るため、決算剰余金は個々の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特定目的基金に積み立てていくことを予定している。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・地域振興基金：地域振興に係る施策の推進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・職員退職手当基金：退職手当の財源</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・公共施設整備基金：公共施設の整備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・学校施設整備基金：市立小学校及び中学校並びに学校給食センターの施設整備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・過疎地域持続的発展基金：過疎地域持続的発展特別事業の推進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・職員退職手当基金：今後、想定される定年退職者数の増に備えて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万円を積み立てた一方で、職員退職手当の財源として３億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・公共施設整備基金：市役所新庁舎整備事業の財源として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・学校施設整備基金：今後、想定される小学校及び中学校の整備に備えて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万円を積み立てた一方で、小学校及び中学校の施設整備の財源として１億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・ふるさと応援基金：放課後児童クラブ運営事業やＩＣＴ支援員配置経費など寄附者が希望する事業の財源として１億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万円を取り崩した一方で、ふるさと寄附金を２億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・温泉施設基金：温泉施設整備の財源として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万円を積み立てた一方で温泉施設の管理運営及び整備事業の財源として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・地域振興基金：新市建設計画に位置付けた事業の財源として活用する。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・公共施設整備基金：公共施設の更新等に備えるため、決算剰余金を優先的に積み立てる。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・職員退職手当基金：定年延長による職員退職者数の変動により退職手当が増嵩する場合など、年度間の負担平準化のため計画的に活用する。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万円積み立てた一方、取り崩しを行わなかったため、前年度に比べ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経済事情の著しい変動、大規模災害等の不測の事態にも対応できるように、財政調整基金に１年度に必要な一般財源の１か月分に相当する金額以上を確保していく。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普通交付税追加交付にて措置された臨時財政対策債償還基金費分として新規に１億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5,836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万円、利子を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719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万円積み立てた一方、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万円を取り崩したため、前年度に比べ１億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3,754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経済事情の変動等により財源が不足する場合や市債の償還額が他の年度に比べ多額となる場合に、年度間の負担平準化を目的として計画的に活用する。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静岡県島田市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94,747
92,786
315.70
44,936,917
43,637,546
1,050,911
23,973,223
41,974,445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令和６年度は、令和５年度に引き続き類似団体平均より低くなった。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令和６年度において基準財政収入額は、地方消費税交付金</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の増などにより、前年度と比べ１億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4,422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となった。基準財政需要額は、こども子育て費の創設及び小学校費、高齢者保健福祉費の増、また令和５年度に引き続き</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普通交付税の再算定が行われ、基準財政需要額の費目に臨時経済対策費、給与改定費、臨時財政対策債償還基金費が創設されたことなどにより、前年度に比べ６億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2,066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以上により、令和６年度単年の財政力指数は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0.665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ポイント低下した。３か年平均では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79022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34166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令和５年度に引き続き令和６年度は類似団体平均より高い値となり、乖離幅は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ポイントに増加した。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令和６年度においては、経常経費充当一般財源は、人件費及び扶助費の増などにより、前年度に比べ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7,184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％の増となった。また、経常一般財源等は、普通交付税及び地方消費税交付金の増などにより、６億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6,545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以上により、経常収支比率は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％と令和５年度に比べ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144463</xdr:rowOff>
    </xdr:from>
    <xdr:to>
      <xdr:col>23</xdr:col>
      <xdr:colOff>133350</xdr:colOff>
      <xdr:row>64</xdr:row>
      <xdr:rowOff>129857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45813"/>
          <a:ext cx="8382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144463</xdr:rowOff>
    </xdr:from>
    <xdr:to>
      <xdr:col>19</xdr:col>
      <xdr:colOff>133350</xdr:colOff>
      <xdr:row>64</xdr:row>
      <xdr:rowOff>21272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4581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64</xdr:row>
      <xdr:rowOff>21272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26090"/>
          <a:ext cx="8890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63</xdr:row>
      <xdr:rowOff>150495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2609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79057</xdr:rowOff>
    </xdr:from>
    <xdr:to>
      <xdr:col>23</xdr:col>
      <xdr:colOff>184150</xdr:colOff>
      <xdr:row>65</xdr:row>
      <xdr:rowOff>9207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51134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2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93663</xdr:rowOff>
    </xdr:from>
    <xdr:to>
      <xdr:col>19</xdr:col>
      <xdr:colOff>184150</xdr:colOff>
      <xdr:row>64</xdr:row>
      <xdr:rowOff>23813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8590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8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14622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令和４年度、令和５年度については、類似団体平均を上回る数値であったものの、令和６年度については、類似団体平均よりも下回った。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しかしながら、令和５年度と比較すると</a:t>
          </a:r>
          <a:r>
            <a:rPr kumimoji="1" lang="en-US" altLang="ja-JP" sz="1300">
              <a:latin typeface="ＭＳ Ｐゴシック" panose="020B0600070205080204" pitchFamily="50" charset="-128"/>
              <a:ea typeface="ＭＳ Ｐゴシック" panose="020B0600070205080204" pitchFamily="50" charset="-128"/>
            </a:rPr>
            <a:t>4,766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の増加となっている。主な要因としては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定年延長に伴う定年退職者の増による退職金の増加の影響が大きい。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150657</xdr:rowOff>
    </xdr:from>
    <xdr:to>
      <xdr:col>23</xdr:col>
      <xdr:colOff>133350</xdr:colOff>
      <xdr:row>83</xdr:row>
      <xdr:rowOff>17542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09557"/>
          <a:ext cx="838200" cy="3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150657</xdr:rowOff>
    </xdr:from>
    <xdr:to>
      <xdr:col>19</xdr:col>
      <xdr:colOff>133350</xdr:colOff>
      <xdr:row>82</xdr:row>
      <xdr:rowOff>156634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09557"/>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96453</xdr:rowOff>
    </xdr:from>
    <xdr:to>
      <xdr:col>15</xdr:col>
      <xdr:colOff>82550</xdr:colOff>
      <xdr:row>82</xdr:row>
      <xdr:rowOff>156634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55353"/>
          <a:ext cx="889000" cy="6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89046</xdr:rowOff>
    </xdr:from>
    <xdr:to>
      <xdr:col>11</xdr:col>
      <xdr:colOff>31750</xdr:colOff>
      <xdr:row>82</xdr:row>
      <xdr:rowOff>96453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47946"/>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138192</xdr:rowOff>
    </xdr:from>
    <xdr:to>
      <xdr:col>23</xdr:col>
      <xdr:colOff>184150</xdr:colOff>
      <xdr:row>83</xdr:row>
      <xdr:rowOff>68342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154719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99857</xdr:rowOff>
    </xdr:from>
    <xdr:to>
      <xdr:col>19</xdr:col>
      <xdr:colOff>184150</xdr:colOff>
      <xdr:row>83</xdr:row>
      <xdr:rowOff>30007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14784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4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105834</xdr:rowOff>
    </xdr:from>
    <xdr:to>
      <xdr:col>15</xdr:col>
      <xdr:colOff>133350</xdr:colOff>
      <xdr:row>83</xdr:row>
      <xdr:rowOff>35984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6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20761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5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45653</xdr:rowOff>
    </xdr:from>
    <xdr:to>
      <xdr:col>11</xdr:col>
      <xdr:colOff>82550</xdr:colOff>
      <xdr:row>82</xdr:row>
      <xdr:rowOff>147253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157430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7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38246</xdr:rowOff>
    </xdr:from>
    <xdr:to>
      <xdr:col>7</xdr:col>
      <xdr:colOff>31750</xdr:colOff>
      <xdr:row>82</xdr:row>
      <xdr:rowOff>139846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124623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8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５年間の推移は、類似団体平均より若干高くなっている。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年度において、国の給与削減措置に準じた措置を講じているが、今後も適切な給与水準の維持に努める。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2207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220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86179</xdr:rowOff>
    </xdr:from>
    <xdr:to>
      <xdr:col>72</xdr:col>
      <xdr:colOff>203200</xdr:colOff>
      <xdr:row>88</xdr:row>
      <xdr:rowOff>120650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737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103414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737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59163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５年間の推移は、類似団体平均より低い値となっている。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年度に常備消防の広域事務委託に伴う消防職員の身分切り替えが実施され、それ以降類似団体平均より低い値となっている。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84001</xdr:rowOff>
    </xdr:from>
    <xdr:to>
      <xdr:col>81</xdr:col>
      <xdr:colOff>44450</xdr:colOff>
      <xdr:row>60</xdr:row>
      <xdr:rowOff>104684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7100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84001</xdr:rowOff>
    </xdr:from>
    <xdr:to>
      <xdr:col>77</xdr:col>
      <xdr:colOff>44450</xdr:colOff>
      <xdr:row>60</xdr:row>
      <xdr:rowOff>90896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7100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89172</xdr:rowOff>
    </xdr:from>
    <xdr:to>
      <xdr:col>72</xdr:col>
      <xdr:colOff>203200</xdr:colOff>
      <xdr:row>60</xdr:row>
      <xdr:rowOff>90896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76172"/>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80554</xdr:rowOff>
    </xdr:from>
    <xdr:to>
      <xdr:col>68</xdr:col>
      <xdr:colOff>152400</xdr:colOff>
      <xdr:row>60</xdr:row>
      <xdr:rowOff>89172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755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53884</xdr:rowOff>
    </xdr:from>
    <xdr:to>
      <xdr:col>81</xdr:col>
      <xdr:colOff>95250</xdr:colOff>
      <xdr:row>60</xdr:row>
      <xdr:rowOff>155484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70411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8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33201</xdr:rowOff>
    </xdr:from>
    <xdr:to>
      <xdr:col>77</xdr:col>
      <xdr:colOff>95250</xdr:colOff>
      <xdr:row>60</xdr:row>
      <xdr:rowOff>134801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40096</xdr:rowOff>
    </xdr:from>
    <xdr:to>
      <xdr:col>73</xdr:col>
      <xdr:colOff>44450</xdr:colOff>
      <xdr:row>60</xdr:row>
      <xdr:rowOff>141696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151873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38372</xdr:rowOff>
    </xdr:from>
    <xdr:to>
      <xdr:col>68</xdr:col>
      <xdr:colOff>203200</xdr:colOff>
      <xdr:row>60</xdr:row>
      <xdr:rowOff>139972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150149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29754</xdr:rowOff>
    </xdr:from>
    <xdr:to>
      <xdr:col>64</xdr:col>
      <xdr:colOff>152400</xdr:colOff>
      <xdr:row>60</xdr:row>
      <xdr:rowOff>131354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141531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ポイント減少した。主な要因として、川根温泉ホテル建設に係る過疎対策事業債の償還の終了及び臨時財政対策債の減による元利償還金が減少したことが挙げられる。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19896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413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19896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49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52070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100330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815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ポイントの減少となった。要因として、近年の大規模事業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市役所本庁舎建設、島田第一小学校建設等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による借入ピークが過ぎ元金償還が始まり、地方債現在高が減少したことによる。当面、大規模事業の予定はないため、数値は改善傾向となる見込みである。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64206</xdr:rowOff>
    </xdr:from>
    <xdr:to>
      <xdr:col>81</xdr:col>
      <xdr:colOff>44450</xdr:colOff>
      <xdr:row>14</xdr:row>
      <xdr:rowOff>95038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464506"/>
          <a:ext cx="8382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49459</xdr:rowOff>
    </xdr:from>
    <xdr:to>
      <xdr:col>77</xdr:col>
      <xdr:colOff>44450</xdr:colOff>
      <xdr:row>14</xdr:row>
      <xdr:rowOff>95038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449759"/>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139999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4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167287</xdr:rowOff>
    </xdr:from>
    <xdr:to>
      <xdr:col>72</xdr:col>
      <xdr:colOff>203200</xdr:colOff>
      <xdr:row>14</xdr:row>
      <xdr:rowOff>49459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239613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7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75794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4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13406</xdr:rowOff>
    </xdr:from>
    <xdr:to>
      <xdr:col>81</xdr:col>
      <xdr:colOff>95250</xdr:colOff>
      <xdr:row>14</xdr:row>
      <xdr:rowOff>115006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61683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44238</xdr:rowOff>
    </xdr:from>
    <xdr:to>
      <xdr:col>77</xdr:col>
      <xdr:colOff>95250</xdr:colOff>
      <xdr:row>14</xdr:row>
      <xdr:rowOff>145838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156015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21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170109</xdr:rowOff>
    </xdr:from>
    <xdr:to>
      <xdr:col>73</xdr:col>
      <xdr:colOff>44450</xdr:colOff>
      <xdr:row>14</xdr:row>
      <xdr:rowOff>100259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9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110436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116487</xdr:rowOff>
    </xdr:from>
    <xdr:to>
      <xdr:col>68</xdr:col>
      <xdr:colOff>203200</xdr:colOff>
      <xdr:row>14</xdr:row>
      <xdr:rowOff>46637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4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56814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14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静岡県島田市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94,747
92,786
315.70
44,936,917
43,637,546
1,050,911
23,973,223
41,974,445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５年間の推移は、類似団体平均より低い値となっている。これは、常備消防の広域事務委託、窓口受付等包括委託及び自動車運転管理等包括委託に伴う予算の組替えによるものである。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令和６年度においては、定年延長に伴う定年退職者の増による退職金の増などの影響により前年度に比べ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17272</xdr:rowOff>
    </xdr:from>
    <xdr:to>
      <xdr:col>24</xdr:col>
      <xdr:colOff>25400</xdr:colOff>
      <xdr:row>36</xdr:row>
      <xdr:rowOff>122428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94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17272</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07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94996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77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137922</xdr:rowOff>
    </xdr:from>
    <xdr:to>
      <xdr:col>20</xdr:col>
      <xdr:colOff>38100</xdr:colOff>
      <xdr:row>36</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５年間の推移は、類似団体平均より高い値となっている。これは、常備消防の広域事務委託、窓口受付等包括委託及び自動車運転管理等包括委託に伴う予算の組替えによるものである。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令和６年度においては、ふるさと納税推進事業費、プレミアム付きデジタル商品券事業費の増などにより前年度に比べ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96520</xdr:rowOff>
    </xdr:from>
    <xdr:to>
      <xdr:col>82</xdr:col>
      <xdr:colOff>107950</xdr:colOff>
      <xdr:row>18</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82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96520</xdr:rowOff>
    </xdr:from>
    <xdr:to>
      <xdr:col>78</xdr:col>
      <xdr:colOff>69850</xdr:colOff>
      <xdr:row>18</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82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138430</xdr:rowOff>
    </xdr:from>
    <xdr:to>
      <xdr:col>73</xdr:col>
      <xdr:colOff>180975</xdr:colOff>
      <xdr:row>18</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530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530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91440</xdr:rowOff>
    </xdr:from>
    <xdr:to>
      <xdr:col>82</xdr:col>
      <xdr:colOff>158750</xdr:colOff>
      <xdr:row>19</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63517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45720</xdr:rowOff>
    </xdr:from>
    <xdr:to>
      <xdr:col>78</xdr:col>
      <xdr:colOff>120650</xdr:colOff>
      <xdr:row>18</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132097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1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87630</xdr:rowOff>
    </xdr:from>
    <xdr:to>
      <xdr:col>69</xdr:col>
      <xdr:colOff>142875</xdr:colOff>
      <xdr:row>18</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５年間の推移は、類似団体平均と概ね同程度の値となっている。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令和６年度においては、物価高騰対応重点支援給付金事業費などによる社会福祉費の増、児童手当扶助費などによる児童福祉費の増の影響により、前年度に比べ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15928"/>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363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6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48277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５年間の推移は類似団体平均より低い値となっているものの同程度で推移している。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令和６年度については、後期高齢者医療事業会計繰出金、介護保険事業会計繰出金の増により前年度と比べ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39915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731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29028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7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124278</xdr:rowOff>
    </xdr:from>
    <xdr:to>
      <xdr:col>73</xdr:col>
      <xdr:colOff>180975</xdr:colOff>
      <xdr:row>58</xdr:row>
      <xdr:rowOff>29028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96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58</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5642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90005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５年間の推移は、類似団体平均より低い値となっている。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令和６年度においては、民間保育所等施設整備助成事業、無料通信アプリクーポン事業費の減などにより前年度に比べ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843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101854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98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83566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706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５年間の推移は、類似団体平均より高い値となっている。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令和６年度においては、令和４年度に借り入れた市役所新庁舎整備事業に係る合併特例事業債等の元金償還が始まった一方で、平成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年度に借り入れた臨時財政対策債等の償還が令和５年度に終了したことで前年度に比べ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％の減少となった。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76708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9037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76708</xdr:rowOff>
    </xdr:from>
    <xdr:to>
      <xdr:col>19</xdr:col>
      <xdr:colOff>187325</xdr:colOff>
      <xdr:row>78</xdr:row>
      <xdr:rowOff>76708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49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76708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812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85852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812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112285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25908</xdr:rowOff>
    </xdr:from>
    <xdr:to>
      <xdr:col>15</xdr:col>
      <xdr:colOff>149225</xdr:colOff>
      <xdr:row>78</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112285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35052</xdr:rowOff>
    </xdr:from>
    <xdr:to>
      <xdr:col>6</xdr:col>
      <xdr:colOff>171450</xdr:colOff>
      <xdr:row>78</xdr:row>
      <xdr:rowOff>136652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121429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５年間の推移は、類似団体平均より低い値になっている。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扶助費については、資格審査等の適正化により、経費の抑制に努める。物件費については、施設の集約化・複合化に着手するなど、公共施設等の適正管理により、経費の削減に努める。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96520</xdr:rowOff>
    </xdr:from>
    <xdr:to>
      <xdr:col>82</xdr:col>
      <xdr:colOff>107950</xdr:colOff>
      <xdr:row>76</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8382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74</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783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149860</xdr:rowOff>
    </xdr:from>
    <xdr:to>
      <xdr:col>73</xdr:col>
      <xdr:colOff>180975</xdr:colOff>
      <xdr:row>74</xdr:row>
      <xdr:rowOff>157480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49426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149860</xdr:rowOff>
    </xdr:from>
    <xdr:to>
      <xdr:col>69</xdr:col>
      <xdr:colOff>92075</xdr:colOff>
      <xdr:row>74</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4942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0</xdr:rowOff>
    </xdr:from>
    <xdr:to>
      <xdr:col>82</xdr:col>
      <xdr:colOff>158750</xdr:colOff>
      <xdr:row>76</xdr:row>
      <xdr:rowOff>101600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45720</xdr:rowOff>
    </xdr:from>
    <xdr:to>
      <xdr:col>78</xdr:col>
      <xdr:colOff>120650</xdr:colOff>
      <xdr:row>74</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106680</xdr:rowOff>
    </xdr:from>
    <xdr:to>
      <xdr:col>74</xdr:col>
      <xdr:colOff>31750</xdr:colOff>
      <xdr:row>75</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47007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99060</xdr:rowOff>
    </xdr:from>
    <xdr:to>
      <xdr:col>69</xdr:col>
      <xdr:colOff>142875</xdr:colOff>
      <xdr:row>73</xdr:row>
      <xdr:rowOff>29210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39387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38100</xdr:rowOff>
    </xdr:from>
    <xdr:to>
      <xdr:col>65</xdr:col>
      <xdr:colOff>53975</xdr:colOff>
      <xdr:row>74</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静岡県島田市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75070</xdr:rowOff>
    </xdr:from>
    <xdr:to>
      <xdr:col>29</xdr:col>
      <xdr:colOff>127000</xdr:colOff>
      <xdr:row>19</xdr:row>
      <xdr:rowOff>159880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0245"/>
          <a:ext cx="647700" cy="84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159880</xdr:rowOff>
    </xdr:from>
    <xdr:to>
      <xdr:col>26</xdr:col>
      <xdr:colOff>50800</xdr:colOff>
      <xdr:row>20</xdr:row>
      <xdr:rowOff>6909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65055"/>
          <a:ext cx="698500" cy="18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6909</xdr:rowOff>
    </xdr:from>
    <xdr:to>
      <xdr:col>22</xdr:col>
      <xdr:colOff>114300</xdr:colOff>
      <xdr:row>20</xdr:row>
      <xdr:rowOff>29616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83534"/>
          <a:ext cx="698500" cy="2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29616</xdr:rowOff>
    </xdr:from>
    <xdr:to>
      <xdr:col>18</xdr:col>
      <xdr:colOff>177800</xdr:colOff>
      <xdr:row>20</xdr:row>
      <xdr:rowOff>32398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06241"/>
          <a:ext cx="698500" cy="2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24270</xdr:rowOff>
    </xdr:from>
    <xdr:to>
      <xdr:col>29</xdr:col>
      <xdr:colOff>177800</xdr:colOff>
      <xdr:row>19</xdr:row>
      <xdr:rowOff>125870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2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167797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109080</xdr:rowOff>
    </xdr:from>
    <xdr:to>
      <xdr:col>26</xdr:col>
      <xdr:colOff>101600</xdr:colOff>
      <xdr:row>20</xdr:row>
      <xdr:rowOff>39230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14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24007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00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127559</xdr:rowOff>
    </xdr:from>
    <xdr:to>
      <xdr:col>22</xdr:col>
      <xdr:colOff>165100</xdr:colOff>
      <xdr:row>20</xdr:row>
      <xdr:rowOff>57709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2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42486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1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150266</xdr:rowOff>
    </xdr:from>
    <xdr:to>
      <xdr:col>19</xdr:col>
      <xdr:colOff>38100</xdr:colOff>
      <xdr:row>20</xdr:row>
      <xdr:rowOff>80416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5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65193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153048</xdr:rowOff>
    </xdr:from>
    <xdr:to>
      <xdr:col>15</xdr:col>
      <xdr:colOff>101600</xdr:colOff>
      <xdr:row>20</xdr:row>
      <xdr:rowOff>83198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67975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257922</xdr:rowOff>
    </xdr:from>
    <xdr:to>
      <xdr:col>29</xdr:col>
      <xdr:colOff>127000</xdr:colOff>
      <xdr:row>35</xdr:row>
      <xdr:rowOff>300801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68272"/>
          <a:ext cx="647700" cy="42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257922</xdr:rowOff>
    </xdr:from>
    <xdr:to>
      <xdr:col>26</xdr:col>
      <xdr:colOff>50800</xdr:colOff>
      <xdr:row>35</xdr:row>
      <xdr:rowOff>272553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68272"/>
          <a:ext cx="698500" cy="14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272553</xdr:rowOff>
    </xdr:from>
    <xdr:to>
      <xdr:col>22</xdr:col>
      <xdr:colOff>114300</xdr:colOff>
      <xdr:row>35</xdr:row>
      <xdr:rowOff>298417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82903"/>
          <a:ext cx="698500" cy="25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279640</xdr:rowOff>
    </xdr:from>
    <xdr:to>
      <xdr:col>18</xdr:col>
      <xdr:colOff>177800</xdr:colOff>
      <xdr:row>35</xdr:row>
      <xdr:rowOff>298417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89990"/>
          <a:ext cx="698500" cy="18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250001</xdr:rowOff>
    </xdr:from>
    <xdr:to>
      <xdr:col>29</xdr:col>
      <xdr:colOff>177800</xdr:colOff>
      <xdr:row>36</xdr:row>
      <xdr:rowOff>8701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60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222078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3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207122</xdr:rowOff>
    </xdr:from>
    <xdr:to>
      <xdr:col>26</xdr:col>
      <xdr:colOff>101600</xdr:colOff>
      <xdr:row>35</xdr:row>
      <xdr:rowOff>308722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293499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0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221753</xdr:rowOff>
    </xdr:from>
    <xdr:to>
      <xdr:col>22</xdr:col>
      <xdr:colOff>165100</xdr:colOff>
      <xdr:row>35</xdr:row>
      <xdr:rowOff>323353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2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308130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1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247617</xdr:rowOff>
    </xdr:from>
    <xdr:to>
      <xdr:col>19</xdr:col>
      <xdr:colOff>38100</xdr:colOff>
      <xdr:row>36</xdr:row>
      <xdr:rowOff>6317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7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333994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4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228840</xdr:rowOff>
    </xdr:from>
    <xdr:to>
      <xdr:col>15</xdr:col>
      <xdr:colOff>101600</xdr:colOff>
      <xdr:row>35</xdr:row>
      <xdr:rowOff>330440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9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315217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2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静岡県島田市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94,747
92,786
315.70
44,936,917
43,637,546
1,050,911
23,973,223
41,974,445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33499</xdr:rowOff>
    </xdr:from>
    <xdr:to>
      <xdr:col>24</xdr:col>
      <xdr:colOff>63500</xdr:colOff>
      <xdr:row>38</xdr:row>
      <xdr:rowOff>16305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7149"/>
          <a:ext cx="838200" cy="15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127339</xdr:rowOff>
    </xdr:from>
    <xdr:to>
      <xdr:col>19</xdr:col>
      <xdr:colOff>177800</xdr:colOff>
      <xdr:row>38</xdr:row>
      <xdr:rowOff>16305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70989"/>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127339</xdr:rowOff>
    </xdr:from>
    <xdr:to>
      <xdr:col>15</xdr:col>
      <xdr:colOff>50800</xdr:colOff>
      <xdr:row>37</xdr:row>
      <xdr:rowOff>135798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0989"/>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135798</xdr:rowOff>
    </xdr:from>
    <xdr:to>
      <xdr:col>10</xdr:col>
      <xdr:colOff>114300</xdr:colOff>
      <xdr:row>38</xdr:row>
      <xdr:rowOff>9300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9448"/>
          <a:ext cx="889000" cy="4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154149</xdr:rowOff>
    </xdr:from>
    <xdr:to>
      <xdr:col>24</xdr:col>
      <xdr:colOff>114300</xdr:colOff>
      <xdr:row>37</xdr:row>
      <xdr:rowOff>84299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132576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136955</xdr:rowOff>
    </xdr:from>
    <xdr:to>
      <xdr:col>20</xdr:col>
      <xdr:colOff>38100</xdr:colOff>
      <xdr:row>38</xdr:row>
      <xdr:rowOff>67104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06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58232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76539</xdr:rowOff>
    </xdr:from>
    <xdr:to>
      <xdr:col>15</xdr:col>
      <xdr:colOff>101600</xdr:colOff>
      <xdr:row>38</xdr:row>
      <xdr:rowOff>6690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01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169267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84998</xdr:rowOff>
    </xdr:from>
    <xdr:to>
      <xdr:col>10</xdr:col>
      <xdr:colOff>165100</xdr:colOff>
      <xdr:row>38</xdr:row>
      <xdr:rowOff>15148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6274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129950</xdr:rowOff>
    </xdr:from>
    <xdr:to>
      <xdr:col>6</xdr:col>
      <xdr:colOff>38100</xdr:colOff>
      <xdr:row>38</xdr:row>
      <xdr:rowOff>60100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51227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110679</xdr:rowOff>
    </xdr:from>
    <xdr:to>
      <xdr:col>24</xdr:col>
      <xdr:colOff>63500</xdr:colOff>
      <xdr:row>55</xdr:row>
      <xdr:rowOff>121499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40429"/>
          <a:ext cx="8382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103690</xdr:rowOff>
    </xdr:from>
    <xdr:to>
      <xdr:col>19</xdr:col>
      <xdr:colOff>177800</xdr:colOff>
      <xdr:row>55</xdr:row>
      <xdr:rowOff>121499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533440"/>
          <a:ext cx="889000" cy="1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103690</xdr:rowOff>
    </xdr:from>
    <xdr:to>
      <xdr:col>15</xdr:col>
      <xdr:colOff>50800</xdr:colOff>
      <xdr:row>56</xdr:row>
      <xdr:rowOff>5718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533440"/>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5718</xdr:rowOff>
    </xdr:from>
    <xdr:to>
      <xdr:col>10</xdr:col>
      <xdr:colOff>114300</xdr:colOff>
      <xdr:row>56</xdr:row>
      <xdr:rowOff>9844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606918"/>
          <a:ext cx="8890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59879</xdr:rowOff>
    </xdr:from>
    <xdr:to>
      <xdr:col>24</xdr:col>
      <xdr:colOff>114300</xdr:colOff>
      <xdr:row>55</xdr:row>
      <xdr:rowOff>161479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82756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4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70699</xdr:rowOff>
    </xdr:from>
    <xdr:to>
      <xdr:col>20</xdr:col>
      <xdr:colOff>38100</xdr:colOff>
      <xdr:row>56</xdr:row>
      <xdr:rowOff>849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0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17376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52890</xdr:rowOff>
    </xdr:from>
    <xdr:to>
      <xdr:col>15</xdr:col>
      <xdr:colOff>101600</xdr:colOff>
      <xdr:row>55</xdr:row>
      <xdr:rowOff>154490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171017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5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126368</xdr:rowOff>
    </xdr:from>
    <xdr:to>
      <xdr:col>10</xdr:col>
      <xdr:colOff>165100</xdr:colOff>
      <xdr:row>56</xdr:row>
      <xdr:rowOff>56518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5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73045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33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130494</xdr:rowOff>
    </xdr:from>
    <xdr:to>
      <xdr:col>6</xdr:col>
      <xdr:colOff>38100</xdr:colOff>
      <xdr:row>56</xdr:row>
      <xdr:rowOff>60644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77171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3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163398</xdr:rowOff>
    </xdr:from>
    <xdr:to>
      <xdr:col>24</xdr:col>
      <xdr:colOff>63500</xdr:colOff>
      <xdr:row>78</xdr:row>
      <xdr:rowOff>164998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36498"/>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164998</xdr:rowOff>
    </xdr:from>
    <xdr:to>
      <xdr:col>19</xdr:col>
      <xdr:colOff>177800</xdr:colOff>
      <xdr:row>78</xdr:row>
      <xdr:rowOff>167932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38098"/>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163703</xdr:rowOff>
    </xdr:from>
    <xdr:to>
      <xdr:col>15</xdr:col>
      <xdr:colOff>50800</xdr:colOff>
      <xdr:row>78</xdr:row>
      <xdr:rowOff>167932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36803"/>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160731</xdr:rowOff>
    </xdr:from>
    <xdr:to>
      <xdr:col>10</xdr:col>
      <xdr:colOff>114300</xdr:colOff>
      <xdr:row>78</xdr:row>
      <xdr:rowOff>163703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3383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112598</xdr:rowOff>
    </xdr:from>
    <xdr:to>
      <xdr:col>24</xdr:col>
      <xdr:colOff>114300</xdr:colOff>
      <xdr:row>79</xdr:row>
      <xdr:rowOff>42748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27525</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0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114198</xdr:rowOff>
    </xdr:from>
    <xdr:to>
      <xdr:col>20</xdr:col>
      <xdr:colOff>38100</xdr:colOff>
      <xdr:row>79</xdr:row>
      <xdr:rowOff>44348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35475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8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117132</xdr:rowOff>
    </xdr:from>
    <xdr:to>
      <xdr:col>15</xdr:col>
      <xdr:colOff>101600</xdr:colOff>
      <xdr:row>79</xdr:row>
      <xdr:rowOff>47282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9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38409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8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112903</xdr:rowOff>
    </xdr:from>
    <xdr:to>
      <xdr:col>10</xdr:col>
      <xdr:colOff>165100</xdr:colOff>
      <xdr:row>79</xdr:row>
      <xdr:rowOff>43053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34180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7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109931</xdr:rowOff>
    </xdr:from>
    <xdr:to>
      <xdr:col>6</xdr:col>
      <xdr:colOff>38100</xdr:colOff>
      <xdr:row>79</xdr:row>
      <xdr:rowOff>40081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31208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7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71768</xdr:rowOff>
    </xdr:from>
    <xdr:to>
      <xdr:col>24</xdr:col>
      <xdr:colOff>63500</xdr:colOff>
      <xdr:row>96</xdr:row>
      <xdr:rowOff>63119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59518"/>
          <a:ext cx="838200" cy="1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63119</xdr:rowOff>
    </xdr:from>
    <xdr:to>
      <xdr:col>19</xdr:col>
      <xdr:colOff>177800</xdr:colOff>
      <xdr:row>97</xdr:row>
      <xdr:rowOff>21717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22319"/>
          <a:ext cx="889000" cy="13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153696</xdr:rowOff>
    </xdr:from>
    <xdr:to>
      <xdr:col>15</xdr:col>
      <xdr:colOff>50800</xdr:colOff>
      <xdr:row>97</xdr:row>
      <xdr:rowOff>21717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41446"/>
          <a:ext cx="889000" cy="21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153696</xdr:rowOff>
    </xdr:from>
    <xdr:to>
      <xdr:col>10</xdr:col>
      <xdr:colOff>114300</xdr:colOff>
      <xdr:row>97</xdr:row>
      <xdr:rowOff>73064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41446"/>
          <a:ext cx="889000" cy="2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20968</xdr:rowOff>
    </xdr:from>
    <xdr:to>
      <xdr:col>24</xdr:col>
      <xdr:colOff>114300</xdr:colOff>
      <xdr:row>95</xdr:row>
      <xdr:rowOff>122568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0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170845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12319</xdr:rowOff>
    </xdr:from>
    <xdr:to>
      <xdr:col>20</xdr:col>
      <xdr:colOff>38100</xdr:colOff>
      <xdr:row>96</xdr:row>
      <xdr:rowOff>113919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7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105046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142367</xdr:rowOff>
    </xdr:from>
    <xdr:to>
      <xdr:col>15</xdr:col>
      <xdr:colOff>101600</xdr:colOff>
      <xdr:row>97</xdr:row>
      <xdr:rowOff>72517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0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63644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102896</xdr:rowOff>
    </xdr:from>
    <xdr:to>
      <xdr:col>10</xdr:col>
      <xdr:colOff>165100</xdr:colOff>
      <xdr:row>96</xdr:row>
      <xdr:rowOff>33046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24173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22264</xdr:rowOff>
    </xdr:from>
    <xdr:to>
      <xdr:col>6</xdr:col>
      <xdr:colOff>38100</xdr:colOff>
      <xdr:row>97</xdr:row>
      <xdr:rowOff>123864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114991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36688</xdr:rowOff>
    </xdr:from>
    <xdr:to>
      <xdr:col>55</xdr:col>
      <xdr:colOff>0</xdr:colOff>
      <xdr:row>39</xdr:row>
      <xdr:rowOff>60267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723238"/>
          <a:ext cx="838200" cy="2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8495</xdr:rowOff>
    </xdr:from>
    <xdr:to>
      <xdr:col>50</xdr:col>
      <xdr:colOff>114300</xdr:colOff>
      <xdr:row>39</xdr:row>
      <xdr:rowOff>36688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695045"/>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8495</xdr:rowOff>
    </xdr:from>
    <xdr:to>
      <xdr:col>45</xdr:col>
      <xdr:colOff>177800</xdr:colOff>
      <xdr:row>39</xdr:row>
      <xdr:rowOff>58177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95045"/>
          <a:ext cx="889000" cy="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137359</xdr:rowOff>
    </xdr:from>
    <xdr:to>
      <xdr:col>41</xdr:col>
      <xdr:colOff>50800</xdr:colOff>
      <xdr:row>39</xdr:row>
      <xdr:rowOff>58177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23759"/>
          <a:ext cx="889000" cy="11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9467</xdr:rowOff>
    </xdr:from>
    <xdr:to>
      <xdr:col>55</xdr:col>
      <xdr:colOff>50800</xdr:colOff>
      <xdr:row>39</xdr:row>
      <xdr:rowOff>111067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95844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61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157338</xdr:rowOff>
    </xdr:from>
    <xdr:to>
      <xdr:col>50</xdr:col>
      <xdr:colOff>165100</xdr:colOff>
      <xdr:row>39</xdr:row>
      <xdr:rowOff>87488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78615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6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129145</xdr:rowOff>
    </xdr:from>
    <xdr:to>
      <xdr:col>46</xdr:col>
      <xdr:colOff>38100</xdr:colOff>
      <xdr:row>39</xdr:row>
      <xdr:rowOff>59295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50422</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3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7377</xdr:rowOff>
    </xdr:from>
    <xdr:to>
      <xdr:col>41</xdr:col>
      <xdr:colOff>101600</xdr:colOff>
      <xdr:row>39</xdr:row>
      <xdr:rowOff>108977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9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100104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8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86559</xdr:rowOff>
    </xdr:from>
    <xdr:to>
      <xdr:col>36</xdr:col>
      <xdr:colOff>165100</xdr:colOff>
      <xdr:row>33</xdr:row>
      <xdr:rowOff>16709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7836</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6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36536</xdr:rowOff>
    </xdr:from>
    <xdr:to>
      <xdr:col>55</xdr:col>
      <xdr:colOff>0</xdr:colOff>
      <xdr:row>56</xdr:row>
      <xdr:rowOff>81930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9639300" y="9123386"/>
          <a:ext cx="838200" cy="55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36536</xdr:rowOff>
    </xdr:from>
    <xdr:to>
      <xdr:col>50</xdr:col>
      <xdr:colOff>114300</xdr:colOff>
      <xdr:row>53</xdr:row>
      <xdr:rowOff>166528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123386"/>
          <a:ext cx="889000" cy="12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166528</xdr:rowOff>
    </xdr:from>
    <xdr:to>
      <xdr:col>45</xdr:col>
      <xdr:colOff>177800</xdr:colOff>
      <xdr:row>57</xdr:row>
      <xdr:rowOff>36961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253378"/>
          <a:ext cx="889000" cy="55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27751</xdr:rowOff>
    </xdr:from>
    <xdr:to>
      <xdr:col>41</xdr:col>
      <xdr:colOff>50800</xdr:colOff>
      <xdr:row>57</xdr:row>
      <xdr:rowOff>36961</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114601"/>
          <a:ext cx="889000" cy="69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4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31130</xdr:rowOff>
    </xdr:from>
    <xdr:to>
      <xdr:col>55</xdr:col>
      <xdr:colOff>50800</xdr:colOff>
      <xdr:row>56</xdr:row>
      <xdr:rowOff>132730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6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9557</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61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157186</xdr:rowOff>
    </xdr:from>
    <xdr:to>
      <xdr:col>50</xdr:col>
      <xdr:colOff>165100</xdr:colOff>
      <xdr:row>53</xdr:row>
      <xdr:rowOff>87336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0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103863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88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115728</xdr:rowOff>
    </xdr:from>
    <xdr:to>
      <xdr:col>46</xdr:col>
      <xdr:colOff>38100</xdr:colOff>
      <xdr:row>54</xdr:row>
      <xdr:rowOff>45878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62405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8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157611</xdr:rowOff>
    </xdr:from>
    <xdr:to>
      <xdr:col>41</xdr:col>
      <xdr:colOff>101600</xdr:colOff>
      <xdr:row>57</xdr:row>
      <xdr:rowOff>87761</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7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78888</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8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148401</xdr:rowOff>
    </xdr:from>
    <xdr:to>
      <xdr:col>36</xdr:col>
      <xdr:colOff>165100</xdr:colOff>
      <xdr:row>53</xdr:row>
      <xdr:rowOff>78551</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06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95078</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883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155953</xdr:rowOff>
    </xdr:from>
    <xdr:to>
      <xdr:col>55</xdr:col>
      <xdr:colOff>0</xdr:colOff>
      <xdr:row>78</xdr:row>
      <xdr:rowOff>59051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357603"/>
          <a:ext cx="838200" cy="7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29880</xdr:rowOff>
    </xdr:from>
    <xdr:to>
      <xdr:col>50</xdr:col>
      <xdr:colOff>114300</xdr:colOff>
      <xdr:row>78</xdr:row>
      <xdr:rowOff>59051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02980"/>
          <a:ext cx="889000" cy="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24577</xdr:rowOff>
    </xdr:from>
    <xdr:to>
      <xdr:col>45</xdr:col>
      <xdr:colOff>177800</xdr:colOff>
      <xdr:row>78</xdr:row>
      <xdr:rowOff>29880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97677"/>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6907</xdr:rowOff>
    </xdr:from>
    <xdr:to>
      <xdr:col>41</xdr:col>
      <xdr:colOff>50800</xdr:colOff>
      <xdr:row>78</xdr:row>
      <xdr:rowOff>24577</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037107"/>
          <a:ext cx="889000" cy="36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100589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105153</xdr:rowOff>
    </xdr:from>
    <xdr:to>
      <xdr:col>55</xdr:col>
      <xdr:colOff>50800</xdr:colOff>
      <xdr:row>78</xdr:row>
      <xdr:rowOff>35303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30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83580</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28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8251</xdr:rowOff>
    </xdr:from>
    <xdr:to>
      <xdr:col>50</xdr:col>
      <xdr:colOff>165100</xdr:colOff>
      <xdr:row>78</xdr:row>
      <xdr:rowOff>109851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38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100978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47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150530</xdr:rowOff>
    </xdr:from>
    <xdr:to>
      <xdr:col>46</xdr:col>
      <xdr:colOff>38100</xdr:colOff>
      <xdr:row>78</xdr:row>
      <xdr:rowOff>80680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71807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4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145227</xdr:rowOff>
    </xdr:from>
    <xdr:to>
      <xdr:col>41</xdr:col>
      <xdr:colOff>101600</xdr:colOff>
      <xdr:row>78</xdr:row>
      <xdr:rowOff>75377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66504</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3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127557</xdr:rowOff>
    </xdr:from>
    <xdr:to>
      <xdr:col>36</xdr:col>
      <xdr:colOff>165100</xdr:colOff>
      <xdr:row>76</xdr:row>
      <xdr:rowOff>57707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9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74234</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957</xdr:rowOff>
    </xdr:from>
    <xdr:to>
      <xdr:col>55</xdr:col>
      <xdr:colOff>0</xdr:colOff>
      <xdr:row>95</xdr:row>
      <xdr:rowOff>113525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5774357"/>
          <a:ext cx="838200" cy="6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957</xdr:rowOff>
    </xdr:from>
    <xdr:to>
      <xdr:col>50</xdr:col>
      <xdr:colOff>114300</xdr:colOff>
      <xdr:row>93</xdr:row>
      <xdr:rowOff>1577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5774357"/>
          <a:ext cx="889000" cy="17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1577</xdr:rowOff>
    </xdr:from>
    <xdr:to>
      <xdr:col>45</xdr:col>
      <xdr:colOff>177800</xdr:colOff>
      <xdr:row>96</xdr:row>
      <xdr:rowOff>31866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5946427"/>
          <a:ext cx="889000" cy="54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16387</xdr:rowOff>
    </xdr:from>
    <xdr:to>
      <xdr:col>41</xdr:col>
      <xdr:colOff>50800</xdr:colOff>
      <xdr:row>96</xdr:row>
      <xdr:rowOff>31866</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132687"/>
          <a:ext cx="889000" cy="3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62725</xdr:rowOff>
    </xdr:from>
    <xdr:to>
      <xdr:col>55</xdr:col>
      <xdr:colOff>50800</xdr:colOff>
      <xdr:row>95</xdr:row>
      <xdr:rowOff>164325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3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85602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2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121607</xdr:rowOff>
    </xdr:from>
    <xdr:to>
      <xdr:col>50</xdr:col>
      <xdr:colOff>165100</xdr:colOff>
      <xdr:row>92</xdr:row>
      <xdr:rowOff>51757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57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68284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49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122227</xdr:rowOff>
    </xdr:from>
    <xdr:to>
      <xdr:col>46</xdr:col>
      <xdr:colOff>38100</xdr:colOff>
      <xdr:row>93</xdr:row>
      <xdr:rowOff>52377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58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68904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567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152516</xdr:rowOff>
    </xdr:from>
    <xdr:to>
      <xdr:col>41</xdr:col>
      <xdr:colOff>101600</xdr:colOff>
      <xdr:row>96</xdr:row>
      <xdr:rowOff>82666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4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99193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21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137037</xdr:rowOff>
    </xdr:from>
    <xdr:to>
      <xdr:col>36</xdr:col>
      <xdr:colOff>165100</xdr:colOff>
      <xdr:row>94</xdr:row>
      <xdr:rowOff>67187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0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83714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58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35413</xdr:rowOff>
    </xdr:from>
    <xdr:to>
      <xdr:col>85</xdr:col>
      <xdr:colOff>127000</xdr:colOff>
      <xdr:row>38</xdr:row>
      <xdr:rowOff>33127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379063"/>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35413</xdr:rowOff>
    </xdr:from>
    <xdr:to>
      <xdr:col>81</xdr:col>
      <xdr:colOff>50800</xdr:colOff>
      <xdr:row>37</xdr:row>
      <xdr:rowOff>67737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379063"/>
          <a:ext cx="8890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67737</xdr:rowOff>
    </xdr:from>
    <xdr:to>
      <xdr:col>76</xdr:col>
      <xdr:colOff>114300</xdr:colOff>
      <xdr:row>38</xdr:row>
      <xdr:rowOff>78253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411387"/>
          <a:ext cx="8890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67601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5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78253</xdr:rowOff>
    </xdr:from>
    <xdr:to>
      <xdr:col>71</xdr:col>
      <xdr:colOff>177800</xdr:colOff>
      <xdr:row>38</xdr:row>
      <xdr:rowOff>117618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593353"/>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153777</xdr:rowOff>
    </xdr:from>
    <xdr:to>
      <xdr:col>85</xdr:col>
      <xdr:colOff>177800</xdr:colOff>
      <xdr:row>38</xdr:row>
      <xdr:rowOff>83927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4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113154</xdr:rowOff>
    </xdr:from>
    <xdr:ext cx="469744"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156063</xdr:rowOff>
    </xdr:from>
    <xdr:to>
      <xdr:col>81</xdr:col>
      <xdr:colOff>101600</xdr:colOff>
      <xdr:row>37</xdr:row>
      <xdr:rowOff>86213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3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102740</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10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16937</xdr:rowOff>
    </xdr:from>
    <xdr:to>
      <xdr:col>76</xdr:col>
      <xdr:colOff>165100</xdr:colOff>
      <xdr:row>37</xdr:row>
      <xdr:rowOff>118537</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36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135064</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13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27453</xdr:rowOff>
    </xdr:from>
    <xdr:to>
      <xdr:col>72</xdr:col>
      <xdr:colOff>38100</xdr:colOff>
      <xdr:row>38</xdr:row>
      <xdr:rowOff>129053</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4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120180</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63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66818</xdr:rowOff>
    </xdr:from>
    <xdr:to>
      <xdr:col>67</xdr:col>
      <xdr:colOff>101600</xdr:colOff>
      <xdr:row>38</xdr:row>
      <xdr:rowOff>168418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8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159545</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7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20534</xdr:rowOff>
    </xdr:from>
    <xdr:to>
      <xdr:col>85</xdr:col>
      <xdr:colOff>127000</xdr:colOff>
      <xdr:row>75</xdr:row>
      <xdr:rowOff>44765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879284"/>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20534</xdr:rowOff>
    </xdr:from>
    <xdr:to>
      <xdr:col>81</xdr:col>
      <xdr:colOff>50800</xdr:colOff>
      <xdr:row>75</xdr:row>
      <xdr:rowOff>37140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879284"/>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37140</xdr:rowOff>
    </xdr:from>
    <xdr:to>
      <xdr:col>76</xdr:col>
      <xdr:colOff>114300</xdr:colOff>
      <xdr:row>75</xdr:row>
      <xdr:rowOff>68214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95890"/>
          <a:ext cx="8890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64001</xdr:rowOff>
    </xdr:from>
    <xdr:to>
      <xdr:col>71</xdr:col>
      <xdr:colOff>177800</xdr:colOff>
      <xdr:row>75</xdr:row>
      <xdr:rowOff>68214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2922751"/>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165415</xdr:rowOff>
    </xdr:from>
    <xdr:to>
      <xdr:col>85</xdr:col>
      <xdr:colOff>177800</xdr:colOff>
      <xdr:row>75</xdr:row>
      <xdr:rowOff>95565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8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16842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0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141184</xdr:rowOff>
    </xdr:from>
    <xdr:to>
      <xdr:col>81</xdr:col>
      <xdr:colOff>101600</xdr:colOff>
      <xdr:row>75</xdr:row>
      <xdr:rowOff>71334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87861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0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157790</xdr:rowOff>
    </xdr:from>
    <xdr:to>
      <xdr:col>76</xdr:col>
      <xdr:colOff>165100</xdr:colOff>
      <xdr:row>75</xdr:row>
      <xdr:rowOff>87940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104467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6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17414</xdr:rowOff>
    </xdr:from>
    <xdr:to>
      <xdr:col>72</xdr:col>
      <xdr:colOff>38100</xdr:colOff>
      <xdr:row>75</xdr:row>
      <xdr:rowOff>119014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135541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65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13201</xdr:rowOff>
    </xdr:from>
    <xdr:to>
      <xdr:col>67</xdr:col>
      <xdr:colOff>101600</xdr:colOff>
      <xdr:row>75</xdr:row>
      <xdr:rowOff>114801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131328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64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79832</xdr:rowOff>
    </xdr:from>
    <xdr:to>
      <xdr:col>85</xdr:col>
      <xdr:colOff>127000</xdr:colOff>
      <xdr:row>98</xdr:row>
      <xdr:rowOff>139675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81932"/>
          <a:ext cx="8382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79832</xdr:rowOff>
    </xdr:from>
    <xdr:to>
      <xdr:col>81</xdr:col>
      <xdr:colOff>50800</xdr:colOff>
      <xdr:row>98</xdr:row>
      <xdr:rowOff>80620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81932"/>
          <a:ext cx="889000" cy="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70180</xdr:rowOff>
    </xdr:from>
    <xdr:to>
      <xdr:col>76</xdr:col>
      <xdr:colOff>114300</xdr:colOff>
      <xdr:row>98</xdr:row>
      <xdr:rowOff>80620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72280"/>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70180</xdr:rowOff>
    </xdr:from>
    <xdr:to>
      <xdr:col>71</xdr:col>
      <xdr:colOff>177800</xdr:colOff>
      <xdr:row>98</xdr:row>
      <xdr:rowOff>103682</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72280"/>
          <a:ext cx="889000" cy="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88875</xdr:rowOff>
    </xdr:from>
    <xdr:to>
      <xdr:col>85</xdr:col>
      <xdr:colOff>177800</xdr:colOff>
      <xdr:row>99</xdr:row>
      <xdr:rowOff>19025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3802</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0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29032</xdr:rowOff>
    </xdr:from>
    <xdr:to>
      <xdr:col>81</xdr:col>
      <xdr:colOff>101600</xdr:colOff>
      <xdr:row>98</xdr:row>
      <xdr:rowOff>130632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121759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92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29820</xdr:rowOff>
    </xdr:from>
    <xdr:to>
      <xdr:col>76</xdr:col>
      <xdr:colOff>165100</xdr:colOff>
      <xdr:row>98</xdr:row>
      <xdr:rowOff>131420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122547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2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19380</xdr:rowOff>
    </xdr:from>
    <xdr:to>
      <xdr:col>72</xdr:col>
      <xdr:colOff>38100</xdr:colOff>
      <xdr:row>98</xdr:row>
      <xdr:rowOff>120980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112107</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91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52882</xdr:rowOff>
    </xdr:from>
    <xdr:to>
      <xdr:col>67</xdr:col>
      <xdr:colOff>101600</xdr:colOff>
      <xdr:row>98</xdr:row>
      <xdr:rowOff>154482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145609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4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a:extLst>
            <a:ext uri="{FF2B5EF4-FFF2-40B4-BE49-F238E27FC236}">
              <a16:creationId xmlns:a16="http://schemas.microsoft.com/office/drawing/2014/main" id="{00000000-0008-0000-06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10655</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2159595" y="5839955"/>
          <a:ext cx="1269" cy="891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a:extLst>
            <a:ext uri="{FF2B5EF4-FFF2-40B4-BE49-F238E27FC236}">
              <a16:creationId xmlns:a16="http://schemas.microsoft.com/office/drawing/2014/main" id="{00000000-0008-0000-0600-0000E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128782</xdr:rowOff>
    </xdr:from>
    <xdr:ext cx="534377" cy="259045"/>
    <xdr:sp macro="" textlink="">
      <xdr:nvSpPr>
        <xdr:cNvPr id="747" name="投資及び出資金最大値テキスト">
          <a:extLst>
            <a:ext uri="{FF2B5EF4-FFF2-40B4-BE49-F238E27FC236}">
              <a16:creationId xmlns:a16="http://schemas.microsoft.com/office/drawing/2014/main" id="{00000000-0008-0000-0600-0000EB020000}"/>
            </a:ext>
          </a:extLst>
        </xdr:cNvPr>
        <xdr:cNvSpPr txBox="1"/>
      </xdr:nvSpPr>
      <xdr:spPr>
        <a:xfrm>
          <a:off x="22212300" y="56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10655</xdr:rowOff>
    </xdr:from>
    <xdr:to>
      <xdr:col>116</xdr:col>
      <xdr:colOff>152400</xdr:colOff>
      <xdr:row>34</xdr:row>
      <xdr:rowOff>10655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583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148425</xdr:rowOff>
    </xdr:from>
    <xdr:to>
      <xdr:col>116</xdr:col>
      <xdr:colOff>63500</xdr:colOff>
      <xdr:row>38</xdr:row>
      <xdr:rowOff>22428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1323300" y="6492075"/>
          <a:ext cx="8382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15282</xdr:rowOff>
    </xdr:from>
    <xdr:ext cx="469744" cy="259045"/>
    <xdr:sp macro="" textlink="">
      <xdr:nvSpPr>
        <xdr:cNvPr id="750" name="投資及び出資金平均値テキスト">
          <a:extLst>
            <a:ext uri="{FF2B5EF4-FFF2-40B4-BE49-F238E27FC236}">
              <a16:creationId xmlns:a16="http://schemas.microsoft.com/office/drawing/2014/main" id="{00000000-0008-0000-0600-0000EE020000}"/>
            </a:ext>
          </a:extLst>
        </xdr:cNvPr>
        <xdr:cNvSpPr txBox="1"/>
      </xdr:nvSpPr>
      <xdr:spPr>
        <a:xfrm>
          <a:off x="22212300" y="65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36855</xdr:rowOff>
    </xdr:from>
    <xdr:to>
      <xdr:col>116</xdr:col>
      <xdr:colOff>114300</xdr:colOff>
      <xdr:row>38</xdr:row>
      <xdr:rowOff>138455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2110700" y="65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43002</xdr:rowOff>
    </xdr:from>
    <xdr:to>
      <xdr:col>111</xdr:col>
      <xdr:colOff>177800</xdr:colOff>
      <xdr:row>37</xdr:row>
      <xdr:rowOff>148425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0434300" y="6215202"/>
          <a:ext cx="889000" cy="27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30531</xdr:rowOff>
    </xdr:from>
    <xdr:to>
      <xdr:col>112</xdr:col>
      <xdr:colOff>38100</xdr:colOff>
      <xdr:row>38</xdr:row>
      <xdr:rowOff>132131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1272500" y="654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123258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3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43002</xdr:rowOff>
    </xdr:from>
    <xdr:to>
      <xdr:col>107</xdr:col>
      <xdr:colOff>50800</xdr:colOff>
      <xdr:row>36</xdr:row>
      <xdr:rowOff>140348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9545300" y="6215202"/>
          <a:ext cx="889000" cy="9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32207</xdr:rowOff>
    </xdr:from>
    <xdr:to>
      <xdr:col>107</xdr:col>
      <xdr:colOff>101600</xdr:colOff>
      <xdr:row>38</xdr:row>
      <xdr:rowOff>133807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0383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124934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32487</xdr:rowOff>
    </xdr:from>
    <xdr:to>
      <xdr:col>102</xdr:col>
      <xdr:colOff>114300</xdr:colOff>
      <xdr:row>36</xdr:row>
      <xdr:rowOff>140348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656300" y="5175987"/>
          <a:ext cx="889000" cy="113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29159</xdr:rowOff>
    </xdr:from>
    <xdr:to>
      <xdr:col>102</xdr:col>
      <xdr:colOff>165100</xdr:colOff>
      <xdr:row>38</xdr:row>
      <xdr:rowOff>130759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9494500" y="654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121886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25273</xdr:rowOff>
    </xdr:from>
    <xdr:to>
      <xdr:col>98</xdr:col>
      <xdr:colOff>38100</xdr:colOff>
      <xdr:row>38</xdr:row>
      <xdr:rowOff>126873</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86055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118000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63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143078</xdr:rowOff>
    </xdr:from>
    <xdr:to>
      <xdr:col>116</xdr:col>
      <xdr:colOff>114300</xdr:colOff>
      <xdr:row>38</xdr:row>
      <xdr:rowOff>73228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2110700" y="64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165955</xdr:rowOff>
    </xdr:from>
    <xdr:ext cx="469744" cy="259045"/>
    <xdr:sp macro="" textlink="">
      <xdr:nvSpPr>
        <xdr:cNvPr id="769" name="投資及び出資金該当値テキスト">
          <a:extLst>
            <a:ext uri="{FF2B5EF4-FFF2-40B4-BE49-F238E27FC236}">
              <a16:creationId xmlns:a16="http://schemas.microsoft.com/office/drawing/2014/main" id="{00000000-0008-0000-0600-000001030000}"/>
            </a:ext>
          </a:extLst>
        </xdr:cNvPr>
        <xdr:cNvSpPr txBox="1"/>
      </xdr:nvSpPr>
      <xdr:spPr>
        <a:xfrm>
          <a:off x="22212300" y="63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97625</xdr:rowOff>
    </xdr:from>
    <xdr:to>
      <xdr:col>112</xdr:col>
      <xdr:colOff>38100</xdr:colOff>
      <xdr:row>38</xdr:row>
      <xdr:rowOff>27775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1272500" y="644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44302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088428" y="621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163652</xdr:rowOff>
    </xdr:from>
    <xdr:to>
      <xdr:col>107</xdr:col>
      <xdr:colOff>101600</xdr:colOff>
      <xdr:row>36</xdr:row>
      <xdr:rowOff>93802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0383500" y="616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110329</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67111" y="593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89548</xdr:rowOff>
    </xdr:from>
    <xdr:to>
      <xdr:col>102</xdr:col>
      <xdr:colOff>165100</xdr:colOff>
      <xdr:row>37</xdr:row>
      <xdr:rowOff>19698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9494500" y="62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36225</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9278111" y="603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153137</xdr:rowOff>
    </xdr:from>
    <xdr:to>
      <xdr:col>98</xdr:col>
      <xdr:colOff>38100</xdr:colOff>
      <xdr:row>30</xdr:row>
      <xdr:rowOff>83287</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8605500" y="51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28</xdr:row>
      <xdr:rowOff>99814</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389111" y="490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68537</xdr:rowOff>
    </xdr:from>
    <xdr:to>
      <xdr:col>116</xdr:col>
      <xdr:colOff>63500</xdr:colOff>
      <xdr:row>75</xdr:row>
      <xdr:rowOff>130762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27287"/>
          <a:ext cx="8382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130762</xdr:rowOff>
    </xdr:from>
    <xdr:to>
      <xdr:col>111</xdr:col>
      <xdr:colOff>177800</xdr:colOff>
      <xdr:row>75</xdr:row>
      <xdr:rowOff>157279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89512"/>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157279</xdr:rowOff>
    </xdr:from>
    <xdr:to>
      <xdr:col>107</xdr:col>
      <xdr:colOff>50800</xdr:colOff>
      <xdr:row>76</xdr:row>
      <xdr:rowOff>9649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16029"/>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9649</xdr:rowOff>
    </xdr:from>
    <xdr:to>
      <xdr:col>102</xdr:col>
      <xdr:colOff>114300</xdr:colOff>
      <xdr:row>76</xdr:row>
      <xdr:rowOff>22360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39849"/>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14772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17737</xdr:rowOff>
    </xdr:from>
    <xdr:to>
      <xdr:col>116</xdr:col>
      <xdr:colOff>114300</xdr:colOff>
      <xdr:row>75</xdr:row>
      <xdr:rowOff>119337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7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40614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2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79962</xdr:rowOff>
    </xdr:from>
    <xdr:to>
      <xdr:col>112</xdr:col>
      <xdr:colOff>38100</xdr:colOff>
      <xdr:row>76</xdr:row>
      <xdr:rowOff>10111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938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26639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71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106480</xdr:rowOff>
    </xdr:from>
    <xdr:to>
      <xdr:col>107</xdr:col>
      <xdr:colOff>101600</xdr:colOff>
      <xdr:row>76</xdr:row>
      <xdr:rowOff>36630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6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53157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74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130300</xdr:rowOff>
    </xdr:from>
    <xdr:to>
      <xdr:col>102</xdr:col>
      <xdr:colOff>165100</xdr:colOff>
      <xdr:row>76</xdr:row>
      <xdr:rowOff>60449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890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76977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7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143010</xdr:rowOff>
    </xdr:from>
    <xdr:to>
      <xdr:col>98</xdr:col>
      <xdr:colOff>38100</xdr:colOff>
      <xdr:row>76</xdr:row>
      <xdr:rowOff>73160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89687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77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類似団体平均より低くなっている一方で、物件費は、類似団体平均より高くなっているが、これは常備消防の広域事務委託、窓口受付等包括委託及び自動車運転管理等包括委託に伴う予算の組替えが要因である。</a:t>
          </a:r>
          <a:endParaRPr lang="ja-JP" altLang="ja-JP" sz="1400">
            <a:effectLst/>
          </a:endParaRPr>
        </a:p>
        <a:p>
          <a:r>
            <a:rPr kumimoji="1" lang="ja-JP" altLang="ja-JP" sz="1100">
              <a:solidFill>
                <a:schemeClr val="dk1"/>
              </a:solidFill>
              <a:effectLst/>
              <a:latin typeface="+mn-lt"/>
              <a:ea typeface="+mn-ea"/>
              <a:cs typeface="+mn-cs"/>
            </a:rPr>
            <a:t>　扶助費は、類似団体平均より低い値で推移しているが、子育て世帯への臨時特別給付金、住民税非課税世帯等に対する臨時特別給付金などの臨時的経費のあった令和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年度を除くと、年々増加傾向にある。令和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物価高騰対応重点支援給付金給付事業費、児童手当扶助費</a:t>
          </a:r>
          <a:r>
            <a:rPr kumimoji="1" lang="ja-JP" altLang="ja-JP" sz="1100">
              <a:solidFill>
                <a:schemeClr val="dk1"/>
              </a:solidFill>
              <a:effectLst/>
              <a:latin typeface="+mn-lt"/>
              <a:ea typeface="+mn-ea"/>
              <a:cs typeface="+mn-cs"/>
            </a:rPr>
            <a:t>の増などにより、</a:t>
          </a:r>
          <a:r>
            <a:rPr kumimoji="1" lang="ja-JP" altLang="en-US" sz="1100">
              <a:solidFill>
                <a:schemeClr val="dk1"/>
              </a:solidFill>
              <a:effectLst/>
              <a:latin typeface="+mn-lt"/>
              <a:ea typeface="+mn-ea"/>
              <a:cs typeface="+mn-cs"/>
            </a:rPr>
            <a:t>前年</a:t>
          </a:r>
          <a:r>
            <a:rPr kumimoji="1" lang="ja-JP" altLang="ja-JP" sz="1100">
              <a:solidFill>
                <a:schemeClr val="dk1"/>
              </a:solidFill>
              <a:effectLst/>
              <a:latin typeface="+mn-lt"/>
              <a:ea typeface="+mn-ea"/>
              <a:cs typeface="+mn-cs"/>
            </a:rPr>
            <a:t>度に比べ</a:t>
          </a:r>
          <a:r>
            <a:rPr kumimoji="1" lang="en-US" altLang="ja-JP" sz="1100">
              <a:solidFill>
                <a:schemeClr val="dk1"/>
              </a:solidFill>
              <a:effectLst/>
              <a:latin typeface="+mn-lt"/>
              <a:ea typeface="+mn-ea"/>
              <a:cs typeface="+mn-cs"/>
            </a:rPr>
            <a:t>12,819</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12.9</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普通建設事業費（うち更新整備）については、</a:t>
          </a:r>
          <a:r>
            <a:rPr kumimoji="1" lang="ja-JP" altLang="en-US" sz="1100">
              <a:solidFill>
                <a:schemeClr val="dk1"/>
              </a:solidFill>
              <a:effectLst/>
              <a:latin typeface="+mn-lt"/>
              <a:ea typeface="+mn-ea"/>
              <a:cs typeface="+mn-cs"/>
            </a:rPr>
            <a:t>類似団体よりも高い値で推移しているが、</a:t>
          </a:r>
          <a:r>
            <a:rPr kumimoji="1" lang="ja-JP" altLang="ja-JP" sz="1100">
              <a:solidFill>
                <a:schemeClr val="dk1"/>
              </a:solidFill>
              <a:effectLst/>
              <a:latin typeface="+mn-lt"/>
              <a:ea typeface="+mn-ea"/>
              <a:cs typeface="+mn-cs"/>
            </a:rPr>
            <a:t>市役所新庁舎及び島田第一小学校改築の２つの大規模事業の</a:t>
          </a:r>
          <a:r>
            <a:rPr kumimoji="1" lang="ja-JP" altLang="en-US" sz="110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により、前年度に比べ</a:t>
          </a:r>
          <a:r>
            <a:rPr kumimoji="1" lang="en-US" altLang="ja-JP" sz="1100">
              <a:solidFill>
                <a:schemeClr val="dk1"/>
              </a:solidFill>
              <a:effectLst/>
              <a:latin typeface="+mn-lt"/>
              <a:ea typeface="+mn-ea"/>
              <a:cs typeface="+mn-cs"/>
            </a:rPr>
            <a:t>38,394</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48.3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積立金は、類似団体平均より低い値で推移している。令和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年度は職員退職手当基金積立金</a:t>
          </a:r>
          <a:r>
            <a:rPr kumimoji="1" lang="ja-JP" altLang="en-US" sz="1100">
              <a:solidFill>
                <a:schemeClr val="dk1"/>
              </a:solidFill>
              <a:effectLst/>
              <a:latin typeface="+mn-lt"/>
              <a:ea typeface="+mn-ea"/>
              <a:cs typeface="+mn-cs"/>
            </a:rPr>
            <a:t>の減など</a:t>
          </a:r>
          <a:r>
            <a:rPr kumimoji="1" lang="ja-JP" altLang="ja-JP" sz="1100">
              <a:solidFill>
                <a:schemeClr val="dk1"/>
              </a:solidFill>
              <a:effectLst/>
              <a:latin typeface="+mn-lt"/>
              <a:ea typeface="+mn-ea"/>
              <a:cs typeface="+mn-cs"/>
            </a:rPr>
            <a:t>により、前年度に比べ</a:t>
          </a:r>
          <a:r>
            <a:rPr kumimoji="1" lang="en-US" altLang="ja-JP" sz="1100">
              <a:solidFill>
                <a:schemeClr val="dk1"/>
              </a:solidFill>
              <a:effectLst/>
              <a:latin typeface="+mn-lt"/>
              <a:ea typeface="+mn-ea"/>
              <a:cs typeface="+mn-cs"/>
            </a:rPr>
            <a:t>4,712</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44.0</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静岡県島田市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94,747
92,786
315.70
44,936,917
43,637,546
1,050,911
23,973,223
41,974,445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13513</xdr:rowOff>
    </xdr:from>
    <xdr:to>
      <xdr:col>24</xdr:col>
      <xdr:colOff>63500</xdr:colOff>
      <xdr:row>38</xdr:row>
      <xdr:rowOff>15799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2861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13513</xdr:rowOff>
    </xdr:from>
    <xdr:to>
      <xdr:col>19</xdr:col>
      <xdr:colOff>177800</xdr:colOff>
      <xdr:row>38</xdr:row>
      <xdr:rowOff>38202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528613"/>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38202</xdr:rowOff>
    </xdr:from>
    <xdr:to>
      <xdr:col>15</xdr:col>
      <xdr:colOff>50800</xdr:colOff>
      <xdr:row>38</xdr:row>
      <xdr:rowOff>96266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53302"/>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96266</xdr:rowOff>
    </xdr:from>
    <xdr:to>
      <xdr:col>10</xdr:col>
      <xdr:colOff>114300</xdr:colOff>
      <xdr:row>38</xdr:row>
      <xdr:rowOff>140615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611366"/>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136449</xdr:rowOff>
    </xdr:from>
    <xdr:to>
      <xdr:col>24</xdr:col>
      <xdr:colOff>114300</xdr:colOff>
      <xdr:row>38</xdr:row>
      <xdr:rowOff>66599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51376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134163</xdr:rowOff>
    </xdr:from>
    <xdr:to>
      <xdr:col>20</xdr:col>
      <xdr:colOff>38100</xdr:colOff>
      <xdr:row>38</xdr:row>
      <xdr:rowOff>64312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77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55440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158852</xdr:rowOff>
    </xdr:from>
    <xdr:to>
      <xdr:col>15</xdr:col>
      <xdr:colOff>101600</xdr:colOff>
      <xdr:row>38</xdr:row>
      <xdr:rowOff>89002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80129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9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45466</xdr:rowOff>
    </xdr:from>
    <xdr:to>
      <xdr:col>10</xdr:col>
      <xdr:colOff>165100</xdr:colOff>
      <xdr:row>38</xdr:row>
      <xdr:rowOff>147066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138193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89815</xdr:rowOff>
    </xdr:from>
    <xdr:to>
      <xdr:col>6</xdr:col>
      <xdr:colOff>38100</xdr:colOff>
      <xdr:row>39</xdr:row>
      <xdr:rowOff>19965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6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11092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85248</xdr:rowOff>
    </xdr:from>
    <xdr:to>
      <xdr:col>24</xdr:col>
      <xdr:colOff>63500</xdr:colOff>
      <xdr:row>56</xdr:row>
      <xdr:rowOff>75243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14998"/>
          <a:ext cx="838200" cy="16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85248</xdr:rowOff>
    </xdr:from>
    <xdr:to>
      <xdr:col>19</xdr:col>
      <xdr:colOff>177800</xdr:colOff>
      <xdr:row>55</xdr:row>
      <xdr:rowOff>85301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14998"/>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85301</xdr:rowOff>
    </xdr:from>
    <xdr:to>
      <xdr:col>15</xdr:col>
      <xdr:colOff>50800</xdr:colOff>
      <xdr:row>57</xdr:row>
      <xdr:rowOff>10297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15051"/>
          <a:ext cx="889000" cy="26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99634</xdr:rowOff>
    </xdr:from>
    <xdr:to>
      <xdr:col>10</xdr:col>
      <xdr:colOff>114300</xdr:colOff>
      <xdr:row>57</xdr:row>
      <xdr:rowOff>10297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15034"/>
          <a:ext cx="889000" cy="7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24443</xdr:rowOff>
    </xdr:from>
    <xdr:to>
      <xdr:col>24</xdr:col>
      <xdr:colOff>114300</xdr:colOff>
      <xdr:row>56</xdr:row>
      <xdr:rowOff>126043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2870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0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34448</xdr:rowOff>
    </xdr:from>
    <xdr:to>
      <xdr:col>20</xdr:col>
      <xdr:colOff>38100</xdr:colOff>
      <xdr:row>55</xdr:row>
      <xdr:rowOff>136048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152575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34501</xdr:rowOff>
    </xdr:from>
    <xdr:to>
      <xdr:col>15</xdr:col>
      <xdr:colOff>101600</xdr:colOff>
      <xdr:row>55</xdr:row>
      <xdr:rowOff>136101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152628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3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130947</xdr:rowOff>
    </xdr:from>
    <xdr:to>
      <xdr:col>10</xdr:col>
      <xdr:colOff>165100</xdr:colOff>
      <xdr:row>57</xdr:row>
      <xdr:rowOff>61097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3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52224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2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48834</xdr:rowOff>
    </xdr:from>
    <xdr:to>
      <xdr:col>6</xdr:col>
      <xdr:colOff>38100</xdr:colOff>
      <xdr:row>52</xdr:row>
      <xdr:rowOff>150434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9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5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25194</xdr:rowOff>
    </xdr:from>
    <xdr:to>
      <xdr:col>24</xdr:col>
      <xdr:colOff>63500</xdr:colOff>
      <xdr:row>77</xdr:row>
      <xdr:rowOff>46889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5394"/>
          <a:ext cx="838200" cy="19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46889</xdr:rowOff>
    </xdr:from>
    <xdr:to>
      <xdr:col>19</xdr:col>
      <xdr:colOff>177800</xdr:colOff>
      <xdr:row>77</xdr:row>
      <xdr:rowOff>120411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48539"/>
          <a:ext cx="889000" cy="7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24758</xdr:rowOff>
    </xdr:from>
    <xdr:to>
      <xdr:col>15</xdr:col>
      <xdr:colOff>50800</xdr:colOff>
      <xdr:row>77</xdr:row>
      <xdr:rowOff>120411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26408"/>
          <a:ext cx="889000" cy="9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24758</xdr:rowOff>
    </xdr:from>
    <xdr:to>
      <xdr:col>10</xdr:col>
      <xdr:colOff>114300</xdr:colOff>
      <xdr:row>78</xdr:row>
      <xdr:rowOff>72884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26408"/>
          <a:ext cx="889000" cy="2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145843</xdr:rowOff>
    </xdr:from>
    <xdr:to>
      <xdr:col>24</xdr:col>
      <xdr:colOff>114300</xdr:colOff>
      <xdr:row>76</xdr:row>
      <xdr:rowOff>75992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45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124271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167539</xdr:rowOff>
    </xdr:from>
    <xdr:to>
      <xdr:col>20</xdr:col>
      <xdr:colOff>38100</xdr:colOff>
      <xdr:row>77</xdr:row>
      <xdr:rowOff>97689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9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88816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9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69611</xdr:rowOff>
    </xdr:from>
    <xdr:to>
      <xdr:col>15</xdr:col>
      <xdr:colOff>101600</xdr:colOff>
      <xdr:row>77</xdr:row>
      <xdr:rowOff>171211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7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162338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145408</xdr:rowOff>
    </xdr:from>
    <xdr:to>
      <xdr:col>10</xdr:col>
      <xdr:colOff>165100</xdr:colOff>
      <xdr:row>77</xdr:row>
      <xdr:rowOff>75558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66685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6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22084</xdr:rowOff>
    </xdr:from>
    <xdr:to>
      <xdr:col>6</xdr:col>
      <xdr:colOff>38100</xdr:colOff>
      <xdr:row>78</xdr:row>
      <xdr:rowOff>123684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114811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25781</xdr:rowOff>
    </xdr:from>
    <xdr:to>
      <xdr:col>24</xdr:col>
      <xdr:colOff>63500</xdr:colOff>
      <xdr:row>96</xdr:row>
      <xdr:rowOff>25839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84981"/>
          <a:ext cx="8382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15760</xdr:rowOff>
    </xdr:from>
    <xdr:to>
      <xdr:col>19</xdr:col>
      <xdr:colOff>177800</xdr:colOff>
      <xdr:row>96</xdr:row>
      <xdr:rowOff>25781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303510"/>
          <a:ext cx="889000" cy="18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15760</xdr:rowOff>
    </xdr:from>
    <xdr:to>
      <xdr:col>15</xdr:col>
      <xdr:colOff>50800</xdr:colOff>
      <xdr:row>95</xdr:row>
      <xdr:rowOff>37745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303510"/>
          <a:ext cx="889000" cy="2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143853</xdr:rowOff>
    </xdr:from>
    <xdr:to>
      <xdr:col>10</xdr:col>
      <xdr:colOff>114300</xdr:colOff>
      <xdr:row>95</xdr:row>
      <xdr:rowOff>37745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5745803"/>
          <a:ext cx="889000" cy="57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153261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146489</xdr:rowOff>
    </xdr:from>
    <xdr:to>
      <xdr:col>24</xdr:col>
      <xdr:colOff>114300</xdr:colOff>
      <xdr:row>96</xdr:row>
      <xdr:rowOff>76639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3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169366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146431</xdr:rowOff>
    </xdr:from>
    <xdr:to>
      <xdr:col>20</xdr:col>
      <xdr:colOff>38100</xdr:colOff>
      <xdr:row>96</xdr:row>
      <xdr:rowOff>76581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93108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136410</xdr:rowOff>
    </xdr:from>
    <xdr:to>
      <xdr:col>15</xdr:col>
      <xdr:colOff>101600</xdr:colOff>
      <xdr:row>95</xdr:row>
      <xdr:rowOff>66560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83087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158395</xdr:rowOff>
    </xdr:from>
    <xdr:to>
      <xdr:col>10</xdr:col>
      <xdr:colOff>165100</xdr:colOff>
      <xdr:row>95</xdr:row>
      <xdr:rowOff>88545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105072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4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93053</xdr:rowOff>
    </xdr:from>
    <xdr:to>
      <xdr:col>6</xdr:col>
      <xdr:colOff>38100</xdr:colOff>
      <xdr:row>92</xdr:row>
      <xdr:rowOff>23203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569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39730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47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63718</xdr:rowOff>
    </xdr:from>
    <xdr:to>
      <xdr:col>55</xdr:col>
      <xdr:colOff>0</xdr:colOff>
      <xdr:row>39</xdr:row>
      <xdr:rowOff>64153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50268"/>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63064</xdr:rowOff>
    </xdr:from>
    <xdr:to>
      <xdr:col>50</xdr:col>
      <xdr:colOff>114300</xdr:colOff>
      <xdr:row>39</xdr:row>
      <xdr:rowOff>63718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49614"/>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63064</xdr:rowOff>
    </xdr:from>
    <xdr:to>
      <xdr:col>45</xdr:col>
      <xdr:colOff>177800</xdr:colOff>
      <xdr:row>39</xdr:row>
      <xdr:rowOff>64915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49614"/>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64370</xdr:rowOff>
    </xdr:from>
    <xdr:to>
      <xdr:col>41</xdr:col>
      <xdr:colOff>50800</xdr:colOff>
      <xdr:row>39</xdr:row>
      <xdr:rowOff>64915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50920"/>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13353</xdr:rowOff>
    </xdr:from>
    <xdr:to>
      <xdr:col>55</xdr:col>
      <xdr:colOff>50800</xdr:colOff>
      <xdr:row>39</xdr:row>
      <xdr:rowOff>114953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9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99730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4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12918</xdr:rowOff>
    </xdr:from>
    <xdr:to>
      <xdr:col>50</xdr:col>
      <xdr:colOff>165100</xdr:colOff>
      <xdr:row>39</xdr:row>
      <xdr:rowOff>114518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9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105645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92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12264</xdr:rowOff>
    </xdr:from>
    <xdr:to>
      <xdr:col>46</xdr:col>
      <xdr:colOff>38100</xdr:colOff>
      <xdr:row>39</xdr:row>
      <xdr:rowOff>113864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9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104991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9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14115</xdr:rowOff>
    </xdr:from>
    <xdr:to>
      <xdr:col>41</xdr:col>
      <xdr:colOff>101600</xdr:colOff>
      <xdr:row>39</xdr:row>
      <xdr:rowOff>115715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106842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9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13570</xdr:rowOff>
    </xdr:from>
    <xdr:to>
      <xdr:col>36</xdr:col>
      <xdr:colOff>165100</xdr:colOff>
      <xdr:row>39</xdr:row>
      <xdr:rowOff>115170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106297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92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163888</xdr:rowOff>
    </xdr:from>
    <xdr:to>
      <xdr:col>55</xdr:col>
      <xdr:colOff>0</xdr:colOff>
      <xdr:row>58</xdr:row>
      <xdr:rowOff>164901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07988"/>
          <a:ext cx="8382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164901</xdr:rowOff>
    </xdr:from>
    <xdr:to>
      <xdr:col>50</xdr:col>
      <xdr:colOff>114300</xdr:colOff>
      <xdr:row>59</xdr:row>
      <xdr:rowOff>2964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09001"/>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2594</xdr:rowOff>
    </xdr:from>
    <xdr:to>
      <xdr:col>45</xdr:col>
      <xdr:colOff>177800</xdr:colOff>
      <xdr:row>59</xdr:row>
      <xdr:rowOff>2964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18144"/>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167339</xdr:rowOff>
    </xdr:from>
    <xdr:to>
      <xdr:col>41</xdr:col>
      <xdr:colOff>50800</xdr:colOff>
      <xdr:row>59</xdr:row>
      <xdr:rowOff>2594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11439"/>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113088</xdr:rowOff>
    </xdr:from>
    <xdr:to>
      <xdr:col>55</xdr:col>
      <xdr:colOff>50800</xdr:colOff>
      <xdr:row>59</xdr:row>
      <xdr:rowOff>43238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39851</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114101</xdr:rowOff>
    </xdr:from>
    <xdr:to>
      <xdr:col>50</xdr:col>
      <xdr:colOff>165100</xdr:colOff>
      <xdr:row>59</xdr:row>
      <xdr:rowOff>44251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35378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123614</xdr:rowOff>
    </xdr:from>
    <xdr:to>
      <xdr:col>46</xdr:col>
      <xdr:colOff>38100</xdr:colOff>
      <xdr:row>59</xdr:row>
      <xdr:rowOff>53764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44891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6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123244</xdr:rowOff>
    </xdr:from>
    <xdr:to>
      <xdr:col>41</xdr:col>
      <xdr:colOff>101600</xdr:colOff>
      <xdr:row>59</xdr:row>
      <xdr:rowOff>53394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44521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116539</xdr:rowOff>
    </xdr:from>
    <xdr:to>
      <xdr:col>36</xdr:col>
      <xdr:colOff>165100</xdr:colOff>
      <xdr:row>59</xdr:row>
      <xdr:rowOff>46689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37816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97569</xdr:rowOff>
    </xdr:from>
    <xdr:to>
      <xdr:col>55</xdr:col>
      <xdr:colOff>0</xdr:colOff>
      <xdr:row>77</xdr:row>
      <xdr:rowOff>121458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99219"/>
          <a:ext cx="8382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97569</xdr:rowOff>
    </xdr:from>
    <xdr:to>
      <xdr:col>50</xdr:col>
      <xdr:colOff>114300</xdr:colOff>
      <xdr:row>77</xdr:row>
      <xdr:rowOff>118258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99219"/>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77246</xdr:rowOff>
    </xdr:from>
    <xdr:to>
      <xdr:col>45</xdr:col>
      <xdr:colOff>177800</xdr:colOff>
      <xdr:row>77</xdr:row>
      <xdr:rowOff>118258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78896"/>
          <a:ext cx="889000" cy="4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17993</xdr:rowOff>
    </xdr:from>
    <xdr:to>
      <xdr:col>41</xdr:col>
      <xdr:colOff>50800</xdr:colOff>
      <xdr:row>77</xdr:row>
      <xdr:rowOff>77246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19643"/>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70658</xdr:rowOff>
    </xdr:from>
    <xdr:to>
      <xdr:col>55</xdr:col>
      <xdr:colOff>50800</xdr:colOff>
      <xdr:row>78</xdr:row>
      <xdr:rowOff>808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49085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46769</xdr:rowOff>
    </xdr:from>
    <xdr:to>
      <xdr:col>50</xdr:col>
      <xdr:colOff>165100</xdr:colOff>
      <xdr:row>77</xdr:row>
      <xdr:rowOff>148369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139496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4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67458</xdr:rowOff>
    </xdr:from>
    <xdr:to>
      <xdr:col>46</xdr:col>
      <xdr:colOff>38100</xdr:colOff>
      <xdr:row>77</xdr:row>
      <xdr:rowOff>169058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160185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6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26446</xdr:rowOff>
    </xdr:from>
    <xdr:to>
      <xdr:col>41</xdr:col>
      <xdr:colOff>101600</xdr:colOff>
      <xdr:row>77</xdr:row>
      <xdr:rowOff>128046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2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119173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138643</xdr:rowOff>
    </xdr:from>
    <xdr:to>
      <xdr:col>36</xdr:col>
      <xdr:colOff>165100</xdr:colOff>
      <xdr:row>77</xdr:row>
      <xdr:rowOff>68793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59920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26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15278</xdr:rowOff>
    </xdr:from>
    <xdr:to>
      <xdr:col>55</xdr:col>
      <xdr:colOff>0</xdr:colOff>
      <xdr:row>96</xdr:row>
      <xdr:rowOff>29947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74478"/>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145199</xdr:rowOff>
    </xdr:from>
    <xdr:to>
      <xdr:col>50</xdr:col>
      <xdr:colOff>114300</xdr:colOff>
      <xdr:row>96</xdr:row>
      <xdr:rowOff>29947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32949"/>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142672</xdr:rowOff>
    </xdr:from>
    <xdr:to>
      <xdr:col>45</xdr:col>
      <xdr:colOff>177800</xdr:colOff>
      <xdr:row>95</xdr:row>
      <xdr:rowOff>145199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30422"/>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5562</xdr:rowOff>
    </xdr:from>
    <xdr:to>
      <xdr:col>41</xdr:col>
      <xdr:colOff>50800</xdr:colOff>
      <xdr:row>95</xdr:row>
      <xdr:rowOff>142672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293312"/>
          <a:ext cx="889000" cy="1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135928</xdr:rowOff>
    </xdr:from>
    <xdr:to>
      <xdr:col>55</xdr:col>
      <xdr:colOff>50800</xdr:colOff>
      <xdr:row>96</xdr:row>
      <xdr:rowOff>66078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114355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0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150597</xdr:rowOff>
    </xdr:from>
    <xdr:to>
      <xdr:col>50</xdr:col>
      <xdr:colOff>165100</xdr:colOff>
      <xdr:row>96</xdr:row>
      <xdr:rowOff>80747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71874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94399</xdr:rowOff>
    </xdr:from>
    <xdr:to>
      <xdr:col>46</xdr:col>
      <xdr:colOff>38100</xdr:colOff>
      <xdr:row>96</xdr:row>
      <xdr:rowOff>24549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41076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5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91872</xdr:rowOff>
    </xdr:from>
    <xdr:to>
      <xdr:col>41</xdr:col>
      <xdr:colOff>101600</xdr:colOff>
      <xdr:row>96</xdr:row>
      <xdr:rowOff>22022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38549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126212</xdr:rowOff>
    </xdr:from>
    <xdr:to>
      <xdr:col>36</xdr:col>
      <xdr:colOff>165100</xdr:colOff>
      <xdr:row>95</xdr:row>
      <xdr:rowOff>56362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4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72889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1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5055</xdr:rowOff>
    </xdr:from>
    <xdr:to>
      <xdr:col>85</xdr:col>
      <xdr:colOff>127000</xdr:colOff>
      <xdr:row>38</xdr:row>
      <xdr:rowOff>10237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20155"/>
          <a:ext cx="8382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10237</xdr:rowOff>
    </xdr:from>
    <xdr:to>
      <xdr:col>81</xdr:col>
      <xdr:colOff>50800</xdr:colOff>
      <xdr:row>38</xdr:row>
      <xdr:rowOff>25324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25337"/>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25324</xdr:rowOff>
    </xdr:from>
    <xdr:to>
      <xdr:col>76</xdr:col>
      <xdr:colOff>114300</xdr:colOff>
      <xdr:row>38</xdr:row>
      <xdr:rowOff>50356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0424"/>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123127</xdr:rowOff>
    </xdr:from>
    <xdr:to>
      <xdr:col>71</xdr:col>
      <xdr:colOff>177800</xdr:colOff>
      <xdr:row>38</xdr:row>
      <xdr:rowOff>50356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66777"/>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125705</xdr:rowOff>
    </xdr:from>
    <xdr:to>
      <xdr:col>85</xdr:col>
      <xdr:colOff>177800</xdr:colOff>
      <xdr:row>38</xdr:row>
      <xdr:rowOff>55855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104132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130886</xdr:rowOff>
    </xdr:from>
    <xdr:to>
      <xdr:col>81</xdr:col>
      <xdr:colOff>101600</xdr:colOff>
      <xdr:row>38</xdr:row>
      <xdr:rowOff>61037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745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52164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145974</xdr:rowOff>
    </xdr:from>
    <xdr:to>
      <xdr:col>76</xdr:col>
      <xdr:colOff>165100</xdr:colOff>
      <xdr:row>38</xdr:row>
      <xdr:rowOff>76124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67251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171006</xdr:rowOff>
    </xdr:from>
    <xdr:to>
      <xdr:col>72</xdr:col>
      <xdr:colOff>38100</xdr:colOff>
      <xdr:row>38</xdr:row>
      <xdr:rowOff>101156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92283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72327</xdr:rowOff>
    </xdr:from>
    <xdr:to>
      <xdr:col>67</xdr:col>
      <xdr:colOff>101600</xdr:colOff>
      <xdr:row>38</xdr:row>
      <xdr:rowOff>2477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165054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0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107600</xdr:rowOff>
    </xdr:from>
    <xdr:to>
      <xdr:col>85</xdr:col>
      <xdr:colOff>127000</xdr:colOff>
      <xdr:row>56</xdr:row>
      <xdr:rowOff>16408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365900"/>
          <a:ext cx="838200" cy="2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107600</xdr:rowOff>
    </xdr:from>
    <xdr:to>
      <xdr:col>81</xdr:col>
      <xdr:colOff>50800</xdr:colOff>
      <xdr:row>55</xdr:row>
      <xdr:rowOff>112897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365900"/>
          <a:ext cx="889000" cy="17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112897</xdr:rowOff>
    </xdr:from>
    <xdr:to>
      <xdr:col>76</xdr:col>
      <xdr:colOff>114300</xdr:colOff>
      <xdr:row>56</xdr:row>
      <xdr:rowOff>49099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42647"/>
          <a:ext cx="889000" cy="10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164712</xdr:rowOff>
    </xdr:from>
    <xdr:to>
      <xdr:col>71</xdr:col>
      <xdr:colOff>177800</xdr:colOff>
      <xdr:row>56</xdr:row>
      <xdr:rowOff>49099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51562"/>
          <a:ext cx="889000" cy="39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137058</xdr:rowOff>
    </xdr:from>
    <xdr:to>
      <xdr:col>85</xdr:col>
      <xdr:colOff>177800</xdr:colOff>
      <xdr:row>56</xdr:row>
      <xdr:rowOff>67208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115485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56800</xdr:rowOff>
    </xdr:from>
    <xdr:to>
      <xdr:col>81</xdr:col>
      <xdr:colOff>101600</xdr:colOff>
      <xdr:row>54</xdr:row>
      <xdr:rowOff>158400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3477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62097</xdr:rowOff>
    </xdr:from>
    <xdr:to>
      <xdr:col>76</xdr:col>
      <xdr:colOff>165100</xdr:colOff>
      <xdr:row>55</xdr:row>
      <xdr:rowOff>163697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154824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58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169749</xdr:rowOff>
    </xdr:from>
    <xdr:to>
      <xdr:col>72</xdr:col>
      <xdr:colOff>38100</xdr:colOff>
      <xdr:row>56</xdr:row>
      <xdr:rowOff>99899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9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91026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113912</xdr:rowOff>
    </xdr:from>
    <xdr:to>
      <xdr:col>67</xdr:col>
      <xdr:colOff>101600</xdr:colOff>
      <xdr:row>54</xdr:row>
      <xdr:rowOff>44062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0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60589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35413</xdr:rowOff>
    </xdr:from>
    <xdr:to>
      <xdr:col>85</xdr:col>
      <xdr:colOff>127000</xdr:colOff>
      <xdr:row>78</xdr:row>
      <xdr:rowOff>33127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237063"/>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35413</xdr:rowOff>
    </xdr:from>
    <xdr:to>
      <xdr:col>81</xdr:col>
      <xdr:colOff>50800</xdr:colOff>
      <xdr:row>77</xdr:row>
      <xdr:rowOff>67737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237063"/>
          <a:ext cx="8890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67737</xdr:rowOff>
    </xdr:from>
    <xdr:to>
      <xdr:col>76</xdr:col>
      <xdr:colOff>114300</xdr:colOff>
      <xdr:row>78</xdr:row>
      <xdr:rowOff>78253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269387"/>
          <a:ext cx="889000" cy="18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67601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44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78253</xdr:rowOff>
    </xdr:from>
    <xdr:to>
      <xdr:col>71</xdr:col>
      <xdr:colOff>177800</xdr:colOff>
      <xdr:row>78</xdr:row>
      <xdr:rowOff>117618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51353"/>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153777</xdr:rowOff>
    </xdr:from>
    <xdr:to>
      <xdr:col>85</xdr:col>
      <xdr:colOff>177800</xdr:colOff>
      <xdr:row>78</xdr:row>
      <xdr:rowOff>83927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113154</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4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156063</xdr:rowOff>
    </xdr:from>
    <xdr:to>
      <xdr:col>81</xdr:col>
      <xdr:colOff>101600</xdr:colOff>
      <xdr:row>77</xdr:row>
      <xdr:rowOff>86213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1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102740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96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16937</xdr:rowOff>
    </xdr:from>
    <xdr:to>
      <xdr:col>76</xdr:col>
      <xdr:colOff>165100</xdr:colOff>
      <xdr:row>77</xdr:row>
      <xdr:rowOff>118537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1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135064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99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27453</xdr:rowOff>
    </xdr:from>
    <xdr:to>
      <xdr:col>72</xdr:col>
      <xdr:colOff>38100</xdr:colOff>
      <xdr:row>78</xdr:row>
      <xdr:rowOff>129053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120180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49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66818</xdr:rowOff>
    </xdr:from>
    <xdr:to>
      <xdr:col>67</xdr:col>
      <xdr:colOff>101600</xdr:colOff>
      <xdr:row>78</xdr:row>
      <xdr:rowOff>168418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3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159545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532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20534</xdr:rowOff>
    </xdr:from>
    <xdr:to>
      <xdr:col>85</xdr:col>
      <xdr:colOff>127000</xdr:colOff>
      <xdr:row>95</xdr:row>
      <xdr:rowOff>44766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308284"/>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20534</xdr:rowOff>
    </xdr:from>
    <xdr:to>
      <xdr:col>81</xdr:col>
      <xdr:colOff>50800</xdr:colOff>
      <xdr:row>95</xdr:row>
      <xdr:rowOff>37140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08284"/>
          <a:ext cx="889000" cy="1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37140</xdr:rowOff>
    </xdr:from>
    <xdr:to>
      <xdr:col>76</xdr:col>
      <xdr:colOff>114300</xdr:colOff>
      <xdr:row>95</xdr:row>
      <xdr:rowOff>68213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24890"/>
          <a:ext cx="889000" cy="3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64001</xdr:rowOff>
    </xdr:from>
    <xdr:to>
      <xdr:col>71</xdr:col>
      <xdr:colOff>177800</xdr:colOff>
      <xdr:row>95</xdr:row>
      <xdr:rowOff>68213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351751"/>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165416</xdr:rowOff>
    </xdr:from>
    <xdr:to>
      <xdr:col>85</xdr:col>
      <xdr:colOff>177800</xdr:colOff>
      <xdr:row>95</xdr:row>
      <xdr:rowOff>95566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8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16843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141184</xdr:rowOff>
    </xdr:from>
    <xdr:to>
      <xdr:col>81</xdr:col>
      <xdr:colOff>101600</xdr:colOff>
      <xdr:row>95</xdr:row>
      <xdr:rowOff>71334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87861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3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157790</xdr:rowOff>
    </xdr:from>
    <xdr:to>
      <xdr:col>76</xdr:col>
      <xdr:colOff>165100</xdr:colOff>
      <xdr:row>95</xdr:row>
      <xdr:rowOff>87940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7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104467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4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17413</xdr:rowOff>
    </xdr:from>
    <xdr:to>
      <xdr:col>72</xdr:col>
      <xdr:colOff>38100</xdr:colOff>
      <xdr:row>95</xdr:row>
      <xdr:rowOff>119013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135540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0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13201</xdr:rowOff>
    </xdr:from>
    <xdr:to>
      <xdr:col>67</xdr:col>
      <xdr:colOff>101600</xdr:colOff>
      <xdr:row>95</xdr:row>
      <xdr:rowOff>114801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131328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、令和５年度</a:t>
          </a:r>
          <a:r>
            <a:rPr kumimoji="1" lang="ja-JP" altLang="ja-JP" sz="1100">
              <a:solidFill>
                <a:schemeClr val="dk1"/>
              </a:solidFill>
              <a:effectLst/>
              <a:latin typeface="+mn-lt"/>
              <a:ea typeface="+mn-ea"/>
              <a:cs typeface="+mn-cs"/>
            </a:rPr>
            <a:t>は類似団体平均より高い値で推移してい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年度においては市役所新庁舎整備事業</a:t>
          </a:r>
          <a:r>
            <a:rPr kumimoji="1" lang="ja-JP" altLang="en-US" sz="1100">
              <a:solidFill>
                <a:schemeClr val="dk1"/>
              </a:solidFill>
              <a:effectLst/>
              <a:latin typeface="+mn-lt"/>
              <a:ea typeface="+mn-ea"/>
              <a:cs typeface="+mn-cs"/>
            </a:rPr>
            <a:t>や職員退職手当基金新規積立金の減などにより前年度に比べ</a:t>
          </a:r>
          <a:r>
            <a:rPr kumimoji="1" lang="en-US" altLang="ja-JP" sz="1100">
              <a:solidFill>
                <a:schemeClr val="dk1"/>
              </a:solidFill>
              <a:effectLst/>
              <a:latin typeface="+mn-lt"/>
              <a:ea typeface="+mn-ea"/>
              <a:cs typeface="+mn-cs"/>
            </a:rPr>
            <a:t>21,187</a:t>
          </a:r>
          <a:r>
            <a:rPr kumimoji="1" lang="ja-JP" altLang="en-US"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％）の減となった。</a:t>
          </a:r>
          <a:endParaRPr lang="ja-JP" altLang="ja-JP" sz="1400">
            <a:effectLst/>
          </a:endParaRPr>
        </a:p>
        <a:p>
          <a:r>
            <a:rPr kumimoji="1" lang="ja-JP" altLang="ja-JP" sz="1100">
              <a:solidFill>
                <a:schemeClr val="dk1"/>
              </a:solidFill>
              <a:effectLst/>
              <a:latin typeface="+mn-lt"/>
              <a:ea typeface="+mn-ea"/>
              <a:cs typeface="+mn-cs"/>
            </a:rPr>
            <a:t>　民生費は、類似団体平均より低い値で推移しているが、令和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物価高騰対応重点支援給付金給付事業費、放課後児童クラブ施設整備事業費、児童手当扶助費など</a:t>
          </a:r>
          <a:r>
            <a:rPr kumimoji="1" lang="ja-JP" altLang="ja-JP" sz="1100">
              <a:solidFill>
                <a:schemeClr val="dk1"/>
              </a:solidFill>
              <a:effectLst/>
              <a:latin typeface="+mn-lt"/>
              <a:ea typeface="+mn-ea"/>
              <a:cs typeface="+mn-cs"/>
            </a:rPr>
            <a:t>の増により、前年度に比べ</a:t>
          </a:r>
          <a:r>
            <a:rPr kumimoji="1" lang="en-US" altLang="ja-JP" sz="1100">
              <a:solidFill>
                <a:schemeClr val="dk1"/>
              </a:solidFill>
              <a:effectLst/>
              <a:latin typeface="+mn-lt"/>
              <a:ea typeface="+mn-ea"/>
              <a:cs typeface="+mn-cs"/>
            </a:rPr>
            <a:t>17,743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衛生費は、類似団体平均より高い値で推移しているが、令和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新型コロナウイルスワクチン接種事業費、病院事業会計繰出金、ガス化溶融施設管理運営経費な</a:t>
          </a:r>
          <a:r>
            <a:rPr kumimoji="1" lang="ja-JP" altLang="ja-JP" sz="1100">
              <a:solidFill>
                <a:schemeClr val="dk1"/>
              </a:solidFill>
              <a:effectLst/>
              <a:latin typeface="+mn-lt"/>
              <a:ea typeface="+mn-ea"/>
              <a:cs typeface="+mn-cs"/>
            </a:rPr>
            <a:t>どの減により、前年度に比べ</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　農林水産業費は、類似団体平均より低い値で推移しているが、令和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林道</a:t>
          </a:r>
          <a:r>
            <a:rPr kumimoji="1" lang="ja-JP" altLang="ja-JP" sz="1100">
              <a:solidFill>
                <a:schemeClr val="dk1"/>
              </a:solidFill>
              <a:effectLst/>
              <a:latin typeface="+mn-lt"/>
              <a:ea typeface="+mn-ea"/>
              <a:cs typeface="+mn-cs"/>
            </a:rPr>
            <a:t>橋りょう点検事業の増などにより、前年度に比べ</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％）の増となった。</a:t>
          </a:r>
          <a:endParaRPr lang="ja-JP" altLang="ja-JP" sz="1400">
            <a:effectLst/>
          </a:endParaRPr>
        </a:p>
        <a:p>
          <a:r>
            <a:rPr kumimoji="1" lang="ja-JP" altLang="ja-JP" sz="1100">
              <a:solidFill>
                <a:schemeClr val="dk1"/>
              </a:solidFill>
              <a:effectLst/>
              <a:latin typeface="+mn-lt"/>
              <a:ea typeface="+mn-ea"/>
              <a:cs typeface="+mn-cs"/>
            </a:rPr>
            <a:t>　土木費は、</a:t>
          </a:r>
          <a:r>
            <a:rPr kumimoji="1" lang="ja-JP" altLang="en-US" sz="1100">
              <a:solidFill>
                <a:schemeClr val="dk1"/>
              </a:solidFill>
              <a:effectLst/>
              <a:latin typeface="+mn-lt"/>
              <a:ea typeface="+mn-ea"/>
              <a:cs typeface="+mn-cs"/>
            </a:rPr>
            <a:t>令和４年度までは</a:t>
          </a:r>
          <a:r>
            <a:rPr kumimoji="1" lang="ja-JP" altLang="ja-JP" sz="1100">
              <a:solidFill>
                <a:schemeClr val="dk1"/>
              </a:solidFill>
              <a:effectLst/>
              <a:latin typeface="+mn-lt"/>
              <a:ea typeface="+mn-ea"/>
              <a:cs typeface="+mn-cs"/>
            </a:rPr>
            <a:t>類似団体平均より高い値で推移していたが、令和５年度</a:t>
          </a:r>
          <a:r>
            <a:rPr kumimoji="1" lang="ja-JP" altLang="en-US" sz="1100">
              <a:solidFill>
                <a:schemeClr val="dk1"/>
              </a:solidFill>
              <a:effectLst/>
              <a:latin typeface="+mn-lt"/>
              <a:ea typeface="+mn-ea"/>
              <a:cs typeface="+mn-cs"/>
            </a:rPr>
            <a:t>からは低い値で推移している。令和６年度は急傾斜地崩壊対策事業費など</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により、前年度に比べ</a:t>
          </a:r>
          <a:r>
            <a:rPr kumimoji="1" lang="en-US" altLang="ja-JP" sz="1100">
              <a:solidFill>
                <a:schemeClr val="dk1"/>
              </a:solidFill>
              <a:effectLst/>
              <a:latin typeface="+mn-lt"/>
              <a:ea typeface="+mn-ea"/>
              <a:cs typeface="+mn-cs"/>
            </a:rPr>
            <a:t>1,155</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教育費は、令和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類似団体平均より高い値で推移してい</a:t>
          </a:r>
          <a:r>
            <a:rPr kumimoji="1" lang="ja-JP" altLang="en-US" sz="1100">
              <a:solidFill>
                <a:schemeClr val="dk1"/>
              </a:solidFill>
              <a:effectLst/>
              <a:latin typeface="+mn-lt"/>
              <a:ea typeface="+mn-ea"/>
              <a:cs typeface="+mn-cs"/>
            </a:rPr>
            <a:t>たが、令和６年度については低い値に転じている。島田第一小学校改築事業の終了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学校施設整備基金新規積立金、プラザおおるり施設改修事業費など</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により、前年度に比べ</a:t>
          </a:r>
          <a:r>
            <a:rPr kumimoji="1" lang="en-US" altLang="ja-JP" sz="1100">
              <a:solidFill>
                <a:schemeClr val="dk1"/>
              </a:solidFill>
              <a:effectLst/>
              <a:latin typeface="+mn-lt"/>
              <a:ea typeface="+mn-ea"/>
              <a:cs typeface="+mn-cs"/>
            </a:rPr>
            <a:t>13,213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静岡県島田市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財政調整基金残高は、令和３年度以降は取崩しを行っていないため、ほぼ横ばいで推移している。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実質収支額は、経費削減に努めることにより、継続的に黒字を確保している。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実質単年度収支は、令和４年度から赤字となっているものの令和６年度は前年度比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0.98</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ポイントの増加となり改善傾向にある。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静岡県島田市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連結実質赤字比率は、過去５年間とも黒字決算であり、また、各会計いずれも黒字決算となっている。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一般会計について、令和６年度は歳入、歳出ともに減少となった。市税の減収などによる歳入の減少が歳出の減少を上回ったため実質収支額が減少している。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病院事業会計について、令和６年度は、物価高騰や人件費の増の影響などにより流動資産の減が流動負債の減を上回ったため、前年度に比べ資金剰余金が減少している。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水道事業会計について、令和６年度は、流動負債の減が流動資産の減を上回ったことなどにより、前年度に比べ資金剰余金が増加している。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公共下水道事業会計について、令和６年度は流動負債の減が流動資産の減を上回ったことなどにより、前年度に比べ資金剰余金が増加している。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ゴシック" panose="020B0609070205080204" pitchFamily="49" charset="-128"/>
              <a:ea typeface="ＭＳ ゴシック" panose="020B0609070205080204" pitchFamily="49" charset="-128"/>
            </a:rPr>
            <a:t>　介護保険事業特別会計について、令和６年度は歳入、歳出ともに増加したが、介護給付費の増などにより歳出の増が歳入の増を上回ったため、実質収支額は減少している。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44936917</v>
      </c>
      <c r="BO4" s="436"/>
      <c r="BP4" s="436"/>
      <c r="BQ4" s="436"/>
      <c r="BR4" s="436"/>
      <c r="BS4" s="436"/>
      <c r="BT4" s="436"/>
      <c r="BU4" s="437"/>
      <c r="BV4" s="435">
        <v>47457280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4.4000000000000004</v>
      </c>
      <c r="CU4" s="576"/>
      <c r="CV4" s="576"/>
      <c r="CW4" s="576"/>
      <c r="CX4" s="576"/>
      <c r="CY4" s="576"/>
      <c r="CZ4" s="576"/>
      <c r="DA4" s="577"/>
      <c r="DB4" s="575">
        <v>4.5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43637546</v>
      </c>
      <c r="BO5" s="407"/>
      <c r="BP5" s="407"/>
      <c r="BQ5" s="407"/>
      <c r="BR5" s="407"/>
      <c r="BS5" s="407"/>
      <c r="BT5" s="407"/>
      <c r="BU5" s="408"/>
      <c r="BV5" s="406">
        <v>46134280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95.1</v>
      </c>
      <c r="CU5" s="404"/>
      <c r="CV5" s="404"/>
      <c r="CW5" s="404"/>
      <c r="CX5" s="404"/>
      <c r="CY5" s="404"/>
      <c r="CZ5" s="404"/>
      <c r="DA5" s="405"/>
      <c r="DB5" s="403">
        <v>92.5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1299371</v>
      </c>
      <c r="BO6" s="407"/>
      <c r="BP6" s="407"/>
      <c r="BQ6" s="407"/>
      <c r="BR6" s="407"/>
      <c r="BS6" s="407"/>
      <c r="BT6" s="407"/>
      <c r="BU6" s="408"/>
      <c r="BV6" s="406">
        <v>1323000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95.6</v>
      </c>
      <c r="CU6" s="550"/>
      <c r="CV6" s="550"/>
      <c r="CW6" s="550"/>
      <c r="CX6" s="550"/>
      <c r="CY6" s="550"/>
      <c r="CZ6" s="550"/>
      <c r="DA6" s="551"/>
      <c r="DB6" s="549">
        <v>93.4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248460</v>
      </c>
      <c r="BO7" s="407"/>
      <c r="BP7" s="407"/>
      <c r="BQ7" s="407"/>
      <c r="BR7" s="407"/>
      <c r="BS7" s="407"/>
      <c r="BT7" s="407"/>
      <c r="BU7" s="408"/>
      <c r="BV7" s="406">
        <v>259670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23973223</v>
      </c>
      <c r="CU7" s="407"/>
      <c r="CV7" s="407"/>
      <c r="CW7" s="407"/>
      <c r="CX7" s="407"/>
      <c r="CY7" s="407"/>
      <c r="CZ7" s="407"/>
      <c r="DA7" s="408"/>
      <c r="DB7" s="406">
        <v>23409856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1050911</v>
      </c>
      <c r="BO8" s="407"/>
      <c r="BP8" s="407"/>
      <c r="BQ8" s="407"/>
      <c r="BR8" s="407"/>
      <c r="BS8" s="407"/>
      <c r="BT8" s="407"/>
      <c r="BU8" s="408"/>
      <c r="BV8" s="406">
        <v>1063330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0.68</v>
      </c>
      <c r="CU8" s="510"/>
      <c r="CV8" s="510"/>
      <c r="CW8" s="510"/>
      <c r="CX8" s="510"/>
      <c r="CY8" s="510"/>
      <c r="CZ8" s="510"/>
      <c r="DA8" s="511"/>
      <c r="DB8" s="509">
        <v>0.69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95719</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-12419</v>
      </c>
      <c r="BO9" s="407"/>
      <c r="BP9" s="407"/>
      <c r="BQ9" s="407"/>
      <c r="BR9" s="407"/>
      <c r="BS9" s="407"/>
      <c r="BT9" s="407"/>
      <c r="BU9" s="408"/>
      <c r="BV9" s="406">
        <v>-239763</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14.2</v>
      </c>
      <c r="CU9" s="404"/>
      <c r="CV9" s="404"/>
      <c r="CW9" s="404"/>
      <c r="CX9" s="404"/>
      <c r="CY9" s="404"/>
      <c r="CZ9" s="404"/>
      <c r="DA9" s="405"/>
      <c r="DB9" s="403">
        <v>15.3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98112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2829</v>
      </c>
      <c r="BO10" s="407"/>
      <c r="BP10" s="407"/>
      <c r="BQ10" s="407"/>
      <c r="BR10" s="407"/>
      <c r="BS10" s="407"/>
      <c r="BT10" s="407"/>
      <c r="BU10" s="408"/>
      <c r="BV10" s="406">
        <v>407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94747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92786</v>
      </c>
      <c r="S13" s="494"/>
      <c r="T13" s="494"/>
      <c r="U13" s="494"/>
      <c r="V13" s="495"/>
      <c r="W13" s="496" t="s">
        <v>131</v>
      </c>
      <c r="X13" s="392"/>
      <c r="Y13" s="392"/>
      <c r="Z13" s="392"/>
      <c r="AA13" s="392"/>
      <c r="AB13" s="393"/>
      <c r="AC13" s="359">
        <v>2758</v>
      </c>
      <c r="AD13" s="360"/>
      <c r="AE13" s="360"/>
      <c r="AF13" s="360"/>
      <c r="AG13" s="361"/>
      <c r="AH13" s="359">
        <v>3338</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-9590</v>
      </c>
      <c r="BO13" s="407"/>
      <c r="BP13" s="407"/>
      <c r="BQ13" s="407"/>
      <c r="BR13" s="407"/>
      <c r="BS13" s="407"/>
      <c r="BT13" s="407"/>
      <c r="BU13" s="408"/>
      <c r="BV13" s="406">
        <v>-239356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5.7</v>
      </c>
      <c r="CU13" s="404"/>
      <c r="CV13" s="404"/>
      <c r="CW13" s="404"/>
      <c r="CX13" s="404"/>
      <c r="CY13" s="404"/>
      <c r="CZ13" s="404"/>
      <c r="DA13" s="405"/>
      <c r="DB13" s="403">
        <v>5.8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95698</v>
      </c>
      <c r="S14" s="494"/>
      <c r="T14" s="494"/>
      <c r="U14" s="494"/>
      <c r="V14" s="495"/>
      <c r="W14" s="497"/>
      <c r="X14" s="395"/>
      <c r="Y14" s="395"/>
      <c r="Z14" s="395"/>
      <c r="AA14" s="395"/>
      <c r="AB14" s="396"/>
      <c r="AC14" s="486">
        <v>5.6</v>
      </c>
      <c r="AD14" s="487"/>
      <c r="AE14" s="487"/>
      <c r="AF14" s="487"/>
      <c r="AG14" s="488"/>
      <c r="AH14" s="486">
        <v>6.6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7</v>
      </c>
      <c r="CU14" s="504"/>
      <c r="CV14" s="504"/>
      <c r="CW14" s="504"/>
      <c r="CX14" s="504"/>
      <c r="CY14" s="504"/>
      <c r="CZ14" s="504"/>
      <c r="DA14" s="505"/>
      <c r="DB14" s="503">
        <v>9.3000000000000007</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93815</v>
      </c>
      <c r="S15" s="494"/>
      <c r="T15" s="494"/>
      <c r="U15" s="494"/>
      <c r="V15" s="495"/>
      <c r="W15" s="496" t="s">
        <v>137</v>
      </c>
      <c r="X15" s="392"/>
      <c r="Y15" s="392"/>
      <c r="Z15" s="392"/>
      <c r="AA15" s="392"/>
      <c r="AB15" s="393"/>
      <c r="AC15" s="359">
        <v>18205</v>
      </c>
      <c r="AD15" s="360"/>
      <c r="AE15" s="360"/>
      <c r="AF15" s="360"/>
      <c r="AG15" s="361"/>
      <c r="AH15" s="359">
        <v>18589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13498321</v>
      </c>
      <c r="BO15" s="436"/>
      <c r="BP15" s="436"/>
      <c r="BQ15" s="436"/>
      <c r="BR15" s="436"/>
      <c r="BS15" s="436"/>
      <c r="BT15" s="436"/>
      <c r="BU15" s="437"/>
      <c r="BV15" s="435">
        <v>13354097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36.9</v>
      </c>
      <c r="AD16" s="487"/>
      <c r="AE16" s="487"/>
      <c r="AF16" s="487"/>
      <c r="AG16" s="488"/>
      <c r="AH16" s="486">
        <v>36.700000000000003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20307720</v>
      </c>
      <c r="BO16" s="407"/>
      <c r="BP16" s="407"/>
      <c r="BQ16" s="407"/>
      <c r="BR16" s="407"/>
      <c r="BS16" s="407"/>
      <c r="BT16" s="407"/>
      <c r="BU16" s="408"/>
      <c r="BV16" s="406">
        <v>19687058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28418</v>
      </c>
      <c r="AD17" s="360"/>
      <c r="AE17" s="360"/>
      <c r="AF17" s="360"/>
      <c r="AG17" s="361"/>
      <c r="AH17" s="359">
        <v>28705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17046159</v>
      </c>
      <c r="BO17" s="407"/>
      <c r="BP17" s="407"/>
      <c r="BQ17" s="407"/>
      <c r="BR17" s="407"/>
      <c r="BS17" s="407"/>
      <c r="BT17" s="407"/>
      <c r="BU17" s="408"/>
      <c r="BV17" s="406">
        <v>16852474</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315.7</v>
      </c>
      <c r="M18" s="459"/>
      <c r="N18" s="459"/>
      <c r="O18" s="459"/>
      <c r="P18" s="459"/>
      <c r="Q18" s="459"/>
      <c r="R18" s="460"/>
      <c r="S18" s="460"/>
      <c r="T18" s="460"/>
      <c r="U18" s="460"/>
      <c r="V18" s="461"/>
      <c r="W18" s="477"/>
      <c r="X18" s="478"/>
      <c r="Y18" s="478"/>
      <c r="Z18" s="478"/>
      <c r="AA18" s="478"/>
      <c r="AB18" s="502"/>
      <c r="AC18" s="376">
        <v>57.5</v>
      </c>
      <c r="AD18" s="377"/>
      <c r="AE18" s="377"/>
      <c r="AF18" s="377"/>
      <c r="AG18" s="462"/>
      <c r="AH18" s="376">
        <v>56.7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23231739</v>
      </c>
      <c r="BO18" s="407"/>
      <c r="BP18" s="407"/>
      <c r="BQ18" s="407"/>
      <c r="BR18" s="407"/>
      <c r="BS18" s="407"/>
      <c r="BT18" s="407"/>
      <c r="BU18" s="408"/>
      <c r="BV18" s="406">
        <v>21959904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303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30154796</v>
      </c>
      <c r="BO19" s="407"/>
      <c r="BP19" s="407"/>
      <c r="BQ19" s="407"/>
      <c r="BR19" s="407"/>
      <c r="BS19" s="407"/>
      <c r="BT19" s="407"/>
      <c r="BU19" s="408"/>
      <c r="BV19" s="406">
        <v>29208252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35395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41974445</v>
      </c>
      <c r="BO22" s="436"/>
      <c r="BP22" s="436"/>
      <c r="BQ22" s="436"/>
      <c r="BR22" s="436"/>
      <c r="BS22" s="436"/>
      <c r="BT22" s="436"/>
      <c r="BU22" s="437"/>
      <c r="BV22" s="435">
        <v>43558317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37683259</v>
      </c>
      <c r="BO23" s="407"/>
      <c r="BP23" s="407"/>
      <c r="BQ23" s="407"/>
      <c r="BR23" s="407"/>
      <c r="BS23" s="407"/>
      <c r="BT23" s="407"/>
      <c r="BU23" s="408"/>
      <c r="BV23" s="406">
        <v>38944824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8700</v>
      </c>
      <c r="R24" s="360"/>
      <c r="S24" s="360"/>
      <c r="T24" s="360"/>
      <c r="U24" s="360"/>
      <c r="V24" s="361"/>
      <c r="W24" s="449"/>
      <c r="X24" s="386"/>
      <c r="Y24" s="387"/>
      <c r="Z24" s="362" t="s">
        <v>162</v>
      </c>
      <c r="AA24" s="363"/>
      <c r="AB24" s="363"/>
      <c r="AC24" s="363"/>
      <c r="AD24" s="363"/>
      <c r="AE24" s="363"/>
      <c r="AF24" s="363"/>
      <c r="AG24" s="364"/>
      <c r="AH24" s="359">
        <v>613</v>
      </c>
      <c r="AI24" s="360"/>
      <c r="AJ24" s="360"/>
      <c r="AK24" s="360"/>
      <c r="AL24" s="361"/>
      <c r="AM24" s="359">
        <v>1942597</v>
      </c>
      <c r="AN24" s="360"/>
      <c r="AO24" s="360"/>
      <c r="AP24" s="360"/>
      <c r="AQ24" s="360"/>
      <c r="AR24" s="361"/>
      <c r="AS24" s="359">
        <v>3169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27454381</v>
      </c>
      <c r="BO24" s="407"/>
      <c r="BP24" s="407"/>
      <c r="BQ24" s="407"/>
      <c r="BR24" s="407"/>
      <c r="BS24" s="407"/>
      <c r="BT24" s="407"/>
      <c r="BU24" s="408"/>
      <c r="BV24" s="406">
        <v>27555374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7120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9320066</v>
      </c>
      <c r="BO25" s="436"/>
      <c r="BP25" s="436"/>
      <c r="BQ25" s="436"/>
      <c r="BR25" s="436"/>
      <c r="BS25" s="436"/>
      <c r="BT25" s="436"/>
      <c r="BU25" s="437"/>
      <c r="BV25" s="435">
        <v>11352214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6520</v>
      </c>
      <c r="R26" s="360"/>
      <c r="S26" s="360"/>
      <c r="T26" s="360"/>
      <c r="U26" s="360"/>
      <c r="V26" s="361"/>
      <c r="W26" s="449"/>
      <c r="X26" s="386"/>
      <c r="Y26" s="387"/>
      <c r="Z26" s="362" t="s">
        <v>168</v>
      </c>
      <c r="AA26" s="417"/>
      <c r="AB26" s="417"/>
      <c r="AC26" s="417"/>
      <c r="AD26" s="417"/>
      <c r="AE26" s="417"/>
      <c r="AF26" s="417"/>
      <c r="AG26" s="418"/>
      <c r="AH26" s="359">
        <v>55</v>
      </c>
      <c r="AI26" s="360"/>
      <c r="AJ26" s="360"/>
      <c r="AK26" s="360"/>
      <c r="AL26" s="361"/>
      <c r="AM26" s="359">
        <v>185185</v>
      </c>
      <c r="AN26" s="360"/>
      <c r="AO26" s="360"/>
      <c r="AP26" s="360"/>
      <c r="AQ26" s="360"/>
      <c r="AR26" s="361"/>
      <c r="AS26" s="359">
        <v>3367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4350</v>
      </c>
      <c r="R27" s="360"/>
      <c r="S27" s="360"/>
      <c r="T27" s="360"/>
      <c r="U27" s="360"/>
      <c r="V27" s="361"/>
      <c r="W27" s="449"/>
      <c r="X27" s="386"/>
      <c r="Y27" s="387"/>
      <c r="Z27" s="362" t="s">
        <v>171</v>
      </c>
      <c r="AA27" s="363"/>
      <c r="AB27" s="363"/>
      <c r="AC27" s="363"/>
      <c r="AD27" s="363"/>
      <c r="AE27" s="363"/>
      <c r="AF27" s="363"/>
      <c r="AG27" s="364"/>
      <c r="AH27" s="359">
        <v>18</v>
      </c>
      <c r="AI27" s="360"/>
      <c r="AJ27" s="360"/>
      <c r="AK27" s="360"/>
      <c r="AL27" s="361"/>
      <c r="AM27" s="359">
        <v>71106</v>
      </c>
      <c r="AN27" s="360"/>
      <c r="AO27" s="360"/>
      <c r="AP27" s="360"/>
      <c r="AQ27" s="360"/>
      <c r="AR27" s="361"/>
      <c r="AS27" s="359">
        <v>3950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1216045</v>
      </c>
      <c r="BO27" s="441"/>
      <c r="BP27" s="441"/>
      <c r="BQ27" s="441"/>
      <c r="BR27" s="441"/>
      <c r="BS27" s="441"/>
      <c r="BT27" s="441"/>
      <c r="BU27" s="442"/>
      <c r="BV27" s="440">
        <v>1216045</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3900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5518942</v>
      </c>
      <c r="BO28" s="436"/>
      <c r="BP28" s="436"/>
      <c r="BQ28" s="436"/>
      <c r="BR28" s="436"/>
      <c r="BS28" s="436"/>
      <c r="BT28" s="436"/>
      <c r="BU28" s="437"/>
      <c r="BV28" s="435">
        <v>5516114</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3700</v>
      </c>
      <c r="R29" s="360"/>
      <c r="S29" s="360"/>
      <c r="T29" s="360"/>
      <c r="U29" s="360"/>
      <c r="V29" s="361"/>
      <c r="W29" s="450"/>
      <c r="X29" s="451"/>
      <c r="Y29" s="452"/>
      <c r="Z29" s="362" t="s">
        <v>177</v>
      </c>
      <c r="AA29" s="363"/>
      <c r="AB29" s="363"/>
      <c r="AC29" s="363"/>
      <c r="AD29" s="363"/>
      <c r="AE29" s="363"/>
      <c r="AF29" s="363"/>
      <c r="AG29" s="364"/>
      <c r="AH29" s="359">
        <v>631</v>
      </c>
      <c r="AI29" s="360"/>
      <c r="AJ29" s="360"/>
      <c r="AK29" s="360"/>
      <c r="AL29" s="361"/>
      <c r="AM29" s="359">
        <v>2013703</v>
      </c>
      <c r="AN29" s="360"/>
      <c r="AO29" s="360"/>
      <c r="AP29" s="360"/>
      <c r="AQ29" s="360"/>
      <c r="AR29" s="361"/>
      <c r="AS29" s="359">
        <v>3191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1842725</v>
      </c>
      <c r="BO29" s="407"/>
      <c r="BP29" s="407"/>
      <c r="BQ29" s="407"/>
      <c r="BR29" s="407"/>
      <c r="BS29" s="407"/>
      <c r="BT29" s="407"/>
      <c r="BU29" s="408"/>
      <c r="BV29" s="406">
        <v>1705184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5363941</v>
      </c>
      <c r="BO30" s="441"/>
      <c r="BP30" s="441"/>
      <c r="BQ30" s="441"/>
      <c r="BR30" s="441"/>
      <c r="BS30" s="441"/>
      <c r="BT30" s="441"/>
      <c r="BU30" s="442"/>
      <c r="BV30" s="440">
        <v>5735613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駿遠学園管理組合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島田市土地開発公社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土地取得事業特別会計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静岡県後期高齢者医療広域連合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川根町温泉</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f>IF(E36="","",C35+1)</f>
        <v>3</v>
      </c>
      <c r="D36" s="354"/>
      <c r="E36" s="355" t="str">
        <f>IF('各会計、関係団体の財政状況及び健全化判断比率'!B9="","",'各会計、関係団体の財政状況及び健全化判断比率'!B9)</f>
        <v>休日急患診療事業特別会計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10</v>
      </c>
      <c r="AN36" s="354"/>
      <c r="AO36" s="355" t="str">
        <f>IF('各会計、関係団体の財政状況及び健全化判断比率'!B34="","",'各会計、関係団体の財政状況及び健全化判断比率'!B34)</f>
        <v>公共下水道事業会計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静岡地方税滞納整理機構</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介護サービス事業特別会計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静岡県後期高齢者医療広域連合（事業会計分）</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大井上水道企業団</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静岡県大井川広域水道企業団</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NGhQN43yYClCYQ1x1xQ7PMV+XabaoB/YHW5iCkmLK8U3QGBH/K7PwKFcvXqZdusmssETvkV8Y6jTa7fOEb1ovw==" saltValue="slGH00MSh4Fix22iPSa3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537</v>
      </c>
      <c r="D34" s="1136"/>
      <c r="E34" s="1137"/>
      <c r="F34" s="32">
        <v>11.73</v>
      </c>
      <c r="G34" s="33">
        <v>13.38</v>
      </c>
      <c r="H34" s="33">
        <v>17.75</v>
      </c>
      <c r="I34" s="33">
        <v>15.49</v>
      </c>
      <c r="J34" s="34">
        <v>12.57</v>
      </c>
      <c r="K34" s="22"/>
      <c r="L34" s="22"/>
      <c r="M34" s="22"/>
      <c r="N34" s="22"/>
      <c r="O34" s="22"/>
      <c r="P34" s="22"/>
    </row>
    <row r="35" spans="1:16" ht="39" customHeight="1" x14ac:dyDescent="0.2">
      <c r="A35" s="22"/>
      <c r="B35" s="35"/>
      <c r="C35" s="1132" t="s">
        <v>538</v>
      </c>
      <c r="D35" s="1132"/>
      <c r="E35" s="1133"/>
      <c r="F35" s="36">
        <v>5.86</v>
      </c>
      <c r="G35" s="37">
        <v>5.34</v>
      </c>
      <c r="H35" s="37">
        <v>5.89</v>
      </c>
      <c r="I35" s="37">
        <v>6.17</v>
      </c>
      <c r="J35" s="38">
        <v>6.03</v>
      </c>
      <c r="K35" s="22"/>
      <c r="L35" s="22"/>
      <c r="M35" s="22"/>
      <c r="N35" s="22"/>
      <c r="O35" s="22"/>
      <c r="P35" s="22"/>
    </row>
    <row r="36" spans="1:16" ht="39" customHeight="1" x14ac:dyDescent="0.2">
      <c r="A36" s="22"/>
      <c r="B36" s="35"/>
      <c r="C36" s="1132" t="s">
        <v>539</v>
      </c>
      <c r="D36" s="1132"/>
      <c r="E36" s="1133"/>
      <c r="F36" s="36">
        <v>3.69</v>
      </c>
      <c r="G36" s="37">
        <v>7.75</v>
      </c>
      <c r="H36" s="37">
        <v>5.67</v>
      </c>
      <c r="I36" s="37">
        <v>4.5199999999999996</v>
      </c>
      <c r="J36" s="38">
        <v>4.3899999999999997</v>
      </c>
      <c r="K36" s="22"/>
      <c r="L36" s="22"/>
      <c r="M36" s="22"/>
      <c r="N36" s="22"/>
      <c r="O36" s="22"/>
      <c r="P36" s="22"/>
    </row>
    <row r="37" spans="1:16" ht="39" customHeight="1" x14ac:dyDescent="0.2">
      <c r="A37" s="22"/>
      <c r="B37" s="35"/>
      <c r="C37" s="1132" t="s">
        <v>540</v>
      </c>
      <c r="D37" s="1132"/>
      <c r="E37" s="1133"/>
      <c r="F37" s="36">
        <v>2.76</v>
      </c>
      <c r="G37" s="37">
        <v>2.86</v>
      </c>
      <c r="H37" s="37">
        <v>3.14</v>
      </c>
      <c r="I37" s="37">
        <v>3.05</v>
      </c>
      <c r="J37" s="38">
        <v>3.07</v>
      </c>
      <c r="K37" s="22"/>
      <c r="L37" s="22"/>
      <c r="M37" s="22"/>
      <c r="N37" s="22"/>
      <c r="O37" s="22"/>
      <c r="P37" s="22"/>
    </row>
    <row r="38" spans="1:16" ht="39" customHeight="1" x14ac:dyDescent="0.2">
      <c r="A38" s="22"/>
      <c r="B38" s="35"/>
      <c r="C38" s="1132" t="s">
        <v>541</v>
      </c>
      <c r="D38" s="1132"/>
      <c r="E38" s="1133"/>
      <c r="F38" s="36">
        <v>0.28999999999999998</v>
      </c>
      <c r="G38" s="37">
        <v>0.3</v>
      </c>
      <c r="H38" s="37">
        <v>0.4</v>
      </c>
      <c r="I38" s="37">
        <v>0.53</v>
      </c>
      <c r="J38" s="38">
        <v>0.57999999999999996</v>
      </c>
      <c r="K38" s="22"/>
      <c r="L38" s="22"/>
      <c r="M38" s="22"/>
      <c r="N38" s="22"/>
      <c r="O38" s="22"/>
      <c r="P38" s="22"/>
    </row>
    <row r="39" spans="1:16" ht="39" customHeight="1" x14ac:dyDescent="0.2">
      <c r="A39" s="22"/>
      <c r="B39" s="35"/>
      <c r="C39" s="1132" t="s">
        <v>542</v>
      </c>
      <c r="D39" s="1132"/>
      <c r="E39" s="1133"/>
      <c r="F39" s="36">
        <v>0.54</v>
      </c>
      <c r="G39" s="37">
        <v>0.41</v>
      </c>
      <c r="H39" s="37">
        <v>0.57999999999999996</v>
      </c>
      <c r="I39" s="37">
        <v>0.53</v>
      </c>
      <c r="J39" s="38">
        <v>0.46</v>
      </c>
      <c r="K39" s="22"/>
      <c r="L39" s="22"/>
      <c r="M39" s="22"/>
      <c r="N39" s="22"/>
      <c r="O39" s="22"/>
      <c r="P39" s="22"/>
    </row>
    <row r="40" spans="1:16" ht="39" customHeight="1" x14ac:dyDescent="0.2">
      <c r="A40" s="22"/>
      <c r="B40" s="35"/>
      <c r="C40" s="1132" t="s">
        <v>543</v>
      </c>
      <c r="D40" s="1132"/>
      <c r="E40" s="1133"/>
      <c r="F40" s="36">
        <v>0.01</v>
      </c>
      <c r="G40" s="37">
        <v>0</v>
      </c>
      <c r="H40" s="37">
        <v>0</v>
      </c>
      <c r="I40" s="37">
        <v>0.01</v>
      </c>
      <c r="J40" s="38">
        <v>0.01</v>
      </c>
      <c r="K40" s="22"/>
      <c r="L40" s="22"/>
      <c r="M40" s="22"/>
      <c r="N40" s="22"/>
      <c r="O40" s="22"/>
      <c r="P40" s="22"/>
    </row>
    <row r="41" spans="1:16" ht="39" customHeight="1" x14ac:dyDescent="0.2">
      <c r="A41" s="22"/>
      <c r="B41" s="35"/>
      <c r="C41" s="1132" t="s">
        <v>544</v>
      </c>
      <c r="D41" s="1132"/>
      <c r="E41" s="1133"/>
      <c r="F41" s="36">
        <v>0</v>
      </c>
      <c r="G41" s="37">
        <v>0</v>
      </c>
      <c r="H41" s="37">
        <v>0</v>
      </c>
      <c r="I41" s="37">
        <v>0.01</v>
      </c>
      <c r="J41" s="38">
        <v>0</v>
      </c>
      <c r="K41" s="22"/>
      <c r="L41" s="22"/>
      <c r="M41" s="22"/>
      <c r="N41" s="22"/>
      <c r="O41" s="22"/>
      <c r="P41" s="22"/>
    </row>
    <row r="42" spans="1:16" ht="39" customHeight="1" x14ac:dyDescent="0.2">
      <c r="A42" s="22"/>
      <c r="B42" s="39"/>
      <c r="C42" s="1132" t="s">
        <v>545</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546</v>
      </c>
      <c r="D43" s="1134"/>
      <c r="E43" s="1135"/>
      <c r="F43" s="41">
        <v>0.03</v>
      </c>
      <c r="G43" s="42">
        <v>0</v>
      </c>
      <c r="H43" s="42">
        <v>0.01</v>
      </c>
      <c r="I43" s="42">
        <v>0.02</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FhN6tVj/2TcNOUTcBhUuX4hGIeTybDnmxdNz+zEuqQ8Pfetc1YIeHyUXm1ZHM0cFaJAGVpM3j71c2UzAFa7mvg==" saltValue="9ju9RmDunY0VY8LJdwvI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1"/>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4314</v>
      </c>
      <c r="L45" s="58">
        <v>4257</v>
      </c>
      <c r="M45" s="58">
        <v>4418</v>
      </c>
      <c r="N45" s="58">
        <v>4478</v>
      </c>
      <c r="O45" s="59">
        <v>4293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670</v>
      </c>
      <c r="L48" s="62">
        <v>726</v>
      </c>
      <c r="M48" s="62">
        <v>826</v>
      </c>
      <c r="N48" s="62">
        <v>785</v>
      </c>
      <c r="O48" s="63">
        <v>747</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490</v>
      </c>
      <c r="L49" s="62" t="s">
        <v>490</v>
      </c>
      <c r="M49" s="62" t="s">
        <v>490</v>
      </c>
      <c r="N49" s="62" t="s">
        <v>490</v>
      </c>
      <c r="O49" s="63" t="s">
        <v>490</v>
      </c>
      <c r="P49" s="46"/>
      <c r="Q49" s="46"/>
      <c r="R49" s="46"/>
      <c r="S49" s="46"/>
      <c r="T49" s="46"/>
      <c r="U49" s="46"/>
    </row>
    <row r="50" spans="1:21" ht="30.75" customHeight="1" x14ac:dyDescent="0.2">
      <c r="A50" s="46"/>
      <c r="B50" s="1163"/>
      <c r="C50" s="1164"/>
      <c r="D50" s="60"/>
      <c r="E50" s="1140" t="s">
        <v>15</v>
      </c>
      <c r="F50" s="1140"/>
      <c r="G50" s="1140"/>
      <c r="H50" s="1140"/>
      <c r="I50" s="1140"/>
      <c r="J50" s="1141"/>
      <c r="K50" s="61">
        <v>77</v>
      </c>
      <c r="L50" s="62">
        <v>76</v>
      </c>
      <c r="M50" s="62">
        <v>59</v>
      </c>
      <c r="N50" s="62">
        <v>95</v>
      </c>
      <c r="O50" s="63">
        <v>96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3880</v>
      </c>
      <c r="L52" s="62">
        <v>3944</v>
      </c>
      <c r="M52" s="62">
        <v>4116</v>
      </c>
      <c r="N52" s="62">
        <v>4139</v>
      </c>
      <c r="O52" s="63">
        <v>4054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1181</v>
      </c>
      <c r="L53" s="67">
        <v>1115</v>
      </c>
      <c r="M53" s="67">
        <v>1187</v>
      </c>
      <c r="N53" s="67">
        <v>1219</v>
      </c>
      <c r="O53" s="68">
        <v>1082</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row r="68" s="47" customFormat="1" ht="12.65" hidden="1" customHeight="1" x14ac:dyDescent="0.2"/>
    <row r="69" s="47" customFormat="1" ht="12.65" hidden="1" customHeight="1" x14ac:dyDescent="0.2"/>
    <row r="70" s="47" customFormat="1" ht="12.65" hidden="1" customHeight="1" x14ac:dyDescent="0.2"/>
    <row r="71" s="47" customFormat="1" ht="12.65" hidden="1" customHeight="1" x14ac:dyDescent="0.2"/>
  </sheetData>
  <sheetProtection algorithmName="SHA-512" hashValue="JJmY/SpkfYrVZkTzBykb7avhw3Maqm9vrqTJMrlUXd/LEy94RgBjB1+SNQKyrUkey8dRq3dNcYS3b8HWQsfCPw==" saltValue="a0WkjX94rJ1sji3vMJ6H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41795</v>
      </c>
      <c r="J41" s="331">
        <v>41681</v>
      </c>
      <c r="K41" s="331">
        <v>43098</v>
      </c>
      <c r="L41" s="331">
        <v>43558</v>
      </c>
      <c r="M41" s="332">
        <v>41974</v>
      </c>
    </row>
    <row r="42" spans="2:13" ht="27.75" customHeight="1" x14ac:dyDescent="0.2">
      <c r="B42" s="1171"/>
      <c r="C42" s="1172"/>
      <c r="D42" s="104"/>
      <c r="E42" s="1175" t="s">
        <v>32</v>
      </c>
      <c r="F42" s="1175"/>
      <c r="G42" s="1175"/>
      <c r="H42" s="1176"/>
      <c r="I42" s="333">
        <v>491</v>
      </c>
      <c r="J42" s="334">
        <v>1271</v>
      </c>
      <c r="K42" s="334">
        <v>1215</v>
      </c>
      <c r="L42" s="334">
        <v>1157</v>
      </c>
      <c r="M42" s="335">
        <v>1064</v>
      </c>
    </row>
    <row r="43" spans="2:13" ht="27.75" customHeight="1" x14ac:dyDescent="0.2">
      <c r="B43" s="1171"/>
      <c r="C43" s="1172"/>
      <c r="D43" s="104"/>
      <c r="E43" s="1175" t="s">
        <v>33</v>
      </c>
      <c r="F43" s="1175"/>
      <c r="G43" s="1175"/>
      <c r="H43" s="1176"/>
      <c r="I43" s="333">
        <v>10765</v>
      </c>
      <c r="J43" s="334">
        <v>11266</v>
      </c>
      <c r="K43" s="334">
        <v>11403</v>
      </c>
      <c r="L43" s="334">
        <v>10858</v>
      </c>
      <c r="M43" s="335">
        <v>9946</v>
      </c>
    </row>
    <row r="44" spans="2:13" ht="27.75" customHeight="1" x14ac:dyDescent="0.2">
      <c r="B44" s="1171"/>
      <c r="C44" s="1172"/>
      <c r="D44" s="104"/>
      <c r="E44" s="1175" t="s">
        <v>34</v>
      </c>
      <c r="F44" s="1175"/>
      <c r="G44" s="1175"/>
      <c r="H44" s="1176"/>
      <c r="I44" s="333" t="s">
        <v>490</v>
      </c>
      <c r="J44" s="334" t="s">
        <v>490</v>
      </c>
      <c r="K44" s="334" t="s">
        <v>490</v>
      </c>
      <c r="L44" s="334" t="s">
        <v>490</v>
      </c>
      <c r="M44" s="335" t="s">
        <v>490</v>
      </c>
    </row>
    <row r="45" spans="2:13" ht="27.75" customHeight="1" x14ac:dyDescent="0.2">
      <c r="B45" s="1171"/>
      <c r="C45" s="1172"/>
      <c r="D45" s="104"/>
      <c r="E45" s="1175" t="s">
        <v>35</v>
      </c>
      <c r="F45" s="1175"/>
      <c r="G45" s="1175"/>
      <c r="H45" s="1176"/>
      <c r="I45" s="333">
        <v>5079</v>
      </c>
      <c r="J45" s="334">
        <v>5028</v>
      </c>
      <c r="K45" s="334">
        <v>4820</v>
      </c>
      <c r="L45" s="334">
        <v>4973</v>
      </c>
      <c r="M45" s="335">
        <v>4767</v>
      </c>
    </row>
    <row r="46" spans="2:13" ht="27.75" customHeight="1" x14ac:dyDescent="0.2">
      <c r="B46" s="1171"/>
      <c r="C46" s="1172"/>
      <c r="D46" s="105"/>
      <c r="E46" s="1175" t="s">
        <v>36</v>
      </c>
      <c r="F46" s="1175"/>
      <c r="G46" s="1175"/>
      <c r="H46" s="1176"/>
      <c r="I46" s="333" t="s">
        <v>490</v>
      </c>
      <c r="J46" s="334" t="s">
        <v>490</v>
      </c>
      <c r="K46" s="334" t="s">
        <v>490</v>
      </c>
      <c r="L46" s="334" t="s">
        <v>490</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13045</v>
      </c>
      <c r="J50" s="334">
        <v>13731</v>
      </c>
      <c r="K50" s="334">
        <v>13689</v>
      </c>
      <c r="L50" s="334">
        <v>13140</v>
      </c>
      <c r="M50" s="335">
        <v>12880</v>
      </c>
    </row>
    <row r="51" spans="2:13" ht="27.75" customHeight="1" x14ac:dyDescent="0.2">
      <c r="B51" s="1171"/>
      <c r="C51" s="1172"/>
      <c r="D51" s="104"/>
      <c r="E51" s="1175" t="s">
        <v>42</v>
      </c>
      <c r="F51" s="1175"/>
      <c r="G51" s="1175"/>
      <c r="H51" s="1176"/>
      <c r="I51" s="333">
        <v>8250</v>
      </c>
      <c r="J51" s="334">
        <v>7891</v>
      </c>
      <c r="K51" s="334">
        <v>7708</v>
      </c>
      <c r="L51" s="334">
        <v>7562</v>
      </c>
      <c r="M51" s="335">
        <v>7153</v>
      </c>
    </row>
    <row r="52" spans="2:13" ht="27.75" customHeight="1" x14ac:dyDescent="0.2">
      <c r="B52" s="1173"/>
      <c r="C52" s="1174"/>
      <c r="D52" s="104"/>
      <c r="E52" s="1175" t="s">
        <v>43</v>
      </c>
      <c r="F52" s="1175"/>
      <c r="G52" s="1175"/>
      <c r="H52" s="1176"/>
      <c r="I52" s="333">
        <v>37453</v>
      </c>
      <c r="J52" s="334">
        <v>37215</v>
      </c>
      <c r="K52" s="334">
        <v>37948</v>
      </c>
      <c r="L52" s="334">
        <v>37952</v>
      </c>
      <c r="M52" s="335">
        <v>36250</v>
      </c>
    </row>
    <row r="53" spans="2:13" ht="27.75" customHeight="1" thickBot="1" x14ac:dyDescent="0.25">
      <c r="B53" s="1177" t="s">
        <v>19</v>
      </c>
      <c r="C53" s="1178"/>
      <c r="D53" s="108"/>
      <c r="E53" s="1179" t="s">
        <v>44</v>
      </c>
      <c r="F53" s="1179"/>
      <c r="G53" s="1179"/>
      <c r="H53" s="1180"/>
      <c r="I53" s="336">
        <v>-617</v>
      </c>
      <c r="J53" s="337">
        <v>410</v>
      </c>
      <c r="K53" s="337">
        <v>1191</v>
      </c>
      <c r="L53" s="337">
        <v>1892</v>
      </c>
      <c r="M53" s="338">
        <v>1469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xrabfhOSg3v8u40kvJD30ylDC6DW7xvTjIX1cKT9k6ciGYI2Q51oBRfskIeo4W+RaSFCn6QJEU/CaEtStH/uaw==" saltValue="ufFWYX4eQOI2nJ65Utfm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5516</v>
      </c>
      <c r="G55" s="339">
        <v>5516</v>
      </c>
      <c r="H55" s="340">
        <v>5519</v>
      </c>
    </row>
    <row r="56" spans="2:8" ht="52.5" customHeight="1" x14ac:dyDescent="0.2">
      <c r="B56" s="120"/>
      <c r="C56" s="1198" t="s">
        <v>47</v>
      </c>
      <c r="D56" s="1198"/>
      <c r="E56" s="1199"/>
      <c r="F56" s="341">
        <v>1746</v>
      </c>
      <c r="G56" s="341">
        <v>1705</v>
      </c>
      <c r="H56" s="342">
        <v>1843</v>
      </c>
    </row>
    <row r="57" spans="2:8" ht="53.25" customHeight="1" x14ac:dyDescent="0.2">
      <c r="B57" s="120"/>
      <c r="C57" s="1200" t="s">
        <v>48</v>
      </c>
      <c r="D57" s="1200"/>
      <c r="E57" s="1201"/>
      <c r="F57" s="343">
        <v>6179</v>
      </c>
      <c r="G57" s="343">
        <v>5736</v>
      </c>
      <c r="H57" s="344">
        <v>5364</v>
      </c>
    </row>
    <row r="58" spans="2:8" ht="45.75" customHeight="1" x14ac:dyDescent="0.2">
      <c r="B58" s="121"/>
      <c r="C58" s="1188" t="s">
        <v>560</v>
      </c>
      <c r="D58" s="1189"/>
      <c r="E58" s="1190"/>
      <c r="F58" s="345">
        <v>2062</v>
      </c>
      <c r="G58" s="345">
        <v>2077</v>
      </c>
      <c r="H58" s="346">
        <v>2081</v>
      </c>
    </row>
    <row r="59" spans="2:8" ht="45.75" customHeight="1" x14ac:dyDescent="0.2">
      <c r="B59" s="121"/>
      <c r="C59" s="1188" t="s">
        <v>561</v>
      </c>
      <c r="D59" s="1189"/>
      <c r="E59" s="1190"/>
      <c r="F59" s="345">
        <v>1069</v>
      </c>
      <c r="G59" s="345">
        <v>1296</v>
      </c>
      <c r="H59" s="346">
        <v>1010</v>
      </c>
    </row>
    <row r="60" spans="2:8" ht="45.75" customHeight="1" x14ac:dyDescent="0.2">
      <c r="B60" s="121"/>
      <c r="C60" s="1188" t="s">
        <v>562</v>
      </c>
      <c r="D60" s="1189"/>
      <c r="E60" s="1190"/>
      <c r="F60" s="345">
        <v>1645</v>
      </c>
      <c r="G60" s="345">
        <v>948</v>
      </c>
      <c r="H60" s="346">
        <v>855</v>
      </c>
    </row>
    <row r="61" spans="2:8" ht="45.75" customHeight="1" x14ac:dyDescent="0.2">
      <c r="B61" s="121"/>
      <c r="C61" s="1188" t="s">
        <v>563</v>
      </c>
      <c r="D61" s="1189"/>
      <c r="E61" s="1190"/>
      <c r="F61" s="345">
        <v>753</v>
      </c>
      <c r="G61" s="345">
        <v>753</v>
      </c>
      <c r="H61" s="346">
        <v>659</v>
      </c>
    </row>
    <row r="62" spans="2:8" ht="45.75" customHeight="1" thickBot="1" x14ac:dyDescent="0.25">
      <c r="B62" s="122"/>
      <c r="C62" s="1191" t="s">
        <v>564</v>
      </c>
      <c r="D62" s="1192"/>
      <c r="E62" s="1193"/>
      <c r="F62" s="347">
        <v>192</v>
      </c>
      <c r="G62" s="347">
        <v>259</v>
      </c>
      <c r="H62" s="348">
        <v>355</v>
      </c>
    </row>
    <row r="63" spans="2:8" ht="52.5" customHeight="1" thickBot="1" x14ac:dyDescent="0.25">
      <c r="B63" s="123"/>
      <c r="C63" s="1194" t="s">
        <v>49</v>
      </c>
      <c r="D63" s="1194"/>
      <c r="E63" s="1195"/>
      <c r="F63" s="349">
        <v>13441</v>
      </c>
      <c r="G63" s="349">
        <v>12957</v>
      </c>
      <c r="H63" s="350">
        <v>12726</v>
      </c>
    </row>
    <row r="64" spans="2:8" ht="13" x14ac:dyDescent="0.2"/>
  </sheetData>
  <sheetProtection algorithmName="SHA-512" hashValue="G/rScx3QcrtyGOrE/8qVQxVLth1fhflNQEr2i2bt1VYkVhQ9ti7lsdCiGkqvx9atXkStHd7lgnkTOPNVTniVGA==" saltValue="yy8Q9JXv8l3A7mgPQ9Dt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87356</v>
      </c>
      <c r="E3" s="142"/>
      <c r="F3" s="143">
        <v>63812</v>
      </c>
      <c r="G3" s="144"/>
      <c r="H3" s="145"/>
    </row>
    <row r="4" spans="1:8" x14ac:dyDescent="0.2">
      <c r="A4" s="146"/>
      <c r="B4" s="147"/>
      <c r="C4" s="148"/>
      <c r="D4" s="149">
        <v>42917</v>
      </c>
      <c r="E4" s="150"/>
      <c r="F4" s="151">
        <v>33848</v>
      </c>
      <c r="G4" s="152"/>
      <c r="H4" s="153"/>
    </row>
    <row r="5" spans="1:8" x14ac:dyDescent="0.2">
      <c r="A5" s="134" t="s">
        <v>522</v>
      </c>
      <c r="B5" s="139"/>
      <c r="C5" s="140"/>
      <c r="D5" s="141">
        <v>44792</v>
      </c>
      <c r="E5" s="142"/>
      <c r="F5" s="143">
        <v>54225</v>
      </c>
      <c r="G5" s="144"/>
      <c r="H5" s="145"/>
    </row>
    <row r="6" spans="1:8" x14ac:dyDescent="0.2">
      <c r="A6" s="146"/>
      <c r="B6" s="147"/>
      <c r="C6" s="148"/>
      <c r="D6" s="149">
        <v>25070</v>
      </c>
      <c r="E6" s="150"/>
      <c r="F6" s="151">
        <v>27337</v>
      </c>
      <c r="G6" s="152"/>
      <c r="H6" s="153"/>
    </row>
    <row r="7" spans="1:8" x14ac:dyDescent="0.2">
      <c r="A7" s="134" t="s">
        <v>523</v>
      </c>
      <c r="B7" s="139"/>
      <c r="C7" s="140"/>
      <c r="D7" s="141">
        <v>78857</v>
      </c>
      <c r="E7" s="142"/>
      <c r="F7" s="143">
        <v>54016</v>
      </c>
      <c r="G7" s="144"/>
      <c r="H7" s="145"/>
    </row>
    <row r="8" spans="1:8" x14ac:dyDescent="0.2">
      <c r="A8" s="146"/>
      <c r="B8" s="147"/>
      <c r="C8" s="148"/>
      <c r="D8" s="149">
        <v>28049</v>
      </c>
      <c r="E8" s="150"/>
      <c r="F8" s="151">
        <v>28078</v>
      </c>
      <c r="G8" s="152"/>
      <c r="H8" s="153"/>
    </row>
    <row r="9" spans="1:8" x14ac:dyDescent="0.2">
      <c r="A9" s="134" t="s">
        <v>524</v>
      </c>
      <c r="B9" s="139"/>
      <c r="C9" s="140"/>
      <c r="D9" s="141">
        <v>86818</v>
      </c>
      <c r="E9" s="142"/>
      <c r="F9" s="143">
        <v>52786</v>
      </c>
      <c r="G9" s="144"/>
      <c r="H9" s="145"/>
    </row>
    <row r="10" spans="1:8" x14ac:dyDescent="0.2">
      <c r="A10" s="146"/>
      <c r="B10" s="147"/>
      <c r="C10" s="148"/>
      <c r="D10" s="149">
        <v>28367</v>
      </c>
      <c r="E10" s="150"/>
      <c r="F10" s="151">
        <v>28742</v>
      </c>
      <c r="G10" s="152"/>
      <c r="H10" s="153"/>
    </row>
    <row r="11" spans="1:8" x14ac:dyDescent="0.2">
      <c r="A11" s="134" t="s">
        <v>525</v>
      </c>
      <c r="B11" s="139"/>
      <c r="C11" s="140"/>
      <c r="D11" s="141">
        <v>52538</v>
      </c>
      <c r="E11" s="142"/>
      <c r="F11" s="143">
        <v>58465</v>
      </c>
      <c r="G11" s="144"/>
      <c r="H11" s="145"/>
    </row>
    <row r="12" spans="1:8" x14ac:dyDescent="0.2">
      <c r="A12" s="146"/>
      <c r="B12" s="147"/>
      <c r="C12" s="154"/>
      <c r="D12" s="149">
        <v>35729</v>
      </c>
      <c r="E12" s="150"/>
      <c r="F12" s="151">
        <v>34452</v>
      </c>
      <c r="G12" s="152"/>
      <c r="H12" s="153"/>
    </row>
    <row r="13" spans="1:8" x14ac:dyDescent="0.2">
      <c r="A13" s="134"/>
      <c r="B13" s="139"/>
      <c r="C13" s="140"/>
      <c r="D13" s="141">
        <v>70072</v>
      </c>
      <c r="E13" s="142"/>
      <c r="F13" s="143">
        <v>56661</v>
      </c>
      <c r="G13" s="155"/>
      <c r="H13" s="145"/>
    </row>
    <row r="14" spans="1:8" x14ac:dyDescent="0.2">
      <c r="A14" s="146"/>
      <c r="B14" s="147"/>
      <c r="C14" s="148"/>
      <c r="D14" s="149">
        <v>32026</v>
      </c>
      <c r="E14" s="150"/>
      <c r="F14" s="151">
        <v>30491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3.71</v>
      </c>
      <c r="C19" s="156">
        <f>ROUND(VALUE(SUBSTITUTE(実質収支比率等に係る経年分析!G$48,"▲","-")),2)</f>
        <v>7.76</v>
      </c>
      <c r="D19" s="156">
        <f>ROUND(VALUE(SUBSTITUTE(実質収支比率等に係る経年分析!H$48,"▲","-")),2)</f>
        <v>5.67</v>
      </c>
      <c r="E19" s="156">
        <f>ROUND(VALUE(SUBSTITUTE(実質収支比率等に係る経年分析!I$48,"▲","-")),2)</f>
        <v>4.54</v>
      </c>
      <c r="F19" s="156">
        <f>ROUND(VALUE(SUBSTITUTE(実質収支比率等に係る経年分析!J$48,"▲","-")),2)</f>
        <v>4.38</v>
      </c>
    </row>
    <row r="20" spans="1:11" x14ac:dyDescent="0.2">
      <c r="A20" s="156" t="s">
        <v>53</v>
      </c>
      <c r="B20" s="156">
        <f>ROUND(VALUE(SUBSTITUTE(実質収支比率等に係る経年分析!F$47,"▲","-")),2)</f>
        <v>24.66</v>
      </c>
      <c r="C20" s="156">
        <f>ROUND(VALUE(SUBSTITUTE(実質収支比率等に係る経年分析!G$47,"▲","-")),2)</f>
        <v>23.44</v>
      </c>
      <c r="D20" s="156">
        <f>ROUND(VALUE(SUBSTITUTE(実質収支比率等に係る経年分析!H$47,"▲","-")),2)</f>
        <v>24.02</v>
      </c>
      <c r="E20" s="156">
        <f>ROUND(VALUE(SUBSTITUTE(実質収支比率等に係る経年分析!I$47,"▲","-")),2)</f>
        <v>23.56</v>
      </c>
      <c r="F20" s="156">
        <f>ROUND(VALUE(SUBSTITUTE(実質収支比率等に係る経年分析!J$47,"▲","-")),2)</f>
        <v>23.02</v>
      </c>
    </row>
    <row r="21" spans="1:11" x14ac:dyDescent="0.2">
      <c r="A21" s="156" t="s">
        <v>54</v>
      </c>
      <c r="B21" s="156">
        <f>IF(ISNUMBER(VALUE(SUBSTITUTE(実質収支比率等に係る経年分析!F$49,"▲","-"))),ROUND(VALUE(SUBSTITUTE(実質収支比率等に係る経年分析!F$49,"▲","-")),2),NA())</f>
        <v>-1.41</v>
      </c>
      <c r="C21" s="156">
        <f>IF(ISNUMBER(VALUE(SUBSTITUTE(実質収支比率等に係る経年分析!G$49,"▲","-"))),ROUND(VALUE(SUBSTITUTE(実質収支比率等に係る経年分析!G$49,"▲","-")),2),NA())</f>
        <v>4.24</v>
      </c>
      <c r="D21" s="156">
        <f>IF(ISNUMBER(VALUE(SUBSTITUTE(実質収支比率等に係る経年分析!H$49,"▲","-"))),ROUND(VALUE(SUBSTITUTE(実質収支比率等に係る経年分析!H$49,"▲","-")),2),NA())</f>
        <v>-2.2799999999999998</v>
      </c>
      <c r="E21" s="156">
        <f>IF(ISNUMBER(VALUE(SUBSTITUTE(実質収支比率等に係る経年分析!I$49,"▲","-"))),ROUND(VALUE(SUBSTITUTE(実質収支比率等に係る経年分析!I$49,"▲","-")),2),NA())</f>
        <v>-1.02</v>
      </c>
      <c r="F21" s="156">
        <f>IF(ISNUMBER(VALUE(SUBSTITUTE(実質収支比率等に係る経年分析!J$49,"▲","-"))),ROUND(VALUE(SUBSTITUTE(実質収支比率等に係る経年分析!J$49,"▲","-")),2),NA())</f>
        <v>-0.04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休日急患診療事業特別会計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0.57999999999999996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0.46</v>
      </c>
    </row>
    <row r="32" spans="1:11" x14ac:dyDescent="0.2">
      <c r="A32" s="157" t="str">
        <f>IF(連結実質赤字比率に係る赤字・黒字の構成分析!C$38="",NA(),連結実質赤字比率に係る赤字・黒字の構成分析!C$38)</f>
        <v>公共下水道事業会計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0.57999999999999996</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2.76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2.86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3.07</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3.69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7.75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5.67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4.5199999999999996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4.3899999999999997</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5.89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6.17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6.03</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13.38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17.75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15.49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12.57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3880</v>
      </c>
      <c r="E42" s="158"/>
      <c r="F42" s="158"/>
      <c r="G42" s="158">
        <f>'実質公債費比率（分子）の構造'!L$52</f>
        <v>3944</v>
      </c>
      <c r="H42" s="158"/>
      <c r="I42" s="158"/>
      <c r="J42" s="158">
        <f>'実質公債費比率（分子）の構造'!M$52</f>
        <v>4116</v>
      </c>
      <c r="K42" s="158"/>
      <c r="L42" s="158"/>
      <c r="M42" s="158">
        <f>'実質公債費比率（分子）の構造'!N$52</f>
        <v>4139</v>
      </c>
      <c r="N42" s="158"/>
      <c r="O42" s="158"/>
      <c r="P42" s="158">
        <f>'実質公債費比率（分子）の構造'!O$52</f>
        <v>4054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77</v>
      </c>
      <c r="C44" s="158"/>
      <c r="D44" s="158"/>
      <c r="E44" s="158">
        <f>'実質公債費比率（分子）の構造'!L$50</f>
        <v>76</v>
      </c>
      <c r="F44" s="158"/>
      <c r="G44" s="158"/>
      <c r="H44" s="158">
        <f>'実質公債費比率（分子）の構造'!M$50</f>
        <v>59</v>
      </c>
      <c r="I44" s="158"/>
      <c r="J44" s="158"/>
      <c r="K44" s="158">
        <f>'実質公債費比率（分子）の構造'!N$50</f>
        <v>95</v>
      </c>
      <c r="L44" s="158"/>
      <c r="M44" s="158"/>
      <c r="N44" s="158">
        <f>'実質公債費比率（分子）の構造'!O$50</f>
        <v>96</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670</v>
      </c>
      <c r="C46" s="158"/>
      <c r="D46" s="158"/>
      <c r="E46" s="158">
        <f>'実質公債費比率（分子）の構造'!L$48</f>
        <v>726</v>
      </c>
      <c r="F46" s="158"/>
      <c r="G46" s="158"/>
      <c r="H46" s="158">
        <f>'実質公債費比率（分子）の構造'!M$48</f>
        <v>826</v>
      </c>
      <c r="I46" s="158"/>
      <c r="J46" s="158"/>
      <c r="K46" s="158">
        <f>'実質公債費比率（分子）の構造'!N$48</f>
        <v>785</v>
      </c>
      <c r="L46" s="158"/>
      <c r="M46" s="158"/>
      <c r="N46" s="158">
        <f>'実質公債費比率（分子）の構造'!O$48</f>
        <v>747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4314</v>
      </c>
      <c r="C49" s="158"/>
      <c r="D49" s="158"/>
      <c r="E49" s="158">
        <f>'実質公債費比率（分子）の構造'!L$45</f>
        <v>4257</v>
      </c>
      <c r="F49" s="158"/>
      <c r="G49" s="158"/>
      <c r="H49" s="158">
        <f>'実質公債費比率（分子）の構造'!M$45</f>
        <v>4418</v>
      </c>
      <c r="I49" s="158"/>
      <c r="J49" s="158"/>
      <c r="K49" s="158">
        <f>'実質公債費比率（分子）の構造'!N$45</f>
        <v>4478</v>
      </c>
      <c r="L49" s="158"/>
      <c r="M49" s="158"/>
      <c r="N49" s="158">
        <f>'実質公債費比率（分子）の構造'!O$45</f>
        <v>4293</v>
      </c>
      <c r="O49" s="158"/>
      <c r="P49" s="158"/>
    </row>
    <row r="50" spans="1:16" x14ac:dyDescent="0.2">
      <c r="A50" s="158" t="s">
        <v>67</v>
      </c>
      <c r="B50" s="158" t="e">
        <f>NA()</f>
        <v>#N/A</v>
      </c>
      <c r="C50" s="158">
        <f>IF(ISNUMBER('実質公債費比率（分子）の構造'!K$53),'実質公債費比率（分子）の構造'!K$53,NA())</f>
        <v>1181</v>
      </c>
      <c r="D50" s="158" t="e">
        <f>NA()</f>
        <v>#N/A</v>
      </c>
      <c r="E50" s="158" t="e">
        <f>NA()</f>
        <v>#N/A</v>
      </c>
      <c r="F50" s="158">
        <f>IF(ISNUMBER('実質公債費比率（分子）の構造'!L$53),'実質公債費比率（分子）の構造'!L$53,NA())</f>
        <v>1115</v>
      </c>
      <c r="G50" s="158" t="e">
        <f>NA()</f>
        <v>#N/A</v>
      </c>
      <c r="H50" s="158" t="e">
        <f>NA()</f>
        <v>#N/A</v>
      </c>
      <c r="I50" s="158">
        <f>IF(ISNUMBER('実質公債費比率（分子）の構造'!M$53),'実質公債費比率（分子）の構造'!M$53,NA())</f>
        <v>1187</v>
      </c>
      <c r="J50" s="158" t="e">
        <f>NA()</f>
        <v>#N/A</v>
      </c>
      <c r="K50" s="158" t="e">
        <f>NA()</f>
        <v>#N/A</v>
      </c>
      <c r="L50" s="158">
        <f>IF(ISNUMBER('実質公債費比率（分子）の構造'!N$53),'実質公債費比率（分子）の構造'!N$53,NA())</f>
        <v>1219</v>
      </c>
      <c r="M50" s="158" t="e">
        <f>NA()</f>
        <v>#N/A</v>
      </c>
      <c r="N50" s="158" t="e">
        <f>NA()</f>
        <v>#N/A</v>
      </c>
      <c r="O50" s="158">
        <f>IF(ISNUMBER('実質公債費比率（分子）の構造'!O$53),'実質公債費比率（分子）の構造'!O$53,NA())</f>
        <v>1082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37453</v>
      </c>
      <c r="E56" s="157"/>
      <c r="F56" s="157"/>
      <c r="G56" s="157">
        <f>'将来負担比率（分子）の構造'!J$52</f>
        <v>37215</v>
      </c>
      <c r="H56" s="157"/>
      <c r="I56" s="157"/>
      <c r="J56" s="157">
        <f>'将来負担比率（分子）の構造'!K$52</f>
        <v>37948</v>
      </c>
      <c r="K56" s="157"/>
      <c r="L56" s="157"/>
      <c r="M56" s="157">
        <f>'将来負担比率（分子）の構造'!L$52</f>
        <v>37952</v>
      </c>
      <c r="N56" s="157"/>
      <c r="O56" s="157"/>
      <c r="P56" s="157">
        <f>'将来負担比率（分子）の構造'!M$52</f>
        <v>36250</v>
      </c>
    </row>
    <row r="57" spans="1:16" x14ac:dyDescent="0.2">
      <c r="A57" s="157" t="s">
        <v>42</v>
      </c>
      <c r="B57" s="157"/>
      <c r="C57" s="157"/>
      <c r="D57" s="157">
        <f>'将来負担比率（分子）の構造'!I$51</f>
        <v>8250</v>
      </c>
      <c r="E57" s="157"/>
      <c r="F57" s="157"/>
      <c r="G57" s="157">
        <f>'将来負担比率（分子）の構造'!J$51</f>
        <v>7891</v>
      </c>
      <c r="H57" s="157"/>
      <c r="I57" s="157"/>
      <c r="J57" s="157">
        <f>'将来負担比率（分子）の構造'!K$51</f>
        <v>7708</v>
      </c>
      <c r="K57" s="157"/>
      <c r="L57" s="157"/>
      <c r="M57" s="157">
        <f>'将来負担比率（分子）の構造'!L$51</f>
        <v>7562</v>
      </c>
      <c r="N57" s="157"/>
      <c r="O57" s="157"/>
      <c r="P57" s="157">
        <f>'将来負担比率（分子）の構造'!M$51</f>
        <v>7153</v>
      </c>
    </row>
    <row r="58" spans="1:16" x14ac:dyDescent="0.2">
      <c r="A58" s="157" t="s">
        <v>41</v>
      </c>
      <c r="B58" s="157"/>
      <c r="C58" s="157"/>
      <c r="D58" s="157">
        <f>'将来負担比率（分子）の構造'!I$50</f>
        <v>13045</v>
      </c>
      <c r="E58" s="157"/>
      <c r="F58" s="157"/>
      <c r="G58" s="157">
        <f>'将来負担比率（分子）の構造'!J$50</f>
        <v>13731</v>
      </c>
      <c r="H58" s="157"/>
      <c r="I58" s="157"/>
      <c r="J58" s="157">
        <f>'将来負担比率（分子）の構造'!K$50</f>
        <v>13689</v>
      </c>
      <c r="K58" s="157"/>
      <c r="L58" s="157"/>
      <c r="M58" s="157">
        <f>'将来負担比率（分子）の構造'!L$50</f>
        <v>13140</v>
      </c>
      <c r="N58" s="157"/>
      <c r="O58" s="157"/>
      <c r="P58" s="157">
        <f>'将来負担比率（分子）の構造'!M$50</f>
        <v>12880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5079</v>
      </c>
      <c r="C62" s="157"/>
      <c r="D62" s="157"/>
      <c r="E62" s="157">
        <f>'将来負担比率（分子）の構造'!J$45</f>
        <v>5028</v>
      </c>
      <c r="F62" s="157"/>
      <c r="G62" s="157"/>
      <c r="H62" s="157">
        <f>'将来負担比率（分子）の構造'!K$45</f>
        <v>4820</v>
      </c>
      <c r="I62" s="157"/>
      <c r="J62" s="157"/>
      <c r="K62" s="157">
        <f>'将来負担比率（分子）の構造'!L$45</f>
        <v>4973</v>
      </c>
      <c r="L62" s="157"/>
      <c r="M62" s="157"/>
      <c r="N62" s="157">
        <f>'将来負担比率（分子）の構造'!M$45</f>
        <v>4767</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10765</v>
      </c>
      <c r="C64" s="157"/>
      <c r="D64" s="157"/>
      <c r="E64" s="157">
        <f>'将来負担比率（分子）の構造'!J$43</f>
        <v>11266</v>
      </c>
      <c r="F64" s="157"/>
      <c r="G64" s="157"/>
      <c r="H64" s="157">
        <f>'将来負担比率（分子）の構造'!K$43</f>
        <v>11403</v>
      </c>
      <c r="I64" s="157"/>
      <c r="J64" s="157"/>
      <c r="K64" s="157">
        <f>'将来負担比率（分子）の構造'!L$43</f>
        <v>10858</v>
      </c>
      <c r="L64" s="157"/>
      <c r="M64" s="157"/>
      <c r="N64" s="157">
        <f>'将来負担比率（分子）の構造'!M$43</f>
        <v>9946</v>
      </c>
      <c r="O64" s="157"/>
      <c r="P64" s="157"/>
    </row>
    <row r="65" spans="1:16" x14ac:dyDescent="0.2">
      <c r="A65" s="157" t="s">
        <v>32</v>
      </c>
      <c r="B65" s="157">
        <f>'将来負担比率（分子）の構造'!I$42</f>
        <v>491</v>
      </c>
      <c r="C65" s="157"/>
      <c r="D65" s="157"/>
      <c r="E65" s="157">
        <f>'将来負担比率（分子）の構造'!J$42</f>
        <v>1271</v>
      </c>
      <c r="F65" s="157"/>
      <c r="G65" s="157"/>
      <c r="H65" s="157">
        <f>'将来負担比率（分子）の構造'!K$42</f>
        <v>1215</v>
      </c>
      <c r="I65" s="157"/>
      <c r="J65" s="157"/>
      <c r="K65" s="157">
        <f>'将来負担比率（分子）の構造'!L$42</f>
        <v>1157</v>
      </c>
      <c r="L65" s="157"/>
      <c r="M65" s="157"/>
      <c r="N65" s="157">
        <f>'将来負担比率（分子）の構造'!M$42</f>
        <v>1064</v>
      </c>
      <c r="O65" s="157"/>
      <c r="P65" s="157"/>
    </row>
    <row r="66" spans="1:16" x14ac:dyDescent="0.2">
      <c r="A66" s="157" t="s">
        <v>31</v>
      </c>
      <c r="B66" s="157">
        <f>'将来負担比率（分子）の構造'!I$41</f>
        <v>41795</v>
      </c>
      <c r="C66" s="157"/>
      <c r="D66" s="157"/>
      <c r="E66" s="157">
        <f>'将来負担比率（分子）の構造'!J$41</f>
        <v>41681</v>
      </c>
      <c r="F66" s="157"/>
      <c r="G66" s="157"/>
      <c r="H66" s="157">
        <f>'将来負担比率（分子）の構造'!K$41</f>
        <v>43098</v>
      </c>
      <c r="I66" s="157"/>
      <c r="J66" s="157"/>
      <c r="K66" s="157">
        <f>'将来負担比率（分子）の構造'!L$41</f>
        <v>43558</v>
      </c>
      <c r="L66" s="157"/>
      <c r="M66" s="157"/>
      <c r="N66" s="157">
        <f>'将来負担比率（分子）の構造'!M$41</f>
        <v>41974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410</v>
      </c>
      <c r="G67" s="157" t="e">
        <f>NA()</f>
        <v>#N/A</v>
      </c>
      <c r="H67" s="157" t="e">
        <f>NA()</f>
        <v>#N/A</v>
      </c>
      <c r="I67" s="157">
        <f>IF(ISNUMBER('将来負担比率（分子）の構造'!K$53), IF('将来負担比率（分子）の構造'!K$53 &lt; 0, 0, '将来負担比率（分子）の構造'!K$53), NA())</f>
        <v>1191</v>
      </c>
      <c r="J67" s="157" t="e">
        <f>NA()</f>
        <v>#N/A</v>
      </c>
      <c r="K67" s="157" t="e">
        <f>NA()</f>
        <v>#N/A</v>
      </c>
      <c r="L67" s="157">
        <f>IF(ISNUMBER('将来負担比率（分子）の構造'!L$53), IF('将来負担比率（分子）の構造'!L$53 &lt; 0, 0, '将来負担比率（分子）の構造'!L$53), NA())</f>
        <v>1892</v>
      </c>
      <c r="M67" s="157" t="e">
        <f>NA()</f>
        <v>#N/A</v>
      </c>
      <c r="N67" s="157" t="e">
        <f>NA()</f>
        <v>#N/A</v>
      </c>
      <c r="O67" s="157">
        <f>IF(ISNUMBER('将来負担比率（分子）の構造'!M$53), IF('将来負担比率（分子）の構造'!M$53 &lt; 0, 0, '将来負担比率（分子）の構造'!M$53), NA())</f>
        <v>1469</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5516</v>
      </c>
      <c r="C72" s="161">
        <f>基金残高に係る経年分析!G55</f>
        <v>5516</v>
      </c>
      <c r="D72" s="161">
        <f>基金残高に係る経年分析!H55</f>
        <v>5519</v>
      </c>
    </row>
    <row r="73" spans="1:16" x14ac:dyDescent="0.2">
      <c r="A73" s="160" t="s">
        <v>74</v>
      </c>
      <c r="B73" s="161">
        <f>基金残高に係る経年分析!F56</f>
        <v>1746</v>
      </c>
      <c r="C73" s="161">
        <f>基金残高に係る経年分析!G56</f>
        <v>1705</v>
      </c>
      <c r="D73" s="161">
        <f>基金残高に係る経年分析!H56</f>
        <v>1843</v>
      </c>
    </row>
    <row r="74" spans="1:16" x14ac:dyDescent="0.2">
      <c r="A74" s="160" t="s">
        <v>75</v>
      </c>
      <c r="B74" s="161">
        <f>基金残高に係る経年分析!F57</f>
        <v>6179</v>
      </c>
      <c r="C74" s="161">
        <f>基金残高に係る経年分析!G57</f>
        <v>5736</v>
      </c>
      <c r="D74" s="161">
        <f>基金残高に係る経年分析!H57</f>
        <v>5364</v>
      </c>
    </row>
  </sheetData>
  <sheetProtection algorithmName="SHA-512" hashValue="uuG83pdLL/VjgC0hl0be2eQ359T0+y3hshDzS/TgLGwrMNbbLWcNevwEBDOyUFAWn22xvOxncwMr6cRCOkpiYw==" saltValue="RzdLl/naTw3meKqYJ5K8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14389104</v>
      </c>
      <c r="S5" s="664"/>
      <c r="T5" s="664"/>
      <c r="U5" s="664"/>
      <c r="V5" s="664"/>
      <c r="W5" s="664"/>
      <c r="X5" s="664"/>
      <c r="Y5" s="689"/>
      <c r="Z5" s="702">
        <v>32</v>
      </c>
      <c r="AA5" s="702"/>
      <c r="AB5" s="702"/>
      <c r="AC5" s="702"/>
      <c r="AD5" s="703">
        <v>13246385</v>
      </c>
      <c r="AE5" s="703"/>
      <c r="AF5" s="703"/>
      <c r="AG5" s="703"/>
      <c r="AH5" s="703"/>
      <c r="AI5" s="703"/>
      <c r="AJ5" s="703"/>
      <c r="AK5" s="703"/>
      <c r="AL5" s="690">
        <v>54.5</v>
      </c>
      <c r="AM5" s="672"/>
      <c r="AN5" s="672"/>
      <c r="AO5" s="691"/>
      <c r="AP5" s="666" t="s">
        <v>216</v>
      </c>
      <c r="AQ5" s="667"/>
      <c r="AR5" s="667"/>
      <c r="AS5" s="667"/>
      <c r="AT5" s="667"/>
      <c r="AU5" s="667"/>
      <c r="AV5" s="667"/>
      <c r="AW5" s="667"/>
      <c r="AX5" s="667"/>
      <c r="AY5" s="667"/>
      <c r="AZ5" s="667"/>
      <c r="BA5" s="667"/>
      <c r="BB5" s="667"/>
      <c r="BC5" s="667"/>
      <c r="BD5" s="667"/>
      <c r="BE5" s="667"/>
      <c r="BF5" s="668"/>
      <c r="BG5" s="608">
        <v>13193429</v>
      </c>
      <c r="BH5" s="609"/>
      <c r="BI5" s="609"/>
      <c r="BJ5" s="609"/>
      <c r="BK5" s="609"/>
      <c r="BL5" s="609"/>
      <c r="BM5" s="609"/>
      <c r="BN5" s="610"/>
      <c r="BO5" s="646">
        <v>91.7</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410618</v>
      </c>
      <c r="S6" s="609"/>
      <c r="T6" s="609"/>
      <c r="U6" s="609"/>
      <c r="V6" s="609"/>
      <c r="W6" s="609"/>
      <c r="X6" s="609"/>
      <c r="Y6" s="610"/>
      <c r="Z6" s="646">
        <v>0.9</v>
      </c>
      <c r="AA6" s="646"/>
      <c r="AB6" s="646"/>
      <c r="AC6" s="646"/>
      <c r="AD6" s="647">
        <v>410618</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13193429</v>
      </c>
      <c r="BH6" s="609"/>
      <c r="BI6" s="609"/>
      <c r="BJ6" s="609"/>
      <c r="BK6" s="609"/>
      <c r="BL6" s="609"/>
      <c r="BM6" s="609"/>
      <c r="BN6" s="610"/>
      <c r="BO6" s="646">
        <v>91.7</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215134</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215134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6687</v>
      </c>
      <c r="S7" s="609"/>
      <c r="T7" s="609"/>
      <c r="U7" s="609"/>
      <c r="V7" s="609"/>
      <c r="W7" s="609"/>
      <c r="X7" s="609"/>
      <c r="Y7" s="610"/>
      <c r="Z7" s="646">
        <v>0</v>
      </c>
      <c r="AA7" s="646"/>
      <c r="AB7" s="646"/>
      <c r="AC7" s="646"/>
      <c r="AD7" s="647">
        <v>6687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5407332</v>
      </c>
      <c r="BH7" s="609"/>
      <c r="BI7" s="609"/>
      <c r="BJ7" s="609"/>
      <c r="BK7" s="609"/>
      <c r="BL7" s="609"/>
      <c r="BM7" s="609"/>
      <c r="BN7" s="610"/>
      <c r="BO7" s="646">
        <v>37.6</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6012594</v>
      </c>
      <c r="CS7" s="609"/>
      <c r="CT7" s="609"/>
      <c r="CU7" s="609"/>
      <c r="CV7" s="609"/>
      <c r="CW7" s="609"/>
      <c r="CX7" s="609"/>
      <c r="CY7" s="610"/>
      <c r="CZ7" s="646">
        <v>13.8</v>
      </c>
      <c r="DA7" s="646"/>
      <c r="DB7" s="646"/>
      <c r="DC7" s="646"/>
      <c r="DD7" s="614">
        <v>1175551</v>
      </c>
      <c r="DE7" s="609"/>
      <c r="DF7" s="609"/>
      <c r="DG7" s="609"/>
      <c r="DH7" s="609"/>
      <c r="DI7" s="609"/>
      <c r="DJ7" s="609"/>
      <c r="DK7" s="609"/>
      <c r="DL7" s="609"/>
      <c r="DM7" s="609"/>
      <c r="DN7" s="609"/>
      <c r="DO7" s="609"/>
      <c r="DP7" s="610"/>
      <c r="DQ7" s="614">
        <v>3675797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123005</v>
      </c>
      <c r="S8" s="609"/>
      <c r="T8" s="609"/>
      <c r="U8" s="609"/>
      <c r="V8" s="609"/>
      <c r="W8" s="609"/>
      <c r="X8" s="609"/>
      <c r="Y8" s="610"/>
      <c r="Z8" s="646">
        <v>0.3</v>
      </c>
      <c r="AA8" s="646"/>
      <c r="AB8" s="646"/>
      <c r="AC8" s="646"/>
      <c r="AD8" s="647">
        <v>123005</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159890</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16487759</v>
      </c>
      <c r="CS8" s="609"/>
      <c r="CT8" s="609"/>
      <c r="CU8" s="609"/>
      <c r="CV8" s="609"/>
      <c r="CW8" s="609"/>
      <c r="CX8" s="609"/>
      <c r="CY8" s="610"/>
      <c r="CZ8" s="646">
        <v>37.799999999999997</v>
      </c>
      <c r="DA8" s="646"/>
      <c r="DB8" s="646"/>
      <c r="DC8" s="646"/>
      <c r="DD8" s="614">
        <v>222350</v>
      </c>
      <c r="DE8" s="609"/>
      <c r="DF8" s="609"/>
      <c r="DG8" s="609"/>
      <c r="DH8" s="609"/>
      <c r="DI8" s="609"/>
      <c r="DJ8" s="609"/>
      <c r="DK8" s="609"/>
      <c r="DL8" s="609"/>
      <c r="DM8" s="609"/>
      <c r="DN8" s="609"/>
      <c r="DO8" s="609"/>
      <c r="DP8" s="610"/>
      <c r="DQ8" s="614">
        <v>8501169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212051</v>
      </c>
      <c r="S9" s="609"/>
      <c r="T9" s="609"/>
      <c r="U9" s="609"/>
      <c r="V9" s="609"/>
      <c r="W9" s="609"/>
      <c r="X9" s="609"/>
      <c r="Y9" s="610"/>
      <c r="Z9" s="646">
        <v>0.5</v>
      </c>
      <c r="AA9" s="646"/>
      <c r="AB9" s="646"/>
      <c r="AC9" s="646"/>
      <c r="AD9" s="647">
        <v>212051</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4650131</v>
      </c>
      <c r="BH9" s="609"/>
      <c r="BI9" s="609"/>
      <c r="BJ9" s="609"/>
      <c r="BK9" s="609"/>
      <c r="BL9" s="609"/>
      <c r="BM9" s="609"/>
      <c r="BN9" s="610"/>
      <c r="BO9" s="646">
        <v>32.299999999999997</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4545721</v>
      </c>
      <c r="CS9" s="609"/>
      <c r="CT9" s="609"/>
      <c r="CU9" s="609"/>
      <c r="CV9" s="609"/>
      <c r="CW9" s="609"/>
      <c r="CX9" s="609"/>
      <c r="CY9" s="610"/>
      <c r="CZ9" s="646">
        <v>10.4</v>
      </c>
      <c r="DA9" s="646"/>
      <c r="DB9" s="646"/>
      <c r="DC9" s="646"/>
      <c r="DD9" s="614">
        <v>327075</v>
      </c>
      <c r="DE9" s="609"/>
      <c r="DF9" s="609"/>
      <c r="DG9" s="609"/>
      <c r="DH9" s="609"/>
      <c r="DI9" s="609"/>
      <c r="DJ9" s="609"/>
      <c r="DK9" s="609"/>
      <c r="DL9" s="609"/>
      <c r="DM9" s="609"/>
      <c r="DN9" s="609"/>
      <c r="DO9" s="609"/>
      <c r="DP9" s="610"/>
      <c r="DQ9" s="614">
        <v>3914061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249195</v>
      </c>
      <c r="BH10" s="609"/>
      <c r="BI10" s="609"/>
      <c r="BJ10" s="609"/>
      <c r="BK10" s="609"/>
      <c r="BL10" s="609"/>
      <c r="BM10" s="609"/>
      <c r="BN10" s="610"/>
      <c r="BO10" s="646">
        <v>1.7</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30245</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25495</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2477806</v>
      </c>
      <c r="S11" s="609"/>
      <c r="T11" s="609"/>
      <c r="U11" s="609"/>
      <c r="V11" s="609"/>
      <c r="W11" s="609"/>
      <c r="X11" s="609"/>
      <c r="Y11" s="610"/>
      <c r="Z11" s="611">
        <v>5.5</v>
      </c>
      <c r="AA11" s="612"/>
      <c r="AB11" s="612"/>
      <c r="AC11" s="613"/>
      <c r="AD11" s="614">
        <v>2477806</v>
      </c>
      <c r="AE11" s="609"/>
      <c r="AF11" s="609"/>
      <c r="AG11" s="609"/>
      <c r="AH11" s="609"/>
      <c r="AI11" s="609"/>
      <c r="AJ11" s="609"/>
      <c r="AK11" s="610"/>
      <c r="AL11" s="611">
        <v>10.199999999999999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348116</v>
      </c>
      <c r="BH11" s="609"/>
      <c r="BI11" s="609"/>
      <c r="BJ11" s="609"/>
      <c r="BK11" s="609"/>
      <c r="BL11" s="609"/>
      <c r="BM11" s="609"/>
      <c r="BN11" s="610"/>
      <c r="BO11" s="646">
        <v>2.4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926397</v>
      </c>
      <c r="CS11" s="609"/>
      <c r="CT11" s="609"/>
      <c r="CU11" s="609"/>
      <c r="CV11" s="609"/>
      <c r="CW11" s="609"/>
      <c r="CX11" s="609"/>
      <c r="CY11" s="610"/>
      <c r="CZ11" s="646">
        <v>2.1</v>
      </c>
      <c r="DA11" s="646"/>
      <c r="DB11" s="646"/>
      <c r="DC11" s="646"/>
      <c r="DD11" s="614">
        <v>277255</v>
      </c>
      <c r="DE11" s="609"/>
      <c r="DF11" s="609"/>
      <c r="DG11" s="609"/>
      <c r="DH11" s="609"/>
      <c r="DI11" s="609"/>
      <c r="DJ11" s="609"/>
      <c r="DK11" s="609"/>
      <c r="DL11" s="609"/>
      <c r="DM11" s="609"/>
      <c r="DN11" s="609"/>
      <c r="DO11" s="609"/>
      <c r="DP11" s="610"/>
      <c r="DQ11" s="614">
        <v>628606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17025</v>
      </c>
      <c r="S12" s="609"/>
      <c r="T12" s="609"/>
      <c r="U12" s="609"/>
      <c r="V12" s="609"/>
      <c r="W12" s="609"/>
      <c r="X12" s="609"/>
      <c r="Y12" s="610"/>
      <c r="Z12" s="646">
        <v>0</v>
      </c>
      <c r="AA12" s="646"/>
      <c r="AB12" s="646"/>
      <c r="AC12" s="646"/>
      <c r="AD12" s="647">
        <v>17025</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6863837</v>
      </c>
      <c r="BH12" s="609"/>
      <c r="BI12" s="609"/>
      <c r="BJ12" s="609"/>
      <c r="BK12" s="609"/>
      <c r="BL12" s="609"/>
      <c r="BM12" s="609"/>
      <c r="BN12" s="610"/>
      <c r="BO12" s="646">
        <v>47.7</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786165</v>
      </c>
      <c r="CS12" s="609"/>
      <c r="CT12" s="609"/>
      <c r="CU12" s="609"/>
      <c r="CV12" s="609"/>
      <c r="CW12" s="609"/>
      <c r="CX12" s="609"/>
      <c r="CY12" s="610"/>
      <c r="CZ12" s="646">
        <v>1.8</v>
      </c>
      <c r="DA12" s="646"/>
      <c r="DB12" s="646"/>
      <c r="DC12" s="646"/>
      <c r="DD12" s="614">
        <v>95952</v>
      </c>
      <c r="DE12" s="609"/>
      <c r="DF12" s="609"/>
      <c r="DG12" s="609"/>
      <c r="DH12" s="609"/>
      <c r="DI12" s="609"/>
      <c r="DJ12" s="609"/>
      <c r="DK12" s="609"/>
      <c r="DL12" s="609"/>
      <c r="DM12" s="609"/>
      <c r="DN12" s="609"/>
      <c r="DO12" s="609"/>
      <c r="DP12" s="610"/>
      <c r="DQ12" s="614">
        <v>683775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6832987</v>
      </c>
      <c r="BH13" s="609"/>
      <c r="BI13" s="609"/>
      <c r="BJ13" s="609"/>
      <c r="BK13" s="609"/>
      <c r="BL13" s="609"/>
      <c r="BM13" s="609"/>
      <c r="BN13" s="610"/>
      <c r="BO13" s="646">
        <v>47.5</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4054898</v>
      </c>
      <c r="CS13" s="609"/>
      <c r="CT13" s="609"/>
      <c r="CU13" s="609"/>
      <c r="CV13" s="609"/>
      <c r="CW13" s="609"/>
      <c r="CX13" s="609"/>
      <c r="CY13" s="610"/>
      <c r="CZ13" s="646">
        <v>9.3000000000000007</v>
      </c>
      <c r="DA13" s="646"/>
      <c r="DB13" s="646"/>
      <c r="DC13" s="646"/>
      <c r="DD13" s="614">
        <v>2002411</v>
      </c>
      <c r="DE13" s="609"/>
      <c r="DF13" s="609"/>
      <c r="DG13" s="609"/>
      <c r="DH13" s="609"/>
      <c r="DI13" s="609"/>
      <c r="DJ13" s="609"/>
      <c r="DK13" s="609"/>
      <c r="DL13" s="609"/>
      <c r="DM13" s="609"/>
      <c r="DN13" s="609"/>
      <c r="DO13" s="609"/>
      <c r="DP13" s="610"/>
      <c r="DQ13" s="614">
        <v>1917241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392697</v>
      </c>
      <c r="BH14" s="609"/>
      <c r="BI14" s="609"/>
      <c r="BJ14" s="609"/>
      <c r="BK14" s="609"/>
      <c r="BL14" s="609"/>
      <c r="BM14" s="609"/>
      <c r="BN14" s="610"/>
      <c r="BO14" s="646">
        <v>2.7</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1471772</v>
      </c>
      <c r="CS14" s="609"/>
      <c r="CT14" s="609"/>
      <c r="CU14" s="609"/>
      <c r="CV14" s="609"/>
      <c r="CW14" s="609"/>
      <c r="CX14" s="609"/>
      <c r="CY14" s="610"/>
      <c r="CZ14" s="646">
        <v>3.4</v>
      </c>
      <c r="DA14" s="646"/>
      <c r="DB14" s="646"/>
      <c r="DC14" s="646"/>
      <c r="DD14" s="614">
        <v>60989</v>
      </c>
      <c r="DE14" s="609"/>
      <c r="DF14" s="609"/>
      <c r="DG14" s="609"/>
      <c r="DH14" s="609"/>
      <c r="DI14" s="609"/>
      <c r="DJ14" s="609"/>
      <c r="DK14" s="609"/>
      <c r="DL14" s="609"/>
      <c r="DM14" s="609"/>
      <c r="DN14" s="609"/>
      <c r="DO14" s="609"/>
      <c r="DP14" s="610"/>
      <c r="DQ14" s="614">
        <v>1387684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62281</v>
      </c>
      <c r="S15" s="609"/>
      <c r="T15" s="609"/>
      <c r="U15" s="609"/>
      <c r="V15" s="609"/>
      <c r="W15" s="609"/>
      <c r="X15" s="609"/>
      <c r="Y15" s="610"/>
      <c r="Z15" s="646">
        <v>0.1</v>
      </c>
      <c r="AA15" s="646"/>
      <c r="AB15" s="646"/>
      <c r="AC15" s="646"/>
      <c r="AD15" s="647">
        <v>62281</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529563</v>
      </c>
      <c r="BH15" s="609"/>
      <c r="BI15" s="609"/>
      <c r="BJ15" s="609"/>
      <c r="BK15" s="609"/>
      <c r="BL15" s="609"/>
      <c r="BM15" s="609"/>
      <c r="BN15" s="610"/>
      <c r="BO15" s="646">
        <v>3.7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4592601</v>
      </c>
      <c r="CS15" s="609"/>
      <c r="CT15" s="609"/>
      <c r="CU15" s="609"/>
      <c r="CV15" s="609"/>
      <c r="CW15" s="609"/>
      <c r="CX15" s="609"/>
      <c r="CY15" s="610"/>
      <c r="CZ15" s="646">
        <v>10.5</v>
      </c>
      <c r="DA15" s="646"/>
      <c r="DB15" s="646"/>
      <c r="DC15" s="646"/>
      <c r="DD15" s="614">
        <v>816203</v>
      </c>
      <c r="DE15" s="609"/>
      <c r="DF15" s="609"/>
      <c r="DG15" s="609"/>
      <c r="DH15" s="609"/>
      <c r="DI15" s="609"/>
      <c r="DJ15" s="609"/>
      <c r="DK15" s="609"/>
      <c r="DL15" s="609"/>
      <c r="DM15" s="609"/>
      <c r="DN15" s="609"/>
      <c r="DO15" s="609"/>
      <c r="DP15" s="610"/>
      <c r="DQ15" s="614">
        <v>3490859</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249974</v>
      </c>
      <c r="S16" s="609"/>
      <c r="T16" s="609"/>
      <c r="U16" s="609"/>
      <c r="V16" s="609"/>
      <c r="W16" s="609"/>
      <c r="X16" s="609"/>
      <c r="Y16" s="610"/>
      <c r="Z16" s="646">
        <v>0.6</v>
      </c>
      <c r="AA16" s="646"/>
      <c r="AB16" s="646"/>
      <c r="AC16" s="646"/>
      <c r="AD16" s="647">
        <v>249974</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220899</v>
      </c>
      <c r="CS16" s="609"/>
      <c r="CT16" s="609"/>
      <c r="CU16" s="609"/>
      <c r="CV16" s="609"/>
      <c r="CW16" s="609"/>
      <c r="CX16" s="609"/>
      <c r="CY16" s="610"/>
      <c r="CZ16" s="646">
        <v>0.5</v>
      </c>
      <c r="DA16" s="646"/>
      <c r="DB16" s="646"/>
      <c r="DC16" s="646"/>
      <c r="DD16" s="614" t="s">
        <v>122</v>
      </c>
      <c r="DE16" s="609"/>
      <c r="DF16" s="609"/>
      <c r="DG16" s="609"/>
      <c r="DH16" s="609"/>
      <c r="DI16" s="609"/>
      <c r="DJ16" s="609"/>
      <c r="DK16" s="609"/>
      <c r="DL16" s="609"/>
      <c r="DM16" s="609"/>
      <c r="DN16" s="609"/>
      <c r="DO16" s="609"/>
      <c r="DP16" s="610"/>
      <c r="DQ16" s="614">
        <v>122243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604181</v>
      </c>
      <c r="S17" s="609"/>
      <c r="T17" s="609"/>
      <c r="U17" s="609"/>
      <c r="V17" s="609"/>
      <c r="W17" s="609"/>
      <c r="X17" s="609"/>
      <c r="Y17" s="610"/>
      <c r="Z17" s="646">
        <v>1.3</v>
      </c>
      <c r="AA17" s="646"/>
      <c r="AB17" s="646"/>
      <c r="AC17" s="646"/>
      <c r="AD17" s="647">
        <v>604181</v>
      </c>
      <c r="AE17" s="647"/>
      <c r="AF17" s="647"/>
      <c r="AG17" s="647"/>
      <c r="AH17" s="647"/>
      <c r="AI17" s="647"/>
      <c r="AJ17" s="647"/>
      <c r="AK17" s="647"/>
      <c r="AL17" s="611">
        <v>2.5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4293361</v>
      </c>
      <c r="CS17" s="609"/>
      <c r="CT17" s="609"/>
      <c r="CU17" s="609"/>
      <c r="CV17" s="609"/>
      <c r="CW17" s="609"/>
      <c r="CX17" s="609"/>
      <c r="CY17" s="610"/>
      <c r="CZ17" s="646">
        <v>9.8000000000000007</v>
      </c>
      <c r="DA17" s="646"/>
      <c r="DB17" s="646"/>
      <c r="DC17" s="646"/>
      <c r="DD17" s="614" t="s">
        <v>122</v>
      </c>
      <c r="DE17" s="609"/>
      <c r="DF17" s="609"/>
      <c r="DG17" s="609"/>
      <c r="DH17" s="609"/>
      <c r="DI17" s="609"/>
      <c r="DJ17" s="609"/>
      <c r="DK17" s="609"/>
      <c r="DL17" s="609"/>
      <c r="DM17" s="609"/>
      <c r="DN17" s="609"/>
      <c r="DO17" s="609"/>
      <c r="DP17" s="610"/>
      <c r="DQ17" s="614">
        <v>4293361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134213</v>
      </c>
      <c r="S18" s="609"/>
      <c r="T18" s="609"/>
      <c r="U18" s="609"/>
      <c r="V18" s="609"/>
      <c r="W18" s="609"/>
      <c r="X18" s="609"/>
      <c r="Y18" s="610"/>
      <c r="Z18" s="646">
        <v>0.3</v>
      </c>
      <c r="AA18" s="646"/>
      <c r="AB18" s="646"/>
      <c r="AC18" s="646"/>
      <c r="AD18" s="647">
        <v>134213</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444304</v>
      </c>
      <c r="S19" s="609"/>
      <c r="T19" s="609"/>
      <c r="U19" s="609"/>
      <c r="V19" s="609"/>
      <c r="W19" s="609"/>
      <c r="X19" s="609"/>
      <c r="Y19" s="610"/>
      <c r="Z19" s="646">
        <v>1</v>
      </c>
      <c r="AA19" s="646"/>
      <c r="AB19" s="646"/>
      <c r="AC19" s="646"/>
      <c r="AD19" s="647">
        <v>444304</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1195675</v>
      </c>
      <c r="BH19" s="609"/>
      <c r="BI19" s="609"/>
      <c r="BJ19" s="609"/>
      <c r="BK19" s="609"/>
      <c r="BL19" s="609"/>
      <c r="BM19" s="609"/>
      <c r="BN19" s="610"/>
      <c r="BO19" s="646">
        <v>8.3000000000000007</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25664</v>
      </c>
      <c r="S20" s="609"/>
      <c r="T20" s="609"/>
      <c r="U20" s="609"/>
      <c r="V20" s="609"/>
      <c r="W20" s="609"/>
      <c r="X20" s="609"/>
      <c r="Y20" s="610"/>
      <c r="Z20" s="646">
        <v>0.1</v>
      </c>
      <c r="AA20" s="646"/>
      <c r="AB20" s="646"/>
      <c r="AC20" s="646"/>
      <c r="AD20" s="647">
        <v>25664</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1195675</v>
      </c>
      <c r="BH20" s="609"/>
      <c r="BI20" s="609"/>
      <c r="BJ20" s="609"/>
      <c r="BK20" s="609"/>
      <c r="BL20" s="609"/>
      <c r="BM20" s="609"/>
      <c r="BN20" s="610"/>
      <c r="BO20" s="646">
        <v>8.3000000000000007</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43637546</v>
      </c>
      <c r="CS20" s="609"/>
      <c r="CT20" s="609"/>
      <c r="CU20" s="609"/>
      <c r="CV20" s="609"/>
      <c r="CW20" s="609"/>
      <c r="CX20" s="609"/>
      <c r="CY20" s="610"/>
      <c r="CZ20" s="646">
        <v>100</v>
      </c>
      <c r="DA20" s="646"/>
      <c r="DB20" s="646"/>
      <c r="DC20" s="646"/>
      <c r="DD20" s="614">
        <v>4977786</v>
      </c>
      <c r="DE20" s="609"/>
      <c r="DF20" s="609"/>
      <c r="DG20" s="609"/>
      <c r="DH20" s="609"/>
      <c r="DI20" s="609"/>
      <c r="DJ20" s="609"/>
      <c r="DK20" s="609"/>
      <c r="DL20" s="609"/>
      <c r="DM20" s="609"/>
      <c r="DN20" s="609"/>
      <c r="DO20" s="609"/>
      <c r="DP20" s="610"/>
      <c r="DQ20" s="614">
        <v>28855425</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7968449</v>
      </c>
      <c r="S21" s="609"/>
      <c r="T21" s="609"/>
      <c r="U21" s="609"/>
      <c r="V21" s="609"/>
      <c r="W21" s="609"/>
      <c r="X21" s="609"/>
      <c r="Y21" s="610"/>
      <c r="Z21" s="646">
        <v>17.7</v>
      </c>
      <c r="AA21" s="646"/>
      <c r="AB21" s="646"/>
      <c r="AC21" s="646"/>
      <c r="AD21" s="647">
        <v>6809395</v>
      </c>
      <c r="AE21" s="647"/>
      <c r="AF21" s="647"/>
      <c r="AG21" s="647"/>
      <c r="AH21" s="647"/>
      <c r="AI21" s="647"/>
      <c r="AJ21" s="647"/>
      <c r="AK21" s="647"/>
      <c r="AL21" s="611">
        <v>28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52956</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6809395</v>
      </c>
      <c r="S22" s="609"/>
      <c r="T22" s="609"/>
      <c r="U22" s="609"/>
      <c r="V22" s="609"/>
      <c r="W22" s="609"/>
      <c r="X22" s="609"/>
      <c r="Y22" s="610"/>
      <c r="Z22" s="646">
        <v>15.2</v>
      </c>
      <c r="AA22" s="646"/>
      <c r="AB22" s="646"/>
      <c r="AC22" s="646"/>
      <c r="AD22" s="647">
        <v>6809395</v>
      </c>
      <c r="AE22" s="647"/>
      <c r="AF22" s="647"/>
      <c r="AG22" s="647"/>
      <c r="AH22" s="647"/>
      <c r="AI22" s="647"/>
      <c r="AJ22" s="647"/>
      <c r="AK22" s="647"/>
      <c r="AL22" s="611">
        <v>28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1159054</v>
      </c>
      <c r="S23" s="609"/>
      <c r="T23" s="609"/>
      <c r="U23" s="609"/>
      <c r="V23" s="609"/>
      <c r="W23" s="609"/>
      <c r="X23" s="609"/>
      <c r="Y23" s="610"/>
      <c r="Z23" s="646">
        <v>2.6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1142719</v>
      </c>
      <c r="BH23" s="609"/>
      <c r="BI23" s="609"/>
      <c r="BJ23" s="609"/>
      <c r="BK23" s="609"/>
      <c r="BL23" s="609"/>
      <c r="BM23" s="609"/>
      <c r="BN23" s="610"/>
      <c r="BO23" s="646">
        <v>7.9</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21049641</v>
      </c>
      <c r="CS24" s="664"/>
      <c r="CT24" s="664"/>
      <c r="CU24" s="664"/>
      <c r="CV24" s="664"/>
      <c r="CW24" s="664"/>
      <c r="CX24" s="664"/>
      <c r="CY24" s="689"/>
      <c r="CZ24" s="690">
        <v>48.2</v>
      </c>
      <c r="DA24" s="672"/>
      <c r="DB24" s="672"/>
      <c r="DC24" s="692"/>
      <c r="DD24" s="688">
        <v>14060673</v>
      </c>
      <c r="DE24" s="664"/>
      <c r="DF24" s="664"/>
      <c r="DG24" s="664"/>
      <c r="DH24" s="664"/>
      <c r="DI24" s="664"/>
      <c r="DJ24" s="664"/>
      <c r="DK24" s="689"/>
      <c r="DL24" s="688">
        <v>12749014</v>
      </c>
      <c r="DM24" s="664"/>
      <c r="DN24" s="664"/>
      <c r="DO24" s="664"/>
      <c r="DP24" s="664"/>
      <c r="DQ24" s="664"/>
      <c r="DR24" s="664"/>
      <c r="DS24" s="664"/>
      <c r="DT24" s="664"/>
      <c r="DU24" s="664"/>
      <c r="DV24" s="689"/>
      <c r="DW24" s="690">
        <v>52.2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26521181</v>
      </c>
      <c r="S25" s="609"/>
      <c r="T25" s="609"/>
      <c r="U25" s="609"/>
      <c r="V25" s="609"/>
      <c r="W25" s="609"/>
      <c r="X25" s="609"/>
      <c r="Y25" s="610"/>
      <c r="Z25" s="646">
        <v>59</v>
      </c>
      <c r="AA25" s="646"/>
      <c r="AB25" s="646"/>
      <c r="AC25" s="646"/>
      <c r="AD25" s="647">
        <v>24219408</v>
      </c>
      <c r="AE25" s="647"/>
      <c r="AF25" s="647"/>
      <c r="AG25" s="647"/>
      <c r="AH25" s="647"/>
      <c r="AI25" s="647"/>
      <c r="AJ25" s="647"/>
      <c r="AK25" s="647"/>
      <c r="AL25" s="611">
        <v>99.7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6158968</v>
      </c>
      <c r="CS25" s="621"/>
      <c r="CT25" s="621"/>
      <c r="CU25" s="621"/>
      <c r="CV25" s="621"/>
      <c r="CW25" s="621"/>
      <c r="CX25" s="621"/>
      <c r="CY25" s="622"/>
      <c r="CZ25" s="611">
        <v>14.1</v>
      </c>
      <c r="DA25" s="623"/>
      <c r="DB25" s="623"/>
      <c r="DC25" s="624"/>
      <c r="DD25" s="614">
        <v>5672276</v>
      </c>
      <c r="DE25" s="621"/>
      <c r="DF25" s="621"/>
      <c r="DG25" s="621"/>
      <c r="DH25" s="621"/>
      <c r="DI25" s="621"/>
      <c r="DJ25" s="621"/>
      <c r="DK25" s="622"/>
      <c r="DL25" s="614">
        <v>5460091</v>
      </c>
      <c r="DM25" s="621"/>
      <c r="DN25" s="621"/>
      <c r="DO25" s="621"/>
      <c r="DP25" s="621"/>
      <c r="DQ25" s="621"/>
      <c r="DR25" s="621"/>
      <c r="DS25" s="621"/>
      <c r="DT25" s="621"/>
      <c r="DU25" s="621"/>
      <c r="DV25" s="622"/>
      <c r="DW25" s="611">
        <v>22.4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13959</v>
      </c>
      <c r="S26" s="609"/>
      <c r="T26" s="609"/>
      <c r="U26" s="609"/>
      <c r="V26" s="609"/>
      <c r="W26" s="609"/>
      <c r="X26" s="609"/>
      <c r="Y26" s="610"/>
      <c r="Z26" s="646">
        <v>0</v>
      </c>
      <c r="AA26" s="646"/>
      <c r="AB26" s="646"/>
      <c r="AC26" s="646"/>
      <c r="AD26" s="647">
        <v>13959</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3396311</v>
      </c>
      <c r="CS26" s="609"/>
      <c r="CT26" s="609"/>
      <c r="CU26" s="609"/>
      <c r="CV26" s="609"/>
      <c r="CW26" s="609"/>
      <c r="CX26" s="609"/>
      <c r="CY26" s="610"/>
      <c r="CZ26" s="611">
        <v>7.8</v>
      </c>
      <c r="DA26" s="623"/>
      <c r="DB26" s="623"/>
      <c r="DC26" s="624"/>
      <c r="DD26" s="614">
        <v>3079384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764571</v>
      </c>
      <c r="S27" s="609"/>
      <c r="T27" s="609"/>
      <c r="U27" s="609"/>
      <c r="V27" s="609"/>
      <c r="W27" s="609"/>
      <c r="X27" s="609"/>
      <c r="Y27" s="610"/>
      <c r="Z27" s="646">
        <v>1.7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14389104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10597312</v>
      </c>
      <c r="CS27" s="621"/>
      <c r="CT27" s="621"/>
      <c r="CU27" s="621"/>
      <c r="CV27" s="621"/>
      <c r="CW27" s="621"/>
      <c r="CX27" s="621"/>
      <c r="CY27" s="622"/>
      <c r="CZ27" s="611">
        <v>24.3</v>
      </c>
      <c r="DA27" s="623"/>
      <c r="DB27" s="623"/>
      <c r="DC27" s="624"/>
      <c r="DD27" s="614">
        <v>4095036</v>
      </c>
      <c r="DE27" s="621"/>
      <c r="DF27" s="621"/>
      <c r="DG27" s="621"/>
      <c r="DH27" s="621"/>
      <c r="DI27" s="621"/>
      <c r="DJ27" s="621"/>
      <c r="DK27" s="622"/>
      <c r="DL27" s="614">
        <v>2995562</v>
      </c>
      <c r="DM27" s="621"/>
      <c r="DN27" s="621"/>
      <c r="DO27" s="621"/>
      <c r="DP27" s="621"/>
      <c r="DQ27" s="621"/>
      <c r="DR27" s="621"/>
      <c r="DS27" s="621"/>
      <c r="DT27" s="621"/>
      <c r="DU27" s="621"/>
      <c r="DV27" s="622"/>
      <c r="DW27" s="611">
        <v>12.3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202283</v>
      </c>
      <c r="S28" s="609"/>
      <c r="T28" s="609"/>
      <c r="U28" s="609"/>
      <c r="V28" s="609"/>
      <c r="W28" s="609"/>
      <c r="X28" s="609"/>
      <c r="Y28" s="610"/>
      <c r="Z28" s="646">
        <v>0.5</v>
      </c>
      <c r="AA28" s="646"/>
      <c r="AB28" s="646"/>
      <c r="AC28" s="646"/>
      <c r="AD28" s="647">
        <v>62003</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4293361</v>
      </c>
      <c r="CS28" s="609"/>
      <c r="CT28" s="609"/>
      <c r="CU28" s="609"/>
      <c r="CV28" s="609"/>
      <c r="CW28" s="609"/>
      <c r="CX28" s="609"/>
      <c r="CY28" s="610"/>
      <c r="CZ28" s="611">
        <v>9.8000000000000007</v>
      </c>
      <c r="DA28" s="623"/>
      <c r="DB28" s="623"/>
      <c r="DC28" s="624"/>
      <c r="DD28" s="614">
        <v>4293361</v>
      </c>
      <c r="DE28" s="609"/>
      <c r="DF28" s="609"/>
      <c r="DG28" s="609"/>
      <c r="DH28" s="609"/>
      <c r="DI28" s="609"/>
      <c r="DJ28" s="609"/>
      <c r="DK28" s="610"/>
      <c r="DL28" s="614">
        <v>4293361</v>
      </c>
      <c r="DM28" s="609"/>
      <c r="DN28" s="609"/>
      <c r="DO28" s="609"/>
      <c r="DP28" s="609"/>
      <c r="DQ28" s="609"/>
      <c r="DR28" s="609"/>
      <c r="DS28" s="609"/>
      <c r="DT28" s="609"/>
      <c r="DU28" s="609"/>
      <c r="DV28" s="610"/>
      <c r="DW28" s="611">
        <v>17.600000000000001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167063</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4293361</v>
      </c>
      <c r="CS29" s="621"/>
      <c r="CT29" s="621"/>
      <c r="CU29" s="621"/>
      <c r="CV29" s="621"/>
      <c r="CW29" s="621"/>
      <c r="CX29" s="621"/>
      <c r="CY29" s="622"/>
      <c r="CZ29" s="611">
        <v>9.8000000000000007</v>
      </c>
      <c r="DA29" s="623"/>
      <c r="DB29" s="623"/>
      <c r="DC29" s="624"/>
      <c r="DD29" s="614">
        <v>4293361</v>
      </c>
      <c r="DE29" s="621"/>
      <c r="DF29" s="621"/>
      <c r="DG29" s="621"/>
      <c r="DH29" s="621"/>
      <c r="DI29" s="621"/>
      <c r="DJ29" s="621"/>
      <c r="DK29" s="622"/>
      <c r="DL29" s="614">
        <v>4293361</v>
      </c>
      <c r="DM29" s="621"/>
      <c r="DN29" s="621"/>
      <c r="DO29" s="621"/>
      <c r="DP29" s="621"/>
      <c r="DQ29" s="621"/>
      <c r="DR29" s="621"/>
      <c r="DS29" s="621"/>
      <c r="DT29" s="621"/>
      <c r="DU29" s="621"/>
      <c r="DV29" s="622"/>
      <c r="DW29" s="611">
        <v>17.600000000000001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7221357</v>
      </c>
      <c r="S30" s="609"/>
      <c r="T30" s="609"/>
      <c r="U30" s="609"/>
      <c r="V30" s="609"/>
      <c r="W30" s="609"/>
      <c r="X30" s="609"/>
      <c r="Y30" s="610"/>
      <c r="Z30" s="646">
        <v>16.100000000000001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4085041</v>
      </c>
      <c r="CS30" s="609"/>
      <c r="CT30" s="609"/>
      <c r="CU30" s="609"/>
      <c r="CV30" s="609"/>
      <c r="CW30" s="609"/>
      <c r="CX30" s="609"/>
      <c r="CY30" s="610"/>
      <c r="CZ30" s="611">
        <v>9.4</v>
      </c>
      <c r="DA30" s="623"/>
      <c r="DB30" s="623"/>
      <c r="DC30" s="624"/>
      <c r="DD30" s="614">
        <v>4085041</v>
      </c>
      <c r="DE30" s="609"/>
      <c r="DF30" s="609"/>
      <c r="DG30" s="609"/>
      <c r="DH30" s="609"/>
      <c r="DI30" s="609"/>
      <c r="DJ30" s="609"/>
      <c r="DK30" s="610"/>
      <c r="DL30" s="614">
        <v>4085041</v>
      </c>
      <c r="DM30" s="609"/>
      <c r="DN30" s="609"/>
      <c r="DO30" s="609"/>
      <c r="DP30" s="609"/>
      <c r="DQ30" s="609"/>
      <c r="DR30" s="609"/>
      <c r="DS30" s="609"/>
      <c r="DT30" s="609"/>
      <c r="DU30" s="609"/>
      <c r="DV30" s="610"/>
      <c r="DW30" s="611">
        <v>16.7</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98.6</v>
      </c>
      <c r="BN31" s="671"/>
      <c r="BO31" s="671"/>
      <c r="BP31" s="671"/>
      <c r="BQ31" s="673"/>
      <c r="BR31" s="670">
        <v>99.4</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208320</v>
      </c>
      <c r="CS31" s="621"/>
      <c r="CT31" s="621"/>
      <c r="CU31" s="621"/>
      <c r="CV31" s="621"/>
      <c r="CW31" s="621"/>
      <c r="CX31" s="621"/>
      <c r="CY31" s="622"/>
      <c r="CZ31" s="611">
        <v>0.5</v>
      </c>
      <c r="DA31" s="623"/>
      <c r="DB31" s="623"/>
      <c r="DC31" s="624"/>
      <c r="DD31" s="614">
        <v>208320</v>
      </c>
      <c r="DE31" s="621"/>
      <c r="DF31" s="621"/>
      <c r="DG31" s="621"/>
      <c r="DH31" s="621"/>
      <c r="DI31" s="621"/>
      <c r="DJ31" s="621"/>
      <c r="DK31" s="622"/>
      <c r="DL31" s="614">
        <v>208320</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3269285</v>
      </c>
      <c r="S32" s="609"/>
      <c r="T32" s="609"/>
      <c r="U32" s="609"/>
      <c r="V32" s="609"/>
      <c r="W32" s="609"/>
      <c r="X32" s="609"/>
      <c r="Y32" s="610"/>
      <c r="Z32" s="646">
        <v>7.3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98.1</v>
      </c>
      <c r="BN32" s="621"/>
      <c r="BO32" s="621"/>
      <c r="BP32" s="621"/>
      <c r="BQ32" s="644"/>
      <c r="BR32" s="679">
        <v>99.2</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131232</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99.5</v>
      </c>
      <c r="BH33" s="593"/>
      <c r="BI33" s="593"/>
      <c r="BJ33" s="593"/>
      <c r="BK33" s="593"/>
      <c r="BL33" s="593"/>
      <c r="BM33" s="639">
        <v>98.8</v>
      </c>
      <c r="BN33" s="593"/>
      <c r="BO33" s="593"/>
      <c r="BP33" s="593"/>
      <c r="BQ33" s="656"/>
      <c r="BR33" s="669">
        <v>99.5</v>
      </c>
      <c r="BS33" s="593"/>
      <c r="BT33" s="593"/>
      <c r="BU33" s="593"/>
      <c r="BV33" s="593"/>
      <c r="BW33" s="593"/>
      <c r="BX33" s="639">
        <v>98.8</v>
      </c>
      <c r="BY33" s="593"/>
      <c r="BZ33" s="593"/>
      <c r="CA33" s="593"/>
      <c r="CB33" s="656"/>
      <c r="CD33" s="605" t="s">
        <v>307</v>
      </c>
      <c r="CE33" s="606"/>
      <c r="CF33" s="606"/>
      <c r="CG33" s="606"/>
      <c r="CH33" s="606"/>
      <c r="CI33" s="606"/>
      <c r="CJ33" s="606"/>
      <c r="CK33" s="606"/>
      <c r="CL33" s="606"/>
      <c r="CM33" s="606"/>
      <c r="CN33" s="606"/>
      <c r="CO33" s="606"/>
      <c r="CP33" s="606"/>
      <c r="CQ33" s="607"/>
      <c r="CR33" s="608">
        <v>17389220</v>
      </c>
      <c r="CS33" s="621"/>
      <c r="CT33" s="621"/>
      <c r="CU33" s="621"/>
      <c r="CV33" s="621"/>
      <c r="CW33" s="621"/>
      <c r="CX33" s="621"/>
      <c r="CY33" s="622"/>
      <c r="CZ33" s="611">
        <v>39.799999999999997</v>
      </c>
      <c r="DA33" s="623"/>
      <c r="DB33" s="623"/>
      <c r="DC33" s="624"/>
      <c r="DD33" s="614">
        <v>13112441</v>
      </c>
      <c r="DE33" s="621"/>
      <c r="DF33" s="621"/>
      <c r="DG33" s="621"/>
      <c r="DH33" s="621"/>
      <c r="DI33" s="621"/>
      <c r="DJ33" s="621"/>
      <c r="DK33" s="622"/>
      <c r="DL33" s="614">
        <v>10482725</v>
      </c>
      <c r="DM33" s="621"/>
      <c r="DN33" s="621"/>
      <c r="DO33" s="621"/>
      <c r="DP33" s="621"/>
      <c r="DQ33" s="621"/>
      <c r="DR33" s="621"/>
      <c r="DS33" s="621"/>
      <c r="DT33" s="621"/>
      <c r="DU33" s="621"/>
      <c r="DV33" s="622"/>
      <c r="DW33" s="611">
        <v>42.9</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590291</v>
      </c>
      <c r="S34" s="609"/>
      <c r="T34" s="609"/>
      <c r="U34" s="609"/>
      <c r="V34" s="609"/>
      <c r="W34" s="609"/>
      <c r="X34" s="609"/>
      <c r="Y34" s="610"/>
      <c r="Z34" s="646">
        <v>1.3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8708772</v>
      </c>
      <c r="CS34" s="609"/>
      <c r="CT34" s="609"/>
      <c r="CU34" s="609"/>
      <c r="CV34" s="609"/>
      <c r="CW34" s="609"/>
      <c r="CX34" s="609"/>
      <c r="CY34" s="610"/>
      <c r="CZ34" s="611">
        <v>20</v>
      </c>
      <c r="DA34" s="623"/>
      <c r="DB34" s="623"/>
      <c r="DC34" s="624"/>
      <c r="DD34" s="614">
        <v>6641929</v>
      </c>
      <c r="DE34" s="609"/>
      <c r="DF34" s="609"/>
      <c r="DG34" s="609"/>
      <c r="DH34" s="609"/>
      <c r="DI34" s="609"/>
      <c r="DJ34" s="609"/>
      <c r="DK34" s="610"/>
      <c r="DL34" s="614">
        <v>5674572</v>
      </c>
      <c r="DM34" s="609"/>
      <c r="DN34" s="609"/>
      <c r="DO34" s="609"/>
      <c r="DP34" s="609"/>
      <c r="DQ34" s="609"/>
      <c r="DR34" s="609"/>
      <c r="DS34" s="609"/>
      <c r="DT34" s="609"/>
      <c r="DU34" s="609"/>
      <c r="DV34" s="610"/>
      <c r="DW34" s="611">
        <v>23.2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1640392</v>
      </c>
      <c r="S35" s="609"/>
      <c r="T35" s="609"/>
      <c r="U35" s="609"/>
      <c r="V35" s="609"/>
      <c r="W35" s="609"/>
      <c r="X35" s="609"/>
      <c r="Y35" s="610"/>
      <c r="Z35" s="646">
        <v>3.7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130539</v>
      </c>
      <c r="CS35" s="621"/>
      <c r="CT35" s="621"/>
      <c r="CU35" s="621"/>
      <c r="CV35" s="621"/>
      <c r="CW35" s="621"/>
      <c r="CX35" s="621"/>
      <c r="CY35" s="622"/>
      <c r="CZ35" s="611">
        <v>0.3</v>
      </c>
      <c r="DA35" s="623"/>
      <c r="DB35" s="623"/>
      <c r="DC35" s="624"/>
      <c r="DD35" s="614">
        <v>123443</v>
      </c>
      <c r="DE35" s="621"/>
      <c r="DF35" s="621"/>
      <c r="DG35" s="621"/>
      <c r="DH35" s="621"/>
      <c r="DI35" s="621"/>
      <c r="DJ35" s="621"/>
      <c r="DK35" s="622"/>
      <c r="DL35" s="614">
        <v>116307</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1323000</v>
      </c>
      <c r="S36" s="609"/>
      <c r="T36" s="609"/>
      <c r="U36" s="609"/>
      <c r="V36" s="609"/>
      <c r="W36" s="609"/>
      <c r="X36" s="609"/>
      <c r="Y36" s="610"/>
      <c r="Z36" s="646">
        <v>2.9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6081617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738297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3178448</v>
      </c>
      <c r="CS36" s="609"/>
      <c r="CT36" s="609"/>
      <c r="CU36" s="609"/>
      <c r="CV36" s="609"/>
      <c r="CW36" s="609"/>
      <c r="CX36" s="609"/>
      <c r="CY36" s="610"/>
      <c r="CZ36" s="611">
        <v>7.3</v>
      </c>
      <c r="DA36" s="623"/>
      <c r="DB36" s="623"/>
      <c r="DC36" s="624"/>
      <c r="DD36" s="614">
        <v>2775790</v>
      </c>
      <c r="DE36" s="609"/>
      <c r="DF36" s="609"/>
      <c r="DG36" s="609"/>
      <c r="DH36" s="609"/>
      <c r="DI36" s="609"/>
      <c r="DJ36" s="609"/>
      <c r="DK36" s="610"/>
      <c r="DL36" s="614">
        <v>1909076</v>
      </c>
      <c r="DM36" s="609"/>
      <c r="DN36" s="609"/>
      <c r="DO36" s="609"/>
      <c r="DP36" s="609"/>
      <c r="DQ36" s="609"/>
      <c r="DR36" s="609"/>
      <c r="DS36" s="609"/>
      <c r="DT36" s="609"/>
      <c r="DU36" s="609"/>
      <c r="DV36" s="610"/>
      <c r="DW36" s="611">
        <v>7.8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591134</v>
      </c>
      <c r="S37" s="609"/>
      <c r="T37" s="609"/>
      <c r="U37" s="609"/>
      <c r="V37" s="609"/>
      <c r="W37" s="609"/>
      <c r="X37" s="609"/>
      <c r="Y37" s="610"/>
      <c r="Z37" s="646">
        <v>1.3</v>
      </c>
      <c r="AA37" s="646"/>
      <c r="AB37" s="646"/>
      <c r="AC37" s="646"/>
      <c r="AD37" s="647">
        <v>4921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1207424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701957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40167</v>
      </c>
      <c r="CS37" s="621"/>
      <c r="CT37" s="621"/>
      <c r="CU37" s="621"/>
      <c r="CV37" s="621"/>
      <c r="CW37" s="621"/>
      <c r="CX37" s="621"/>
      <c r="CY37" s="622"/>
      <c r="CZ37" s="611">
        <v>0.1</v>
      </c>
      <c r="DA37" s="623"/>
      <c r="DB37" s="623"/>
      <c r="DC37" s="624"/>
      <c r="DD37" s="614">
        <v>40167</v>
      </c>
      <c r="DE37" s="621"/>
      <c r="DF37" s="621"/>
      <c r="DG37" s="621"/>
      <c r="DH37" s="621"/>
      <c r="DI37" s="621"/>
      <c r="DJ37" s="621"/>
      <c r="DK37" s="622"/>
      <c r="DL37" s="614">
        <v>39009</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2501169</v>
      </c>
      <c r="S38" s="609"/>
      <c r="T38" s="609"/>
      <c r="U38" s="609"/>
      <c r="V38" s="609"/>
      <c r="W38" s="609"/>
      <c r="X38" s="609"/>
      <c r="Y38" s="610"/>
      <c r="Z38" s="646">
        <v>5.6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460084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10984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4321661</v>
      </c>
      <c r="CS38" s="609"/>
      <c r="CT38" s="609"/>
      <c r="CU38" s="609"/>
      <c r="CV38" s="609"/>
      <c r="CW38" s="609"/>
      <c r="CX38" s="609"/>
      <c r="CY38" s="610"/>
      <c r="CZ38" s="611">
        <v>9.9</v>
      </c>
      <c r="DA38" s="623"/>
      <c r="DB38" s="623"/>
      <c r="DC38" s="624"/>
      <c r="DD38" s="614">
        <v>2917452</v>
      </c>
      <c r="DE38" s="609"/>
      <c r="DF38" s="609"/>
      <c r="DG38" s="609"/>
      <c r="DH38" s="609"/>
      <c r="DI38" s="609"/>
      <c r="DJ38" s="609"/>
      <c r="DK38" s="610"/>
      <c r="DL38" s="614">
        <v>2782770</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92448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16274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568679</v>
      </c>
      <c r="CS39" s="621"/>
      <c r="CT39" s="621"/>
      <c r="CU39" s="621"/>
      <c r="CV39" s="621"/>
      <c r="CW39" s="621"/>
      <c r="CX39" s="621"/>
      <c r="CY39" s="622"/>
      <c r="CZ39" s="611">
        <v>1.3</v>
      </c>
      <c r="DA39" s="623"/>
      <c r="DB39" s="623"/>
      <c r="DC39" s="624"/>
      <c r="DD39" s="614">
        <v>183706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117669</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481121</v>
      </c>
      <c r="CS40" s="609"/>
      <c r="CT40" s="609"/>
      <c r="CU40" s="609"/>
      <c r="CV40" s="609"/>
      <c r="CW40" s="609"/>
      <c r="CX40" s="609"/>
      <c r="CY40" s="610"/>
      <c r="CZ40" s="611">
        <v>1.1000000000000001</v>
      </c>
      <c r="DA40" s="623"/>
      <c r="DB40" s="623"/>
      <c r="DC40" s="624"/>
      <c r="DD40" s="614">
        <v>470121</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44936917</v>
      </c>
      <c r="S41" s="633"/>
      <c r="T41" s="633"/>
      <c r="U41" s="633"/>
      <c r="V41" s="633"/>
      <c r="W41" s="633"/>
      <c r="X41" s="633"/>
      <c r="Y41" s="636"/>
      <c r="Z41" s="637">
        <v>100</v>
      </c>
      <c r="AA41" s="637"/>
      <c r="AB41" s="637"/>
      <c r="AC41" s="637"/>
      <c r="AD41" s="638">
        <v>24300291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634291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3687370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5198685</v>
      </c>
      <c r="CS42" s="621"/>
      <c r="CT42" s="621"/>
      <c r="CU42" s="621"/>
      <c r="CV42" s="621"/>
      <c r="CW42" s="621"/>
      <c r="CX42" s="621"/>
      <c r="CY42" s="622"/>
      <c r="CZ42" s="611">
        <v>11.9</v>
      </c>
      <c r="DA42" s="623"/>
      <c r="DB42" s="623"/>
      <c r="DC42" s="624"/>
      <c r="DD42" s="614">
        <v>1682311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536155</v>
      </c>
      <c r="CS43" s="621"/>
      <c r="CT43" s="621"/>
      <c r="CU43" s="621"/>
      <c r="CV43" s="621"/>
      <c r="CW43" s="621"/>
      <c r="CX43" s="621"/>
      <c r="CY43" s="622"/>
      <c r="CZ43" s="611">
        <v>1.2</v>
      </c>
      <c r="DA43" s="623"/>
      <c r="DB43" s="623"/>
      <c r="DC43" s="624"/>
      <c r="DD43" s="614">
        <v>536155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4977786</v>
      </c>
      <c r="CS44" s="609"/>
      <c r="CT44" s="609"/>
      <c r="CU44" s="609"/>
      <c r="CV44" s="609"/>
      <c r="CW44" s="609"/>
      <c r="CX44" s="609"/>
      <c r="CY44" s="610"/>
      <c r="CZ44" s="611">
        <v>11.4</v>
      </c>
      <c r="DA44" s="612"/>
      <c r="DB44" s="612"/>
      <c r="DC44" s="613"/>
      <c r="DD44" s="614">
        <v>1560068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1494867</v>
      </c>
      <c r="CS45" s="621"/>
      <c r="CT45" s="621"/>
      <c r="CU45" s="621"/>
      <c r="CV45" s="621"/>
      <c r="CW45" s="621"/>
      <c r="CX45" s="621"/>
      <c r="CY45" s="622"/>
      <c r="CZ45" s="611">
        <v>3.4</v>
      </c>
      <c r="DA45" s="623"/>
      <c r="DB45" s="623"/>
      <c r="DC45" s="624"/>
      <c r="DD45" s="614">
        <v>400116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3385203</v>
      </c>
      <c r="CS46" s="609"/>
      <c r="CT46" s="609"/>
      <c r="CU46" s="609"/>
      <c r="CV46" s="609"/>
      <c r="CW46" s="609"/>
      <c r="CX46" s="609"/>
      <c r="CY46" s="610"/>
      <c r="CZ46" s="611">
        <v>7.8</v>
      </c>
      <c r="DA46" s="612"/>
      <c r="DB46" s="612"/>
      <c r="DC46" s="613"/>
      <c r="DD46" s="614">
        <v>1138363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220899</v>
      </c>
      <c r="CS47" s="621"/>
      <c r="CT47" s="621"/>
      <c r="CU47" s="621"/>
      <c r="CV47" s="621"/>
      <c r="CW47" s="621"/>
      <c r="CX47" s="621"/>
      <c r="CY47" s="622"/>
      <c r="CZ47" s="611">
        <v>0.5</v>
      </c>
      <c r="DA47" s="623"/>
      <c r="DB47" s="623"/>
      <c r="DC47" s="624"/>
      <c r="DD47" s="614">
        <v>122243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43637546</v>
      </c>
      <c r="CS49" s="593"/>
      <c r="CT49" s="593"/>
      <c r="CU49" s="593"/>
      <c r="CV49" s="593"/>
      <c r="CW49" s="593"/>
      <c r="CX49" s="593"/>
      <c r="CY49" s="594"/>
      <c r="CZ49" s="595">
        <v>100</v>
      </c>
      <c r="DA49" s="596"/>
      <c r="DB49" s="596"/>
      <c r="DC49" s="597"/>
      <c r="DD49" s="598">
        <v>28855425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2uJkiEjQL1SSVpYh9lxgWuDSV5rHx/Z3phr0FaKyKTCpuzF2BWGtVjgIjeV0lSaHbbGrFG8hcB3PAq3+LDr1jw==" saltValue="Q8AsD4p+uBd6pL6PPTGP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44038</v>
      </c>
      <c r="R7" s="1090"/>
      <c r="S7" s="1090"/>
      <c r="T7" s="1090"/>
      <c r="U7" s="1090"/>
      <c r="V7" s="1090">
        <v>42741</v>
      </c>
      <c r="W7" s="1090"/>
      <c r="X7" s="1090"/>
      <c r="Y7" s="1090"/>
      <c r="Z7" s="1090"/>
      <c r="AA7" s="1090">
        <v>1297</v>
      </c>
      <c r="AB7" s="1090"/>
      <c r="AC7" s="1090"/>
      <c r="AD7" s="1090"/>
      <c r="AE7" s="1091"/>
      <c r="AF7" s="1092">
        <v>1053</v>
      </c>
      <c r="AG7" s="1093"/>
      <c r="AH7" s="1093"/>
      <c r="AI7" s="1093"/>
      <c r="AJ7" s="1094"/>
      <c r="AK7" s="1095">
        <v>836</v>
      </c>
      <c r="AL7" s="1096"/>
      <c r="AM7" s="1096"/>
      <c r="AN7" s="1096"/>
      <c r="AO7" s="1096"/>
      <c r="AP7" s="1096">
        <v>41974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554</v>
      </c>
      <c r="BS7" s="1086" t="s">
        <v>552</v>
      </c>
      <c r="BT7" s="1087"/>
      <c r="BU7" s="1087"/>
      <c r="BV7" s="1087"/>
      <c r="BW7" s="1087"/>
      <c r="BX7" s="1087"/>
      <c r="BY7" s="1087"/>
      <c r="BZ7" s="1087"/>
      <c r="CA7" s="1087"/>
      <c r="CB7" s="1087"/>
      <c r="CC7" s="1087"/>
      <c r="CD7" s="1087"/>
      <c r="CE7" s="1087"/>
      <c r="CF7" s="1087"/>
      <c r="CG7" s="1099"/>
      <c r="CH7" s="1083">
        <v>0</v>
      </c>
      <c r="CI7" s="1084"/>
      <c r="CJ7" s="1084"/>
      <c r="CK7" s="1084"/>
      <c r="CL7" s="1085"/>
      <c r="CM7" s="1083">
        <v>678</v>
      </c>
      <c r="CN7" s="1084"/>
      <c r="CO7" s="1084"/>
      <c r="CP7" s="1084"/>
      <c r="CQ7" s="1085"/>
      <c r="CR7" s="1083">
        <v>3</v>
      </c>
      <c r="CS7" s="1084"/>
      <c r="CT7" s="1084"/>
      <c r="CU7" s="1084"/>
      <c r="CV7" s="1085"/>
      <c r="CW7" s="1083" t="s">
        <v>559</v>
      </c>
      <c r="CX7" s="1084"/>
      <c r="CY7" s="1084"/>
      <c r="CZ7" s="1084"/>
      <c r="DA7" s="1085"/>
      <c r="DB7" s="1083" t="s">
        <v>559</v>
      </c>
      <c r="DC7" s="1084"/>
      <c r="DD7" s="1084"/>
      <c r="DE7" s="1084"/>
      <c r="DF7" s="1085"/>
      <c r="DG7" s="1083">
        <v>1022</v>
      </c>
      <c r="DH7" s="1084"/>
      <c r="DI7" s="1084"/>
      <c r="DJ7" s="1084"/>
      <c r="DK7" s="1085"/>
      <c r="DL7" s="1083" t="s">
        <v>559</v>
      </c>
      <c r="DM7" s="1084"/>
      <c r="DN7" s="1084"/>
      <c r="DO7" s="1084"/>
      <c r="DP7" s="1085"/>
      <c r="DQ7" s="1083" t="s">
        <v>559</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896</v>
      </c>
      <c r="R8" s="1026"/>
      <c r="S8" s="1026"/>
      <c r="T8" s="1026"/>
      <c r="U8" s="1026"/>
      <c r="V8" s="1026">
        <v>896</v>
      </c>
      <c r="W8" s="1026"/>
      <c r="X8" s="1026"/>
      <c r="Y8" s="1026"/>
      <c r="Z8" s="1026"/>
      <c r="AA8" s="1026" t="s">
        <v>559</v>
      </c>
      <c r="AB8" s="1026"/>
      <c r="AC8" s="1026"/>
      <c r="AD8" s="1026"/>
      <c r="AE8" s="1027"/>
      <c r="AF8" s="1022" t="s">
        <v>122</v>
      </c>
      <c r="AG8" s="1023"/>
      <c r="AH8" s="1023"/>
      <c r="AI8" s="1023"/>
      <c r="AJ8" s="1024"/>
      <c r="AK8" s="1067">
        <v>804</v>
      </c>
      <c r="AL8" s="1068"/>
      <c r="AM8" s="1068"/>
      <c r="AN8" s="1068"/>
      <c r="AO8" s="1068"/>
      <c r="AP8" s="1068" t="s">
        <v>559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553</v>
      </c>
      <c r="BT8" s="980"/>
      <c r="BU8" s="980"/>
      <c r="BV8" s="980"/>
      <c r="BW8" s="980"/>
      <c r="BX8" s="980"/>
      <c r="BY8" s="980"/>
      <c r="BZ8" s="980"/>
      <c r="CA8" s="980"/>
      <c r="CB8" s="980"/>
      <c r="CC8" s="980"/>
      <c r="CD8" s="980"/>
      <c r="CE8" s="980"/>
      <c r="CF8" s="980"/>
      <c r="CG8" s="1001"/>
      <c r="CH8" s="976">
        <v>10</v>
      </c>
      <c r="CI8" s="977"/>
      <c r="CJ8" s="977"/>
      <c r="CK8" s="977"/>
      <c r="CL8" s="978"/>
      <c r="CM8" s="976">
        <v>59</v>
      </c>
      <c r="CN8" s="977"/>
      <c r="CO8" s="977"/>
      <c r="CP8" s="977"/>
      <c r="CQ8" s="978"/>
      <c r="CR8" s="976">
        <v>27</v>
      </c>
      <c r="CS8" s="977"/>
      <c r="CT8" s="977"/>
      <c r="CU8" s="977"/>
      <c r="CV8" s="978"/>
      <c r="CW8" s="976" t="s">
        <v>559</v>
      </c>
      <c r="CX8" s="977"/>
      <c r="CY8" s="977"/>
      <c r="CZ8" s="977"/>
      <c r="DA8" s="978"/>
      <c r="DB8" s="976" t="s">
        <v>559</v>
      </c>
      <c r="DC8" s="977"/>
      <c r="DD8" s="977"/>
      <c r="DE8" s="977"/>
      <c r="DF8" s="978"/>
      <c r="DG8" s="976" t="s">
        <v>559</v>
      </c>
      <c r="DH8" s="977"/>
      <c r="DI8" s="977"/>
      <c r="DJ8" s="977"/>
      <c r="DK8" s="978"/>
      <c r="DL8" s="976" t="s">
        <v>559</v>
      </c>
      <c r="DM8" s="977"/>
      <c r="DN8" s="977"/>
      <c r="DO8" s="977"/>
      <c r="DP8" s="978"/>
      <c r="DQ8" s="976" t="s">
        <v>559</v>
      </c>
      <c r="DR8" s="977"/>
      <c r="DS8" s="977"/>
      <c r="DT8" s="977"/>
      <c r="DU8" s="978"/>
      <c r="DV8" s="979"/>
      <c r="DW8" s="980"/>
      <c r="DX8" s="980"/>
      <c r="DY8" s="980"/>
      <c r="DZ8" s="981"/>
      <c r="EA8" s="217"/>
    </row>
    <row r="9" spans="1:131" s="218" customFormat="1" ht="26.25" customHeight="1" x14ac:dyDescent="0.2">
      <c r="A9" s="221">
        <v>3</v>
      </c>
      <c r="B9" s="1017" t="s">
        <v>376</v>
      </c>
      <c r="C9" s="1018"/>
      <c r="D9" s="1018"/>
      <c r="E9" s="1018"/>
      <c r="F9" s="1018"/>
      <c r="G9" s="1018"/>
      <c r="H9" s="1018"/>
      <c r="I9" s="1018"/>
      <c r="J9" s="1018"/>
      <c r="K9" s="1018"/>
      <c r="L9" s="1018"/>
      <c r="M9" s="1018"/>
      <c r="N9" s="1018"/>
      <c r="O9" s="1018"/>
      <c r="P9" s="1019"/>
      <c r="Q9" s="1025">
        <v>21</v>
      </c>
      <c r="R9" s="1026"/>
      <c r="S9" s="1026"/>
      <c r="T9" s="1026"/>
      <c r="U9" s="1026"/>
      <c r="V9" s="1026">
        <v>18</v>
      </c>
      <c r="W9" s="1026"/>
      <c r="X9" s="1026"/>
      <c r="Y9" s="1026"/>
      <c r="Z9" s="1026"/>
      <c r="AA9" s="1026">
        <v>3</v>
      </c>
      <c r="AB9" s="1026"/>
      <c r="AC9" s="1026"/>
      <c r="AD9" s="1026"/>
      <c r="AE9" s="1027"/>
      <c r="AF9" s="1022">
        <v>3</v>
      </c>
      <c r="AG9" s="1023"/>
      <c r="AH9" s="1023"/>
      <c r="AI9" s="1023"/>
      <c r="AJ9" s="1024"/>
      <c r="AK9" s="1067" t="s">
        <v>559</v>
      </c>
      <c r="AL9" s="1068"/>
      <c r="AM9" s="1068"/>
      <c r="AN9" s="1068"/>
      <c r="AO9" s="1068"/>
      <c r="AP9" s="1068" t="s">
        <v>559</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378</v>
      </c>
      <c r="B23" s="924" t="s">
        <v>379</v>
      </c>
      <c r="C23" s="925"/>
      <c r="D23" s="925"/>
      <c r="E23" s="925"/>
      <c r="F23" s="925"/>
      <c r="G23" s="925"/>
      <c r="H23" s="925"/>
      <c r="I23" s="925"/>
      <c r="J23" s="925"/>
      <c r="K23" s="925"/>
      <c r="L23" s="925"/>
      <c r="M23" s="925"/>
      <c r="N23" s="925"/>
      <c r="O23" s="925"/>
      <c r="P23" s="935"/>
      <c r="Q23" s="1054">
        <v>44937</v>
      </c>
      <c r="R23" s="1048"/>
      <c r="S23" s="1048"/>
      <c r="T23" s="1048"/>
      <c r="U23" s="1048"/>
      <c r="V23" s="1048">
        <v>43638</v>
      </c>
      <c r="W23" s="1048"/>
      <c r="X23" s="1048"/>
      <c r="Y23" s="1048"/>
      <c r="Z23" s="1048"/>
      <c r="AA23" s="1048">
        <v>1299</v>
      </c>
      <c r="AB23" s="1048"/>
      <c r="AC23" s="1048"/>
      <c r="AD23" s="1048"/>
      <c r="AE23" s="1055"/>
      <c r="AF23" s="1056">
        <v>1055</v>
      </c>
      <c r="AG23" s="1048"/>
      <c r="AH23" s="1048"/>
      <c r="AI23" s="1048"/>
      <c r="AJ23" s="1057"/>
      <c r="AK23" s="1058"/>
      <c r="AL23" s="1059"/>
      <c r="AM23" s="1059"/>
      <c r="AN23" s="1059"/>
      <c r="AO23" s="1059"/>
      <c r="AP23" s="1048">
        <v>41974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390</v>
      </c>
      <c r="C28" s="1035"/>
      <c r="D28" s="1035"/>
      <c r="E28" s="1035"/>
      <c r="F28" s="1035"/>
      <c r="G28" s="1035"/>
      <c r="H28" s="1035"/>
      <c r="I28" s="1035"/>
      <c r="J28" s="1035"/>
      <c r="K28" s="1035"/>
      <c r="L28" s="1035"/>
      <c r="M28" s="1035"/>
      <c r="N28" s="1035"/>
      <c r="O28" s="1035"/>
      <c r="P28" s="1036"/>
      <c r="Q28" s="1037">
        <v>9129</v>
      </c>
      <c r="R28" s="1038"/>
      <c r="S28" s="1038"/>
      <c r="T28" s="1038"/>
      <c r="U28" s="1038"/>
      <c r="V28" s="1038">
        <v>8391</v>
      </c>
      <c r="W28" s="1038"/>
      <c r="X28" s="1038"/>
      <c r="Y28" s="1038"/>
      <c r="Z28" s="1038"/>
      <c r="AA28" s="1038">
        <v>738</v>
      </c>
      <c r="AB28" s="1038"/>
      <c r="AC28" s="1038"/>
      <c r="AD28" s="1038"/>
      <c r="AE28" s="1039"/>
      <c r="AF28" s="1040">
        <v>738</v>
      </c>
      <c r="AG28" s="1038"/>
      <c r="AH28" s="1038"/>
      <c r="AI28" s="1038"/>
      <c r="AJ28" s="1041"/>
      <c r="AK28" s="1029">
        <v>634</v>
      </c>
      <c r="AL28" s="1030"/>
      <c r="AM28" s="1030"/>
      <c r="AN28" s="1030"/>
      <c r="AO28" s="1030"/>
      <c r="AP28" s="1030" t="s">
        <v>559</v>
      </c>
      <c r="AQ28" s="1030"/>
      <c r="AR28" s="1030"/>
      <c r="AS28" s="1030"/>
      <c r="AT28" s="1030"/>
      <c r="AU28" s="1030" t="s">
        <v>490</v>
      </c>
      <c r="AV28" s="1030"/>
      <c r="AW28" s="1030"/>
      <c r="AX28" s="1030"/>
      <c r="AY28" s="1030"/>
      <c r="AZ28" s="1031" t="s">
        <v>490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391</v>
      </c>
      <c r="C29" s="1018"/>
      <c r="D29" s="1018"/>
      <c r="E29" s="1018"/>
      <c r="F29" s="1018"/>
      <c r="G29" s="1018"/>
      <c r="H29" s="1018"/>
      <c r="I29" s="1018"/>
      <c r="J29" s="1018"/>
      <c r="K29" s="1018"/>
      <c r="L29" s="1018"/>
      <c r="M29" s="1018"/>
      <c r="N29" s="1018"/>
      <c r="O29" s="1018"/>
      <c r="P29" s="1019"/>
      <c r="Q29" s="1025">
        <v>9235</v>
      </c>
      <c r="R29" s="1026"/>
      <c r="S29" s="1026"/>
      <c r="T29" s="1026"/>
      <c r="U29" s="1026"/>
      <c r="V29" s="1026">
        <v>9123</v>
      </c>
      <c r="W29" s="1026"/>
      <c r="X29" s="1026"/>
      <c r="Y29" s="1026"/>
      <c r="Z29" s="1026"/>
      <c r="AA29" s="1026">
        <v>112</v>
      </c>
      <c r="AB29" s="1026"/>
      <c r="AC29" s="1026"/>
      <c r="AD29" s="1026"/>
      <c r="AE29" s="1027"/>
      <c r="AF29" s="1022">
        <v>112</v>
      </c>
      <c r="AG29" s="1023"/>
      <c r="AH29" s="1023"/>
      <c r="AI29" s="1023"/>
      <c r="AJ29" s="1024"/>
      <c r="AK29" s="967">
        <v>1527</v>
      </c>
      <c r="AL29" s="958"/>
      <c r="AM29" s="958"/>
      <c r="AN29" s="958"/>
      <c r="AO29" s="958"/>
      <c r="AP29" s="958" t="s">
        <v>559</v>
      </c>
      <c r="AQ29" s="958"/>
      <c r="AR29" s="958"/>
      <c r="AS29" s="958"/>
      <c r="AT29" s="958"/>
      <c r="AU29" s="958" t="s">
        <v>490</v>
      </c>
      <c r="AV29" s="958"/>
      <c r="AW29" s="958"/>
      <c r="AX29" s="958"/>
      <c r="AY29" s="958"/>
      <c r="AZ29" s="1028" t="s">
        <v>490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392</v>
      </c>
      <c r="C30" s="1018"/>
      <c r="D30" s="1018"/>
      <c r="E30" s="1018"/>
      <c r="F30" s="1018"/>
      <c r="G30" s="1018"/>
      <c r="H30" s="1018"/>
      <c r="I30" s="1018"/>
      <c r="J30" s="1018"/>
      <c r="K30" s="1018"/>
      <c r="L30" s="1018"/>
      <c r="M30" s="1018"/>
      <c r="N30" s="1018"/>
      <c r="O30" s="1018"/>
      <c r="P30" s="1019"/>
      <c r="Q30" s="1025">
        <v>1680</v>
      </c>
      <c r="R30" s="1026"/>
      <c r="S30" s="1026"/>
      <c r="T30" s="1026"/>
      <c r="U30" s="1026"/>
      <c r="V30" s="1026">
        <v>1678</v>
      </c>
      <c r="W30" s="1026"/>
      <c r="X30" s="1026"/>
      <c r="Y30" s="1026"/>
      <c r="Z30" s="1026"/>
      <c r="AA30" s="1026">
        <v>2</v>
      </c>
      <c r="AB30" s="1026"/>
      <c r="AC30" s="1026"/>
      <c r="AD30" s="1026"/>
      <c r="AE30" s="1027"/>
      <c r="AF30" s="1022">
        <v>2</v>
      </c>
      <c r="AG30" s="1023"/>
      <c r="AH30" s="1023"/>
      <c r="AI30" s="1023"/>
      <c r="AJ30" s="1024"/>
      <c r="AK30" s="967">
        <v>347</v>
      </c>
      <c r="AL30" s="958"/>
      <c r="AM30" s="958"/>
      <c r="AN30" s="958"/>
      <c r="AO30" s="958"/>
      <c r="AP30" s="958" t="s">
        <v>559</v>
      </c>
      <c r="AQ30" s="958"/>
      <c r="AR30" s="958"/>
      <c r="AS30" s="958"/>
      <c r="AT30" s="958"/>
      <c r="AU30" s="958" t="s">
        <v>490</v>
      </c>
      <c r="AV30" s="958"/>
      <c r="AW30" s="958"/>
      <c r="AX30" s="958"/>
      <c r="AY30" s="958"/>
      <c r="AZ30" s="1028" t="s">
        <v>490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393</v>
      </c>
      <c r="C31" s="1018"/>
      <c r="D31" s="1018"/>
      <c r="E31" s="1018"/>
      <c r="F31" s="1018"/>
      <c r="G31" s="1018"/>
      <c r="H31" s="1018"/>
      <c r="I31" s="1018"/>
      <c r="J31" s="1018"/>
      <c r="K31" s="1018"/>
      <c r="L31" s="1018"/>
      <c r="M31" s="1018"/>
      <c r="N31" s="1018"/>
      <c r="O31" s="1018"/>
      <c r="P31" s="1019"/>
      <c r="Q31" s="1025">
        <v>70</v>
      </c>
      <c r="R31" s="1026"/>
      <c r="S31" s="1026"/>
      <c r="T31" s="1026"/>
      <c r="U31" s="1026"/>
      <c r="V31" s="1026">
        <v>69</v>
      </c>
      <c r="W31" s="1026"/>
      <c r="X31" s="1026"/>
      <c r="Y31" s="1026"/>
      <c r="Z31" s="1026"/>
      <c r="AA31" s="1026">
        <v>1</v>
      </c>
      <c r="AB31" s="1026"/>
      <c r="AC31" s="1026"/>
      <c r="AD31" s="1026"/>
      <c r="AE31" s="1027"/>
      <c r="AF31" s="1022">
        <v>1</v>
      </c>
      <c r="AG31" s="1023"/>
      <c r="AH31" s="1023"/>
      <c r="AI31" s="1023"/>
      <c r="AJ31" s="1024"/>
      <c r="AK31" s="967" t="s">
        <v>559</v>
      </c>
      <c r="AL31" s="958"/>
      <c r="AM31" s="958"/>
      <c r="AN31" s="958"/>
      <c r="AO31" s="958"/>
      <c r="AP31" s="958" t="s">
        <v>559</v>
      </c>
      <c r="AQ31" s="958"/>
      <c r="AR31" s="958"/>
      <c r="AS31" s="958"/>
      <c r="AT31" s="958"/>
      <c r="AU31" s="958" t="s">
        <v>490</v>
      </c>
      <c r="AV31" s="958"/>
      <c r="AW31" s="958"/>
      <c r="AX31" s="958"/>
      <c r="AY31" s="958"/>
      <c r="AZ31" s="1028" t="s">
        <v>490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1221</v>
      </c>
      <c r="R32" s="1026"/>
      <c r="S32" s="1026"/>
      <c r="T32" s="1026"/>
      <c r="U32" s="1026"/>
      <c r="V32" s="1026">
        <v>1146</v>
      </c>
      <c r="W32" s="1026"/>
      <c r="X32" s="1026"/>
      <c r="Y32" s="1026"/>
      <c r="Z32" s="1026"/>
      <c r="AA32" s="1026">
        <v>75</v>
      </c>
      <c r="AB32" s="1026"/>
      <c r="AC32" s="1026"/>
      <c r="AD32" s="1026"/>
      <c r="AE32" s="1027"/>
      <c r="AF32" s="1022">
        <v>1447</v>
      </c>
      <c r="AG32" s="1023"/>
      <c r="AH32" s="1023"/>
      <c r="AI32" s="1023"/>
      <c r="AJ32" s="1024"/>
      <c r="AK32" s="967">
        <v>88</v>
      </c>
      <c r="AL32" s="958"/>
      <c r="AM32" s="958"/>
      <c r="AN32" s="958"/>
      <c r="AO32" s="958"/>
      <c r="AP32" s="958">
        <v>3122</v>
      </c>
      <c r="AQ32" s="958"/>
      <c r="AR32" s="958"/>
      <c r="AS32" s="958"/>
      <c r="AT32" s="958"/>
      <c r="AU32" s="958">
        <v>1102</v>
      </c>
      <c r="AV32" s="958"/>
      <c r="AW32" s="958"/>
      <c r="AX32" s="958"/>
      <c r="AY32" s="958"/>
      <c r="AZ32" s="1028" t="s">
        <v>559</v>
      </c>
      <c r="BA32" s="1028"/>
      <c r="BB32" s="1028"/>
      <c r="BC32" s="1028"/>
      <c r="BD32" s="1028"/>
      <c r="BE32" s="959" t="s">
        <v>395</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396</v>
      </c>
      <c r="C33" s="1018"/>
      <c r="D33" s="1018"/>
      <c r="E33" s="1018"/>
      <c r="F33" s="1018"/>
      <c r="G33" s="1018"/>
      <c r="H33" s="1018"/>
      <c r="I33" s="1018"/>
      <c r="J33" s="1018"/>
      <c r="K33" s="1018"/>
      <c r="L33" s="1018"/>
      <c r="M33" s="1018"/>
      <c r="N33" s="1018"/>
      <c r="O33" s="1018"/>
      <c r="P33" s="1019"/>
      <c r="Q33" s="1025">
        <v>14924</v>
      </c>
      <c r="R33" s="1026"/>
      <c r="S33" s="1026"/>
      <c r="T33" s="1026"/>
      <c r="U33" s="1026"/>
      <c r="V33" s="1026">
        <v>16850</v>
      </c>
      <c r="W33" s="1026"/>
      <c r="X33" s="1026"/>
      <c r="Y33" s="1026"/>
      <c r="Z33" s="1026"/>
      <c r="AA33" s="1026">
        <v>-1926</v>
      </c>
      <c r="AB33" s="1026"/>
      <c r="AC33" s="1026"/>
      <c r="AD33" s="1026"/>
      <c r="AE33" s="1027"/>
      <c r="AF33" s="1022">
        <v>3015</v>
      </c>
      <c r="AG33" s="1023"/>
      <c r="AH33" s="1023"/>
      <c r="AI33" s="1023"/>
      <c r="AJ33" s="1024"/>
      <c r="AK33" s="967">
        <v>1207</v>
      </c>
      <c r="AL33" s="958"/>
      <c r="AM33" s="958"/>
      <c r="AN33" s="958"/>
      <c r="AO33" s="958"/>
      <c r="AP33" s="958">
        <v>15634</v>
      </c>
      <c r="AQ33" s="958"/>
      <c r="AR33" s="958"/>
      <c r="AS33" s="958"/>
      <c r="AT33" s="958"/>
      <c r="AU33" s="958">
        <v>6332</v>
      </c>
      <c r="AV33" s="958"/>
      <c r="AW33" s="958"/>
      <c r="AX33" s="958"/>
      <c r="AY33" s="958"/>
      <c r="AZ33" s="1028" t="s">
        <v>559</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397</v>
      </c>
      <c r="C34" s="1018"/>
      <c r="D34" s="1018"/>
      <c r="E34" s="1018"/>
      <c r="F34" s="1018"/>
      <c r="G34" s="1018"/>
      <c r="H34" s="1018"/>
      <c r="I34" s="1018"/>
      <c r="J34" s="1018"/>
      <c r="K34" s="1018"/>
      <c r="L34" s="1018"/>
      <c r="M34" s="1018"/>
      <c r="N34" s="1018"/>
      <c r="O34" s="1018"/>
      <c r="P34" s="1019"/>
      <c r="Q34" s="1025">
        <v>703</v>
      </c>
      <c r="R34" s="1026"/>
      <c r="S34" s="1026"/>
      <c r="T34" s="1026"/>
      <c r="U34" s="1026"/>
      <c r="V34" s="1026">
        <v>669</v>
      </c>
      <c r="W34" s="1026"/>
      <c r="X34" s="1026"/>
      <c r="Y34" s="1026"/>
      <c r="Z34" s="1026"/>
      <c r="AA34" s="1026">
        <v>34</v>
      </c>
      <c r="AB34" s="1026"/>
      <c r="AC34" s="1026"/>
      <c r="AD34" s="1026"/>
      <c r="AE34" s="1027"/>
      <c r="AF34" s="1022">
        <v>140</v>
      </c>
      <c r="AG34" s="1023"/>
      <c r="AH34" s="1023"/>
      <c r="AI34" s="1023"/>
      <c r="AJ34" s="1024"/>
      <c r="AK34" s="967">
        <v>460</v>
      </c>
      <c r="AL34" s="958"/>
      <c r="AM34" s="958"/>
      <c r="AN34" s="958"/>
      <c r="AO34" s="958"/>
      <c r="AP34" s="958">
        <v>2816</v>
      </c>
      <c r="AQ34" s="958"/>
      <c r="AR34" s="958"/>
      <c r="AS34" s="958"/>
      <c r="AT34" s="958"/>
      <c r="AU34" s="958">
        <v>2512</v>
      </c>
      <c r="AV34" s="958"/>
      <c r="AW34" s="958"/>
      <c r="AX34" s="958"/>
      <c r="AY34" s="958"/>
      <c r="AZ34" s="1028" t="s">
        <v>559</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378</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5455</v>
      </c>
      <c r="AG63" s="946"/>
      <c r="AH63" s="946"/>
      <c r="AI63" s="946"/>
      <c r="AJ63" s="1009"/>
      <c r="AK63" s="1010"/>
      <c r="AL63" s="950"/>
      <c r="AM63" s="950"/>
      <c r="AN63" s="950"/>
      <c r="AO63" s="950"/>
      <c r="AP63" s="946">
        <v>21572</v>
      </c>
      <c r="AQ63" s="946"/>
      <c r="AR63" s="946"/>
      <c r="AS63" s="946"/>
      <c r="AT63" s="946"/>
      <c r="AU63" s="946">
        <v>9946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555</v>
      </c>
      <c r="C68" s="973"/>
      <c r="D68" s="973"/>
      <c r="E68" s="973"/>
      <c r="F68" s="973"/>
      <c r="G68" s="973"/>
      <c r="H68" s="973"/>
      <c r="I68" s="973"/>
      <c r="J68" s="973"/>
      <c r="K68" s="973"/>
      <c r="L68" s="973"/>
      <c r="M68" s="973"/>
      <c r="N68" s="973"/>
      <c r="O68" s="973"/>
      <c r="P68" s="974"/>
      <c r="Q68" s="975">
        <v>329</v>
      </c>
      <c r="R68" s="969"/>
      <c r="S68" s="969"/>
      <c r="T68" s="969"/>
      <c r="U68" s="969"/>
      <c r="V68" s="969">
        <v>273</v>
      </c>
      <c r="W68" s="969"/>
      <c r="X68" s="969"/>
      <c r="Y68" s="969"/>
      <c r="Z68" s="969"/>
      <c r="AA68" s="969">
        <v>56</v>
      </c>
      <c r="AB68" s="969"/>
      <c r="AC68" s="969"/>
      <c r="AD68" s="969"/>
      <c r="AE68" s="969"/>
      <c r="AF68" s="969">
        <v>56</v>
      </c>
      <c r="AG68" s="969"/>
      <c r="AH68" s="969"/>
      <c r="AI68" s="969"/>
      <c r="AJ68" s="969"/>
      <c r="AK68" s="969" t="s">
        <v>559</v>
      </c>
      <c r="AL68" s="969"/>
      <c r="AM68" s="969"/>
      <c r="AN68" s="969"/>
      <c r="AO68" s="969"/>
      <c r="AP68" s="969" t="s">
        <v>559</v>
      </c>
      <c r="AQ68" s="969"/>
      <c r="AR68" s="969"/>
      <c r="AS68" s="969"/>
      <c r="AT68" s="969"/>
      <c r="AU68" s="969" t="s">
        <v>559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565</v>
      </c>
      <c r="C69" s="962"/>
      <c r="D69" s="962"/>
      <c r="E69" s="962"/>
      <c r="F69" s="962"/>
      <c r="G69" s="962"/>
      <c r="H69" s="962"/>
      <c r="I69" s="962"/>
      <c r="J69" s="962"/>
      <c r="K69" s="962"/>
      <c r="L69" s="962"/>
      <c r="M69" s="962"/>
      <c r="N69" s="962"/>
      <c r="O69" s="962"/>
      <c r="P69" s="963"/>
      <c r="Q69" s="964">
        <v>134</v>
      </c>
      <c r="R69" s="958"/>
      <c r="S69" s="958"/>
      <c r="T69" s="958"/>
      <c r="U69" s="958"/>
      <c r="V69" s="958">
        <v>128</v>
      </c>
      <c r="W69" s="958"/>
      <c r="X69" s="958"/>
      <c r="Y69" s="958"/>
      <c r="Z69" s="958"/>
      <c r="AA69" s="958">
        <v>6</v>
      </c>
      <c r="AB69" s="958"/>
      <c r="AC69" s="958"/>
      <c r="AD69" s="958"/>
      <c r="AE69" s="958"/>
      <c r="AF69" s="958">
        <v>6</v>
      </c>
      <c r="AG69" s="958"/>
      <c r="AH69" s="958"/>
      <c r="AI69" s="958"/>
      <c r="AJ69" s="958"/>
      <c r="AK69" s="958" t="s">
        <v>559</v>
      </c>
      <c r="AL69" s="958"/>
      <c r="AM69" s="958"/>
      <c r="AN69" s="958"/>
      <c r="AO69" s="958"/>
      <c r="AP69" s="958" t="s">
        <v>559</v>
      </c>
      <c r="AQ69" s="958"/>
      <c r="AR69" s="958"/>
      <c r="AS69" s="958"/>
      <c r="AT69" s="958"/>
      <c r="AU69" s="958" t="s">
        <v>559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556</v>
      </c>
      <c r="C70" s="962"/>
      <c r="D70" s="962"/>
      <c r="E70" s="962"/>
      <c r="F70" s="962"/>
      <c r="G70" s="962"/>
      <c r="H70" s="962"/>
      <c r="I70" s="962"/>
      <c r="J70" s="962"/>
      <c r="K70" s="962"/>
      <c r="L70" s="962"/>
      <c r="M70" s="962"/>
      <c r="N70" s="962"/>
      <c r="O70" s="962"/>
      <c r="P70" s="963"/>
      <c r="Q70" s="964">
        <v>301</v>
      </c>
      <c r="R70" s="958"/>
      <c r="S70" s="958"/>
      <c r="T70" s="958"/>
      <c r="U70" s="958"/>
      <c r="V70" s="958">
        <v>293</v>
      </c>
      <c r="W70" s="958"/>
      <c r="X70" s="958"/>
      <c r="Y70" s="958"/>
      <c r="Z70" s="958"/>
      <c r="AA70" s="958">
        <v>8</v>
      </c>
      <c r="AB70" s="958"/>
      <c r="AC70" s="958"/>
      <c r="AD70" s="958"/>
      <c r="AE70" s="958"/>
      <c r="AF70" s="958">
        <v>8</v>
      </c>
      <c r="AG70" s="958"/>
      <c r="AH70" s="958"/>
      <c r="AI70" s="958"/>
      <c r="AJ70" s="958"/>
      <c r="AK70" s="958">
        <v>24</v>
      </c>
      <c r="AL70" s="958"/>
      <c r="AM70" s="958"/>
      <c r="AN70" s="958"/>
      <c r="AO70" s="958"/>
      <c r="AP70" s="958" t="s">
        <v>559</v>
      </c>
      <c r="AQ70" s="958"/>
      <c r="AR70" s="958"/>
      <c r="AS70" s="958"/>
      <c r="AT70" s="958"/>
      <c r="AU70" s="958" t="s">
        <v>559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566</v>
      </c>
      <c r="C71" s="962"/>
      <c r="D71" s="962"/>
      <c r="E71" s="962"/>
      <c r="F71" s="962"/>
      <c r="G71" s="962"/>
      <c r="H71" s="962"/>
      <c r="I71" s="962"/>
      <c r="J71" s="962"/>
      <c r="K71" s="962"/>
      <c r="L71" s="962"/>
      <c r="M71" s="962"/>
      <c r="N71" s="962"/>
      <c r="O71" s="962"/>
      <c r="P71" s="963"/>
      <c r="Q71" s="964">
        <v>509522</v>
      </c>
      <c r="R71" s="958"/>
      <c r="S71" s="958"/>
      <c r="T71" s="958"/>
      <c r="U71" s="958"/>
      <c r="V71" s="958">
        <v>498264</v>
      </c>
      <c r="W71" s="958"/>
      <c r="X71" s="958"/>
      <c r="Y71" s="958"/>
      <c r="Z71" s="958"/>
      <c r="AA71" s="958">
        <v>11257</v>
      </c>
      <c r="AB71" s="958"/>
      <c r="AC71" s="958"/>
      <c r="AD71" s="958"/>
      <c r="AE71" s="958"/>
      <c r="AF71" s="958">
        <v>11257</v>
      </c>
      <c r="AG71" s="958"/>
      <c r="AH71" s="958"/>
      <c r="AI71" s="958"/>
      <c r="AJ71" s="958"/>
      <c r="AK71" s="958" t="s">
        <v>559</v>
      </c>
      <c r="AL71" s="958"/>
      <c r="AM71" s="958"/>
      <c r="AN71" s="958"/>
      <c r="AO71" s="958"/>
      <c r="AP71" s="958" t="s">
        <v>559</v>
      </c>
      <c r="AQ71" s="958"/>
      <c r="AR71" s="958"/>
      <c r="AS71" s="958"/>
      <c r="AT71" s="958"/>
      <c r="AU71" s="958" t="s">
        <v>559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557</v>
      </c>
      <c r="C72" s="962"/>
      <c r="D72" s="962"/>
      <c r="E72" s="962"/>
      <c r="F72" s="962"/>
      <c r="G72" s="962"/>
      <c r="H72" s="962"/>
      <c r="I72" s="962"/>
      <c r="J72" s="962"/>
      <c r="K72" s="962"/>
      <c r="L72" s="962"/>
      <c r="M72" s="962"/>
      <c r="N72" s="962"/>
      <c r="O72" s="962"/>
      <c r="P72" s="963"/>
      <c r="Q72" s="964">
        <v>338</v>
      </c>
      <c r="R72" s="958"/>
      <c r="S72" s="958"/>
      <c r="T72" s="958"/>
      <c r="U72" s="958"/>
      <c r="V72" s="958">
        <v>321</v>
      </c>
      <c r="W72" s="958"/>
      <c r="X72" s="958"/>
      <c r="Y72" s="958"/>
      <c r="Z72" s="958"/>
      <c r="AA72" s="958">
        <v>17</v>
      </c>
      <c r="AB72" s="958"/>
      <c r="AC72" s="958"/>
      <c r="AD72" s="958"/>
      <c r="AE72" s="958"/>
      <c r="AF72" s="958">
        <v>463</v>
      </c>
      <c r="AG72" s="958"/>
      <c r="AH72" s="958"/>
      <c r="AI72" s="958"/>
      <c r="AJ72" s="958"/>
      <c r="AK72" s="958">
        <v>1</v>
      </c>
      <c r="AL72" s="958"/>
      <c r="AM72" s="958"/>
      <c r="AN72" s="958"/>
      <c r="AO72" s="958"/>
      <c r="AP72" s="958">
        <v>266</v>
      </c>
      <c r="AQ72" s="958"/>
      <c r="AR72" s="958"/>
      <c r="AS72" s="958"/>
      <c r="AT72" s="958"/>
      <c r="AU72" s="958" t="s">
        <v>559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558</v>
      </c>
      <c r="C73" s="962"/>
      <c r="D73" s="962"/>
      <c r="E73" s="962"/>
      <c r="F73" s="962"/>
      <c r="G73" s="962"/>
      <c r="H73" s="962"/>
      <c r="I73" s="962"/>
      <c r="J73" s="962"/>
      <c r="K73" s="962"/>
      <c r="L73" s="962"/>
      <c r="M73" s="962"/>
      <c r="N73" s="962"/>
      <c r="O73" s="962"/>
      <c r="P73" s="963"/>
      <c r="Q73" s="964">
        <v>4068</v>
      </c>
      <c r="R73" s="958"/>
      <c r="S73" s="958"/>
      <c r="T73" s="958"/>
      <c r="U73" s="958"/>
      <c r="V73" s="958">
        <v>3805</v>
      </c>
      <c r="W73" s="958"/>
      <c r="X73" s="958"/>
      <c r="Y73" s="958"/>
      <c r="Z73" s="958"/>
      <c r="AA73" s="958">
        <v>263</v>
      </c>
      <c r="AB73" s="958"/>
      <c r="AC73" s="958"/>
      <c r="AD73" s="958"/>
      <c r="AE73" s="958"/>
      <c r="AF73" s="958">
        <v>6963</v>
      </c>
      <c r="AG73" s="958"/>
      <c r="AH73" s="958"/>
      <c r="AI73" s="958"/>
      <c r="AJ73" s="958"/>
      <c r="AK73" s="958" t="s">
        <v>559</v>
      </c>
      <c r="AL73" s="958"/>
      <c r="AM73" s="958"/>
      <c r="AN73" s="958"/>
      <c r="AO73" s="958"/>
      <c r="AP73" s="958">
        <v>3517</v>
      </c>
      <c r="AQ73" s="958"/>
      <c r="AR73" s="958"/>
      <c r="AS73" s="958"/>
      <c r="AT73" s="958"/>
      <c r="AU73" s="958" t="s">
        <v>559</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378</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18753</v>
      </c>
      <c r="AG88" s="946"/>
      <c r="AH88" s="946"/>
      <c r="AI88" s="946"/>
      <c r="AJ88" s="946"/>
      <c r="AK88" s="950"/>
      <c r="AL88" s="950"/>
      <c r="AM88" s="950"/>
      <c r="AN88" s="950"/>
      <c r="AO88" s="950"/>
      <c r="AP88" s="946">
        <v>3783</v>
      </c>
      <c r="AQ88" s="946"/>
      <c r="AR88" s="946"/>
      <c r="AS88" s="946"/>
      <c r="AT88" s="946"/>
      <c r="AU88" s="946" t="s">
        <v>559</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30</v>
      </c>
      <c r="CS102" s="940"/>
      <c r="CT102" s="940"/>
      <c r="CU102" s="940"/>
      <c r="CV102" s="941"/>
      <c r="CW102" s="939" t="s">
        <v>559</v>
      </c>
      <c r="CX102" s="940"/>
      <c r="CY102" s="940"/>
      <c r="CZ102" s="940"/>
      <c r="DA102" s="941"/>
      <c r="DB102" s="939" t="s">
        <v>559</v>
      </c>
      <c r="DC102" s="940"/>
      <c r="DD102" s="940"/>
      <c r="DE102" s="940"/>
      <c r="DF102" s="941"/>
      <c r="DG102" s="939">
        <v>1022</v>
      </c>
      <c r="DH102" s="940"/>
      <c r="DI102" s="940"/>
      <c r="DJ102" s="940"/>
      <c r="DK102" s="941"/>
      <c r="DL102" s="939" t="s">
        <v>559</v>
      </c>
      <c r="DM102" s="940"/>
      <c r="DN102" s="940"/>
      <c r="DO102" s="940"/>
      <c r="DP102" s="941"/>
      <c r="DQ102" s="939" t="s">
        <v>559</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4417713</v>
      </c>
      <c r="AB110" s="876"/>
      <c r="AC110" s="876"/>
      <c r="AD110" s="876"/>
      <c r="AE110" s="877"/>
      <c r="AF110" s="878">
        <v>4478456</v>
      </c>
      <c r="AG110" s="876"/>
      <c r="AH110" s="876"/>
      <c r="AI110" s="876"/>
      <c r="AJ110" s="877"/>
      <c r="AK110" s="878">
        <v>4293361</v>
      </c>
      <c r="AL110" s="876"/>
      <c r="AM110" s="876"/>
      <c r="AN110" s="876"/>
      <c r="AO110" s="877"/>
      <c r="AP110" s="879">
        <v>20.6</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43098360</v>
      </c>
      <c r="BR110" s="829"/>
      <c r="BS110" s="829"/>
      <c r="BT110" s="829"/>
      <c r="BU110" s="829"/>
      <c r="BV110" s="829">
        <v>43558317</v>
      </c>
      <c r="BW110" s="829"/>
      <c r="BX110" s="829"/>
      <c r="BY110" s="829"/>
      <c r="BZ110" s="829"/>
      <c r="CA110" s="829">
        <v>41974445</v>
      </c>
      <c r="CB110" s="829"/>
      <c r="CC110" s="829"/>
      <c r="CD110" s="829"/>
      <c r="CE110" s="829"/>
      <c r="CF110" s="853">
        <v>201.3</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848092</v>
      </c>
      <c r="DH110" s="829"/>
      <c r="DI110" s="829"/>
      <c r="DJ110" s="829"/>
      <c r="DK110" s="829"/>
      <c r="DL110" s="829">
        <v>835979</v>
      </c>
      <c r="DM110" s="829"/>
      <c r="DN110" s="829"/>
      <c r="DO110" s="829"/>
      <c r="DP110" s="829"/>
      <c r="DQ110" s="829">
        <v>776656</v>
      </c>
      <c r="DR110" s="829"/>
      <c r="DS110" s="829"/>
      <c r="DT110" s="829"/>
      <c r="DU110" s="829"/>
      <c r="DV110" s="830">
        <v>3.7</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1215007</v>
      </c>
      <c r="BR111" s="804"/>
      <c r="BS111" s="804"/>
      <c r="BT111" s="804"/>
      <c r="BU111" s="804"/>
      <c r="BV111" s="804">
        <v>1157195</v>
      </c>
      <c r="BW111" s="804"/>
      <c r="BX111" s="804"/>
      <c r="BY111" s="804"/>
      <c r="BZ111" s="804"/>
      <c r="CA111" s="804">
        <v>1064354</v>
      </c>
      <c r="CB111" s="804"/>
      <c r="CC111" s="804"/>
      <c r="CD111" s="804"/>
      <c r="CE111" s="804"/>
      <c r="CF111" s="862">
        <v>5.0999999999999996</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11402997</v>
      </c>
      <c r="BR112" s="804"/>
      <c r="BS112" s="804"/>
      <c r="BT112" s="804"/>
      <c r="BU112" s="804"/>
      <c r="BV112" s="804">
        <v>10857793</v>
      </c>
      <c r="BW112" s="804"/>
      <c r="BX112" s="804"/>
      <c r="BY112" s="804"/>
      <c r="BZ112" s="804"/>
      <c r="CA112" s="804">
        <v>9945773</v>
      </c>
      <c r="CB112" s="804"/>
      <c r="CC112" s="804"/>
      <c r="CD112" s="804"/>
      <c r="CE112" s="804"/>
      <c r="CF112" s="862">
        <v>47.7</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344547</v>
      </c>
      <c r="DH112" s="804"/>
      <c r="DI112" s="804"/>
      <c r="DJ112" s="804"/>
      <c r="DK112" s="804"/>
      <c r="DL112" s="804">
        <v>315835</v>
      </c>
      <c r="DM112" s="804"/>
      <c r="DN112" s="804"/>
      <c r="DO112" s="804"/>
      <c r="DP112" s="804"/>
      <c r="DQ112" s="804">
        <v>287122</v>
      </c>
      <c r="DR112" s="804"/>
      <c r="DS112" s="804"/>
      <c r="DT112" s="804"/>
      <c r="DU112" s="804"/>
      <c r="DV112" s="781">
        <v>1.4</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825529</v>
      </c>
      <c r="AB113" s="906"/>
      <c r="AC113" s="906"/>
      <c r="AD113" s="906"/>
      <c r="AE113" s="907"/>
      <c r="AF113" s="908">
        <v>785068</v>
      </c>
      <c r="AG113" s="906"/>
      <c r="AH113" s="906"/>
      <c r="AI113" s="906"/>
      <c r="AJ113" s="907"/>
      <c r="AK113" s="908">
        <v>747217</v>
      </c>
      <c r="AL113" s="906"/>
      <c r="AM113" s="906"/>
      <c r="AN113" s="906"/>
      <c r="AO113" s="907"/>
      <c r="AP113" s="909">
        <v>3.6</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4820057</v>
      </c>
      <c r="BR114" s="804"/>
      <c r="BS114" s="804"/>
      <c r="BT114" s="804"/>
      <c r="BU114" s="804"/>
      <c r="BV114" s="804">
        <v>4972727</v>
      </c>
      <c r="BW114" s="804"/>
      <c r="BX114" s="804"/>
      <c r="BY114" s="804"/>
      <c r="BZ114" s="804"/>
      <c r="CA114" s="804">
        <v>4766638</v>
      </c>
      <c r="CB114" s="804"/>
      <c r="CC114" s="804"/>
      <c r="CD114" s="804"/>
      <c r="CE114" s="804"/>
      <c r="CF114" s="862">
        <v>22.9</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58708</v>
      </c>
      <c r="AB115" s="906"/>
      <c r="AC115" s="906"/>
      <c r="AD115" s="906"/>
      <c r="AE115" s="907"/>
      <c r="AF115" s="908">
        <v>94500</v>
      </c>
      <c r="AG115" s="906"/>
      <c r="AH115" s="906"/>
      <c r="AI115" s="906"/>
      <c r="AJ115" s="907"/>
      <c r="AK115" s="908">
        <v>95905</v>
      </c>
      <c r="AL115" s="906"/>
      <c r="AM115" s="906"/>
      <c r="AN115" s="906"/>
      <c r="AO115" s="907"/>
      <c r="AP115" s="909">
        <v>0.5</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7190</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5301950</v>
      </c>
      <c r="AB117" s="890"/>
      <c r="AC117" s="890"/>
      <c r="AD117" s="890"/>
      <c r="AE117" s="891"/>
      <c r="AF117" s="892">
        <v>5358024</v>
      </c>
      <c r="AG117" s="890"/>
      <c r="AH117" s="890"/>
      <c r="AI117" s="890"/>
      <c r="AJ117" s="891"/>
      <c r="AK117" s="892">
        <v>5136483</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v>44452</v>
      </c>
      <c r="AG119" s="876"/>
      <c r="AH119" s="876"/>
      <c r="AI119" s="876"/>
      <c r="AJ119" s="877"/>
      <c r="AK119" s="878">
        <v>59323</v>
      </c>
      <c r="AL119" s="876"/>
      <c r="AM119" s="876"/>
      <c r="AN119" s="876"/>
      <c r="AO119" s="877"/>
      <c r="AP119" s="879">
        <v>0.3</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60536421</v>
      </c>
      <c r="BR119" s="832"/>
      <c r="BS119" s="832"/>
      <c r="BT119" s="832"/>
      <c r="BU119" s="832"/>
      <c r="BV119" s="832">
        <v>60546032</v>
      </c>
      <c r="BW119" s="832"/>
      <c r="BX119" s="832"/>
      <c r="BY119" s="832"/>
      <c r="BZ119" s="832"/>
      <c r="CA119" s="832">
        <v>57751210</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15178</v>
      </c>
      <c r="DH119" s="751"/>
      <c r="DI119" s="751"/>
      <c r="DJ119" s="751"/>
      <c r="DK119" s="752"/>
      <c r="DL119" s="753">
        <v>5381</v>
      </c>
      <c r="DM119" s="751"/>
      <c r="DN119" s="751"/>
      <c r="DO119" s="751"/>
      <c r="DP119" s="752"/>
      <c r="DQ119" s="753">
        <v>576</v>
      </c>
      <c r="DR119" s="751"/>
      <c r="DS119" s="751"/>
      <c r="DT119" s="751"/>
      <c r="DU119" s="752"/>
      <c r="DV119" s="835">
        <v>0</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13689273</v>
      </c>
      <c r="BR120" s="829"/>
      <c r="BS120" s="829"/>
      <c r="BT120" s="829"/>
      <c r="BU120" s="829"/>
      <c r="BV120" s="829">
        <v>13139741</v>
      </c>
      <c r="BW120" s="829"/>
      <c r="BX120" s="829"/>
      <c r="BY120" s="829"/>
      <c r="BZ120" s="829"/>
      <c r="CA120" s="829">
        <v>12879507</v>
      </c>
      <c r="CB120" s="829"/>
      <c r="CC120" s="829"/>
      <c r="CD120" s="829"/>
      <c r="CE120" s="829"/>
      <c r="CF120" s="853">
        <v>61.8</v>
      </c>
      <c r="CG120" s="854"/>
      <c r="CH120" s="854"/>
      <c r="CI120" s="854"/>
      <c r="CJ120" s="854"/>
      <c r="CK120" s="855" t="s">
        <v>448</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7776446</v>
      </c>
      <c r="DH120" s="829"/>
      <c r="DI120" s="829"/>
      <c r="DJ120" s="829"/>
      <c r="DK120" s="829"/>
      <c r="DL120" s="829">
        <v>7199304</v>
      </c>
      <c r="DM120" s="829"/>
      <c r="DN120" s="829"/>
      <c r="DO120" s="829"/>
      <c r="DP120" s="829"/>
      <c r="DQ120" s="829">
        <v>6331886</v>
      </c>
      <c r="DR120" s="829"/>
      <c r="DS120" s="829"/>
      <c r="DT120" s="829"/>
      <c r="DU120" s="829"/>
      <c r="DV120" s="830">
        <v>30.4</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28712</v>
      </c>
      <c r="AB121" s="767"/>
      <c r="AC121" s="767"/>
      <c r="AD121" s="767"/>
      <c r="AE121" s="768"/>
      <c r="AF121" s="769">
        <v>28712</v>
      </c>
      <c r="AG121" s="767"/>
      <c r="AH121" s="767"/>
      <c r="AI121" s="767"/>
      <c r="AJ121" s="768"/>
      <c r="AK121" s="769">
        <v>28712</v>
      </c>
      <c r="AL121" s="767"/>
      <c r="AM121" s="767"/>
      <c r="AN121" s="767"/>
      <c r="AO121" s="768"/>
      <c r="AP121" s="811">
        <v>0.1</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7708391</v>
      </c>
      <c r="BR121" s="804"/>
      <c r="BS121" s="804"/>
      <c r="BT121" s="804"/>
      <c r="BU121" s="804"/>
      <c r="BV121" s="804">
        <v>7561881</v>
      </c>
      <c r="BW121" s="804"/>
      <c r="BX121" s="804"/>
      <c r="BY121" s="804"/>
      <c r="BZ121" s="804"/>
      <c r="CA121" s="804">
        <v>7152827</v>
      </c>
      <c r="CB121" s="804"/>
      <c r="CC121" s="804"/>
      <c r="CD121" s="804"/>
      <c r="CE121" s="804"/>
      <c r="CF121" s="862">
        <v>34.299999999999997</v>
      </c>
      <c r="CG121" s="863"/>
      <c r="CH121" s="863"/>
      <c r="CI121" s="863"/>
      <c r="CJ121" s="863"/>
      <c r="CK121" s="856"/>
      <c r="CL121" s="842"/>
      <c r="CM121" s="842"/>
      <c r="CN121" s="842"/>
      <c r="CO121" s="843"/>
      <c r="CP121" s="822" t="s">
        <v>397</v>
      </c>
      <c r="CQ121" s="823"/>
      <c r="CR121" s="823"/>
      <c r="CS121" s="823"/>
      <c r="CT121" s="823"/>
      <c r="CU121" s="823"/>
      <c r="CV121" s="823"/>
      <c r="CW121" s="823"/>
      <c r="CX121" s="823"/>
      <c r="CY121" s="823"/>
      <c r="CZ121" s="823"/>
      <c r="DA121" s="823"/>
      <c r="DB121" s="823"/>
      <c r="DC121" s="823"/>
      <c r="DD121" s="823"/>
      <c r="DE121" s="823"/>
      <c r="DF121" s="824"/>
      <c r="DG121" s="803">
        <v>2531921</v>
      </c>
      <c r="DH121" s="804"/>
      <c r="DI121" s="804"/>
      <c r="DJ121" s="804"/>
      <c r="DK121" s="804"/>
      <c r="DL121" s="804">
        <v>2498302</v>
      </c>
      <c r="DM121" s="804"/>
      <c r="DN121" s="804"/>
      <c r="DO121" s="804"/>
      <c r="DP121" s="804"/>
      <c r="DQ121" s="804">
        <v>2511983</v>
      </c>
      <c r="DR121" s="804"/>
      <c r="DS121" s="804"/>
      <c r="DT121" s="804"/>
      <c r="DU121" s="804"/>
      <c r="DV121" s="781">
        <v>12</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v>7190</v>
      </c>
      <c r="AB122" s="767"/>
      <c r="AC122" s="767"/>
      <c r="AD122" s="767"/>
      <c r="AE122" s="768"/>
      <c r="AF122" s="769">
        <v>7190</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37948232</v>
      </c>
      <c r="BR122" s="832"/>
      <c r="BS122" s="832"/>
      <c r="BT122" s="832"/>
      <c r="BU122" s="832"/>
      <c r="BV122" s="832">
        <v>37952251</v>
      </c>
      <c r="BW122" s="832"/>
      <c r="BX122" s="832"/>
      <c r="BY122" s="832"/>
      <c r="BZ122" s="832"/>
      <c r="CA122" s="832">
        <v>36249827</v>
      </c>
      <c r="CB122" s="832"/>
      <c r="CC122" s="832"/>
      <c r="CD122" s="832"/>
      <c r="CE122" s="832"/>
      <c r="CF122" s="833">
        <v>173.8</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1094630</v>
      </c>
      <c r="DH122" s="804"/>
      <c r="DI122" s="804"/>
      <c r="DJ122" s="804"/>
      <c r="DK122" s="804"/>
      <c r="DL122" s="804">
        <v>1160187</v>
      </c>
      <c r="DM122" s="804"/>
      <c r="DN122" s="804"/>
      <c r="DO122" s="804"/>
      <c r="DP122" s="804"/>
      <c r="DQ122" s="804">
        <v>1101904</v>
      </c>
      <c r="DR122" s="804"/>
      <c r="DS122" s="804"/>
      <c r="DT122" s="804"/>
      <c r="DU122" s="804"/>
      <c r="DV122" s="781">
        <v>5.3</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59345896</v>
      </c>
      <c r="BR123" s="820"/>
      <c r="BS123" s="820"/>
      <c r="BT123" s="820"/>
      <c r="BU123" s="820"/>
      <c r="BV123" s="820">
        <v>58653873</v>
      </c>
      <c r="BW123" s="820"/>
      <c r="BX123" s="820"/>
      <c r="BY123" s="820"/>
      <c r="BZ123" s="820"/>
      <c r="CA123" s="820">
        <v>56282161</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5.9</v>
      </c>
      <c r="BR124" s="818"/>
      <c r="BS124" s="818"/>
      <c r="BT124" s="818"/>
      <c r="BU124" s="818"/>
      <c r="BV124" s="818">
        <v>9.3000000000000007</v>
      </c>
      <c r="BW124" s="818"/>
      <c r="BX124" s="818"/>
      <c r="BY124" s="818"/>
      <c r="BZ124" s="818"/>
      <c r="CA124" s="818">
        <v>7</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18676</v>
      </c>
      <c r="AB126" s="767"/>
      <c r="AC126" s="767"/>
      <c r="AD126" s="767"/>
      <c r="AE126" s="768"/>
      <c r="AF126" s="769">
        <v>11382</v>
      </c>
      <c r="AG126" s="767"/>
      <c r="AH126" s="767"/>
      <c r="AI126" s="767"/>
      <c r="AJ126" s="768"/>
      <c r="AK126" s="769">
        <v>5955</v>
      </c>
      <c r="AL126" s="767"/>
      <c r="AM126" s="767"/>
      <c r="AN126" s="767"/>
      <c r="AO126" s="768"/>
      <c r="AP126" s="811">
        <v>0</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4130</v>
      </c>
      <c r="AB127" s="767"/>
      <c r="AC127" s="767"/>
      <c r="AD127" s="767"/>
      <c r="AE127" s="768"/>
      <c r="AF127" s="769">
        <v>2764</v>
      </c>
      <c r="AG127" s="767"/>
      <c r="AH127" s="767"/>
      <c r="AI127" s="767"/>
      <c r="AJ127" s="768"/>
      <c r="AK127" s="769">
        <v>1915</v>
      </c>
      <c r="AL127" s="767"/>
      <c r="AM127" s="767"/>
      <c r="AN127" s="767"/>
      <c r="AO127" s="768"/>
      <c r="AP127" s="811">
        <v>0</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1014819</v>
      </c>
      <c r="AB128" s="788"/>
      <c r="AC128" s="788"/>
      <c r="AD128" s="788"/>
      <c r="AE128" s="789"/>
      <c r="AF128" s="790">
        <v>975426</v>
      </c>
      <c r="AG128" s="788"/>
      <c r="AH128" s="788"/>
      <c r="AI128" s="788"/>
      <c r="AJ128" s="789"/>
      <c r="AK128" s="790">
        <v>936785</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12.15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22965825</v>
      </c>
      <c r="AB129" s="767"/>
      <c r="AC129" s="767"/>
      <c r="AD129" s="767"/>
      <c r="AE129" s="768"/>
      <c r="AF129" s="769">
        <v>23409856</v>
      </c>
      <c r="AG129" s="767"/>
      <c r="AH129" s="767"/>
      <c r="AI129" s="767"/>
      <c r="AJ129" s="768"/>
      <c r="AK129" s="769">
        <v>23973223</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17.149999999999999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3100950</v>
      </c>
      <c r="AB130" s="767"/>
      <c r="AC130" s="767"/>
      <c r="AD130" s="767"/>
      <c r="AE130" s="768"/>
      <c r="AF130" s="769">
        <v>3163290</v>
      </c>
      <c r="AG130" s="767"/>
      <c r="AH130" s="767"/>
      <c r="AI130" s="767"/>
      <c r="AJ130" s="768"/>
      <c r="AK130" s="769">
        <v>3116923</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5.7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19864875</v>
      </c>
      <c r="AB131" s="751"/>
      <c r="AC131" s="751"/>
      <c r="AD131" s="751"/>
      <c r="AE131" s="752"/>
      <c r="AF131" s="753">
        <v>20246566</v>
      </c>
      <c r="AG131" s="751"/>
      <c r="AH131" s="751"/>
      <c r="AI131" s="751"/>
      <c r="AJ131" s="752"/>
      <c r="AK131" s="753">
        <v>20856300</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5.971248246</v>
      </c>
      <c r="AB132" s="732"/>
      <c r="AC132" s="732"/>
      <c r="AD132" s="732"/>
      <c r="AE132" s="733"/>
      <c r="AF132" s="734">
        <v>6.022295336</v>
      </c>
      <c r="AG132" s="732"/>
      <c r="AH132" s="732"/>
      <c r="AI132" s="732"/>
      <c r="AJ132" s="733"/>
      <c r="AK132" s="734">
        <v>5.1915967839999997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5.8</v>
      </c>
      <c r="AB133" s="711"/>
      <c r="AC133" s="711"/>
      <c r="AD133" s="711"/>
      <c r="AE133" s="712"/>
      <c r="AF133" s="710">
        <v>5.8</v>
      </c>
      <c r="AG133" s="711"/>
      <c r="AH133" s="711"/>
      <c r="AI133" s="711"/>
      <c r="AJ133" s="712"/>
      <c r="AK133" s="710">
        <v>5.7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tW9YCLIHHAPEXuNrCIiIA6Hnk2APbpbRUdCfSOy9PW1YSBmhOJvuKnE6ZszMVjI4S1M6QUHIob9BI4SesOyFw==" saltValue="Nr5kIQ6o96KA3FX+9TPz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6" zoomScaleNormal="85" zoomScaleSheetLayoutView="66"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TlFYGFZhQs78DvvXa8oB4u90m+l7pne0mQR5FPxx9V2G4rGfL8nwT5Tr/V+UcMkSpDch5gHUrighkMSRjYJ7Iw==" saltValue="uA3SQ14VGq08iPRBYyW6M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5" zoomScaleNormal="6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iDKGWyWww53PBBneGUKLasRjJTa4jB58gDyXLXAOabK0GUG6YMZ0/4vg6fO+UYjErjhZhsKYqZ22QfKjXyF8g==" saltValue="3PAXyv7zkYp/YmUIyhqPx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 x14ac:dyDescent="0.2">
      <c r="A8" s="247"/>
      <c r="AK8" s="256"/>
      <c r="AL8" s="257"/>
      <c r="AM8" s="257"/>
      <c r="AN8" s="258"/>
      <c r="AO8" s="1106"/>
      <c r="AP8" s="259" t="s">
        <v>483</v>
      </c>
      <c r="AQ8" s="260" t="s">
        <v>484</v>
      </c>
      <c r="AR8" s="261" t="s">
        <v>485</v>
      </c>
    </row>
    <row r="9" spans="1:46" ht="13" x14ac:dyDescent="0.2">
      <c r="A9" s="247"/>
      <c r="AK9" s="1117" t="s">
        <v>486</v>
      </c>
      <c r="AL9" s="1118"/>
      <c r="AM9" s="1118"/>
      <c r="AN9" s="1119"/>
      <c r="AO9" s="262">
        <v>6158968</v>
      </c>
      <c r="AP9" s="262">
        <v>65004</v>
      </c>
      <c r="AQ9" s="263">
        <v>80646</v>
      </c>
      <c r="AR9" s="264">
        <v>-19.399999999999999</v>
      </c>
    </row>
    <row r="10" spans="1:46" ht="13.5" customHeight="1" x14ac:dyDescent="0.2">
      <c r="A10" s="247"/>
      <c r="AK10" s="1117" t="s">
        <v>487</v>
      </c>
      <c r="AL10" s="1118"/>
      <c r="AM10" s="1118"/>
      <c r="AN10" s="1119"/>
      <c r="AO10" s="265">
        <v>25705</v>
      </c>
      <c r="AP10" s="265">
        <v>271</v>
      </c>
      <c r="AQ10" s="266">
        <v>6637</v>
      </c>
      <c r="AR10" s="267">
        <v>-95.9</v>
      </c>
    </row>
    <row r="11" spans="1:46" ht="13.5" customHeight="1" x14ac:dyDescent="0.2">
      <c r="A11" s="247"/>
      <c r="AK11" s="1117" t="s">
        <v>488</v>
      </c>
      <c r="AL11" s="1118"/>
      <c r="AM11" s="1118"/>
      <c r="AN11" s="1119"/>
      <c r="AO11" s="265">
        <v>269561</v>
      </c>
      <c r="AP11" s="265">
        <v>2845</v>
      </c>
      <c r="AQ11" s="266">
        <v>1119</v>
      </c>
      <c r="AR11" s="267">
        <v>154.19999999999999</v>
      </c>
    </row>
    <row r="12" spans="1:46" ht="13.5" customHeight="1" x14ac:dyDescent="0.2">
      <c r="A12" s="247"/>
      <c r="AK12" s="1117" t="s">
        <v>489</v>
      </c>
      <c r="AL12" s="1118"/>
      <c r="AM12" s="1118"/>
      <c r="AN12" s="1119"/>
      <c r="AO12" s="265" t="s">
        <v>490</v>
      </c>
      <c r="AP12" s="265" t="s">
        <v>490</v>
      </c>
      <c r="AQ12" s="266">
        <v>8</v>
      </c>
      <c r="AR12" s="267" t="s">
        <v>490</v>
      </c>
    </row>
    <row r="13" spans="1:46" ht="13.5" customHeight="1" x14ac:dyDescent="0.2">
      <c r="A13" s="247"/>
      <c r="AK13" s="1117" t="s">
        <v>491</v>
      </c>
      <c r="AL13" s="1118"/>
      <c r="AM13" s="1118"/>
      <c r="AN13" s="1119"/>
      <c r="AO13" s="265">
        <v>360152</v>
      </c>
      <c r="AP13" s="265">
        <v>3801</v>
      </c>
      <c r="AQ13" s="266">
        <v>2502</v>
      </c>
      <c r="AR13" s="267">
        <v>51.9</v>
      </c>
    </row>
    <row r="14" spans="1:46" ht="13.5" customHeight="1" x14ac:dyDescent="0.2">
      <c r="A14" s="247"/>
      <c r="AK14" s="1117" t="s">
        <v>492</v>
      </c>
      <c r="AL14" s="1118"/>
      <c r="AM14" s="1118"/>
      <c r="AN14" s="1119"/>
      <c r="AO14" s="265">
        <v>536155</v>
      </c>
      <c r="AP14" s="265">
        <v>5659</v>
      </c>
      <c r="AQ14" s="266">
        <v>1863</v>
      </c>
      <c r="AR14" s="267">
        <v>203.8</v>
      </c>
    </row>
    <row r="15" spans="1:46" ht="13.5" customHeight="1" x14ac:dyDescent="0.2">
      <c r="A15" s="247"/>
      <c r="AK15" s="1120" t="s">
        <v>493</v>
      </c>
      <c r="AL15" s="1121"/>
      <c r="AM15" s="1121"/>
      <c r="AN15" s="1122"/>
      <c r="AO15" s="265">
        <v>-791616</v>
      </c>
      <c r="AP15" s="265">
        <v>-8355</v>
      </c>
      <c r="AQ15" s="266">
        <v>-4800</v>
      </c>
      <c r="AR15" s="267">
        <v>74.099999999999994</v>
      </c>
    </row>
    <row r="16" spans="1:46" ht="13" x14ac:dyDescent="0.2">
      <c r="A16" s="247"/>
      <c r="AK16" s="1120" t="s">
        <v>177</v>
      </c>
      <c r="AL16" s="1121"/>
      <c r="AM16" s="1121"/>
      <c r="AN16" s="1122"/>
      <c r="AO16" s="265">
        <v>6558925</v>
      </c>
      <c r="AP16" s="265">
        <v>69226</v>
      </c>
      <c r="AQ16" s="266">
        <v>87975</v>
      </c>
      <c r="AR16" s="267">
        <v>-21.3</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23" t="s">
        <v>498</v>
      </c>
      <c r="AL21" s="1124"/>
      <c r="AM21" s="1124"/>
      <c r="AN21" s="1125"/>
      <c r="AO21" s="277">
        <v>6.66</v>
      </c>
      <c r="AP21" s="278">
        <v>7.71</v>
      </c>
      <c r="AQ21" s="279">
        <v>-1.05</v>
      </c>
      <c r="AS21" s="280"/>
      <c r="AT21" s="276"/>
    </row>
    <row r="22" spans="1:46" s="248" customFormat="1" ht="13" x14ac:dyDescent="0.2">
      <c r="A22" s="276"/>
      <c r="AK22" s="1123" t="s">
        <v>499</v>
      </c>
      <c r="AL22" s="1124"/>
      <c r="AM22" s="1124"/>
      <c r="AN22" s="1125"/>
      <c r="AO22" s="281">
        <v>100.6</v>
      </c>
      <c r="AP22" s="282">
        <v>98.3</v>
      </c>
      <c r="AQ22" s="283">
        <v>2.2999999999999998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4293361</v>
      </c>
      <c r="AP32" s="291">
        <v>45314</v>
      </c>
      <c r="AQ32" s="292">
        <v>41451</v>
      </c>
      <c r="AR32" s="293">
        <v>9.3000000000000007</v>
      </c>
    </row>
    <row r="33" spans="1:46" ht="13.5" customHeight="1" x14ac:dyDescent="0.2">
      <c r="A33" s="247"/>
      <c r="AK33" s="1107" t="s">
        <v>504</v>
      </c>
      <c r="AL33" s="1108"/>
      <c r="AM33" s="1108"/>
      <c r="AN33" s="1109"/>
      <c r="AO33" s="291" t="s">
        <v>490</v>
      </c>
      <c r="AP33" s="291" t="s">
        <v>490</v>
      </c>
      <c r="AQ33" s="292" t="s">
        <v>490</v>
      </c>
      <c r="AR33" s="293" t="s">
        <v>490</v>
      </c>
    </row>
    <row r="34" spans="1:46" ht="27" customHeight="1" x14ac:dyDescent="0.2">
      <c r="A34" s="247"/>
      <c r="AK34" s="1107" t="s">
        <v>505</v>
      </c>
      <c r="AL34" s="1108"/>
      <c r="AM34" s="1108"/>
      <c r="AN34" s="1109"/>
      <c r="AO34" s="291" t="s">
        <v>490</v>
      </c>
      <c r="AP34" s="291" t="s">
        <v>490</v>
      </c>
      <c r="AQ34" s="292">
        <v>35</v>
      </c>
      <c r="AR34" s="293" t="s">
        <v>490</v>
      </c>
    </row>
    <row r="35" spans="1:46" ht="27" customHeight="1" x14ac:dyDescent="0.2">
      <c r="A35" s="247"/>
      <c r="AK35" s="1107" t="s">
        <v>506</v>
      </c>
      <c r="AL35" s="1108"/>
      <c r="AM35" s="1108"/>
      <c r="AN35" s="1109"/>
      <c r="AO35" s="291">
        <v>747217</v>
      </c>
      <c r="AP35" s="291">
        <v>7886</v>
      </c>
      <c r="AQ35" s="292">
        <v>11775</v>
      </c>
      <c r="AR35" s="293">
        <v>-33</v>
      </c>
    </row>
    <row r="36" spans="1:46" ht="27" customHeight="1" x14ac:dyDescent="0.2">
      <c r="A36" s="247"/>
      <c r="AK36" s="1107" t="s">
        <v>507</v>
      </c>
      <c r="AL36" s="1108"/>
      <c r="AM36" s="1108"/>
      <c r="AN36" s="1109"/>
      <c r="AO36" s="291" t="s">
        <v>490</v>
      </c>
      <c r="AP36" s="291" t="s">
        <v>490</v>
      </c>
      <c r="AQ36" s="292">
        <v>2188</v>
      </c>
      <c r="AR36" s="293" t="s">
        <v>490</v>
      </c>
    </row>
    <row r="37" spans="1:46" ht="13.5" customHeight="1" x14ac:dyDescent="0.2">
      <c r="A37" s="247"/>
      <c r="AK37" s="1107" t="s">
        <v>508</v>
      </c>
      <c r="AL37" s="1108"/>
      <c r="AM37" s="1108"/>
      <c r="AN37" s="1109"/>
      <c r="AO37" s="291">
        <v>95905</v>
      </c>
      <c r="AP37" s="291">
        <v>1012</v>
      </c>
      <c r="AQ37" s="292">
        <v>531</v>
      </c>
      <c r="AR37" s="293">
        <v>90.6</v>
      </c>
    </row>
    <row r="38" spans="1:46" ht="27" customHeight="1" x14ac:dyDescent="0.2">
      <c r="A38" s="247"/>
      <c r="AK38" s="1110" t="s">
        <v>509</v>
      </c>
      <c r="AL38" s="1111"/>
      <c r="AM38" s="1111"/>
      <c r="AN38" s="1112"/>
      <c r="AO38" s="294" t="s">
        <v>490</v>
      </c>
      <c r="AP38" s="294" t="s">
        <v>490</v>
      </c>
      <c r="AQ38" s="295">
        <v>1</v>
      </c>
      <c r="AR38" s="283" t="s">
        <v>490</v>
      </c>
      <c r="AS38" s="290"/>
    </row>
    <row r="39" spans="1:46" ht="13" x14ac:dyDescent="0.2">
      <c r="A39" s="247"/>
      <c r="AK39" s="1110" t="s">
        <v>510</v>
      </c>
      <c r="AL39" s="1111"/>
      <c r="AM39" s="1111"/>
      <c r="AN39" s="1112"/>
      <c r="AO39" s="291">
        <v>-936785</v>
      </c>
      <c r="AP39" s="291">
        <v>-9887</v>
      </c>
      <c r="AQ39" s="292">
        <v>-5414</v>
      </c>
      <c r="AR39" s="293">
        <v>82.6</v>
      </c>
      <c r="AS39" s="290"/>
    </row>
    <row r="40" spans="1:46" ht="27" customHeight="1" x14ac:dyDescent="0.2">
      <c r="A40" s="247"/>
      <c r="AK40" s="1107" t="s">
        <v>511</v>
      </c>
      <c r="AL40" s="1108"/>
      <c r="AM40" s="1108"/>
      <c r="AN40" s="1109"/>
      <c r="AO40" s="291">
        <v>-3116923</v>
      </c>
      <c r="AP40" s="291">
        <v>-32897</v>
      </c>
      <c r="AQ40" s="292">
        <v>-35360</v>
      </c>
      <c r="AR40" s="293">
        <v>-7</v>
      </c>
      <c r="AS40" s="290"/>
    </row>
    <row r="41" spans="1:46" ht="13" x14ac:dyDescent="0.2">
      <c r="A41" s="247"/>
      <c r="AK41" s="1113" t="s">
        <v>287</v>
      </c>
      <c r="AL41" s="1114"/>
      <c r="AM41" s="1114"/>
      <c r="AN41" s="1115"/>
      <c r="AO41" s="291">
        <v>1082775</v>
      </c>
      <c r="AP41" s="291">
        <v>11428</v>
      </c>
      <c r="AQ41" s="292">
        <v>15207</v>
      </c>
      <c r="AR41" s="293">
        <v>-24.9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 x14ac:dyDescent="0.2">
      <c r="A50" s="247"/>
      <c r="AK50" s="305"/>
      <c r="AL50" s="306"/>
      <c r="AM50" s="1101"/>
      <c r="AN50" s="307" t="s">
        <v>515</v>
      </c>
      <c r="AO50" s="308" t="s">
        <v>516</v>
      </c>
      <c r="AP50" s="309" t="s">
        <v>517</v>
      </c>
      <c r="AQ50" s="310" t="s">
        <v>518</v>
      </c>
      <c r="AR50" s="311" t="s">
        <v>519</v>
      </c>
    </row>
    <row r="51" spans="1:44" ht="13" x14ac:dyDescent="0.2">
      <c r="A51" s="247"/>
      <c r="AK51" s="303" t="s">
        <v>520</v>
      </c>
      <c r="AL51" s="304"/>
      <c r="AM51" s="312">
        <v>8538882</v>
      </c>
      <c r="AN51" s="313">
        <v>87356</v>
      </c>
      <c r="AO51" s="314">
        <v>36.9</v>
      </c>
      <c r="AP51" s="315">
        <v>63812</v>
      </c>
      <c r="AQ51" s="316">
        <v>2.2999999999999998</v>
      </c>
      <c r="AR51" s="317">
        <v>34.6</v>
      </c>
    </row>
    <row r="52" spans="1:44" ht="13" x14ac:dyDescent="0.2">
      <c r="A52" s="247"/>
      <c r="AK52" s="318"/>
      <c r="AL52" s="319" t="s">
        <v>521</v>
      </c>
      <c r="AM52" s="320">
        <v>4195019</v>
      </c>
      <c r="AN52" s="321">
        <v>42917</v>
      </c>
      <c r="AO52" s="322">
        <v>44.6</v>
      </c>
      <c r="AP52" s="323">
        <v>33848</v>
      </c>
      <c r="AQ52" s="324">
        <v>-4.2</v>
      </c>
      <c r="AR52" s="325">
        <v>48.8</v>
      </c>
    </row>
    <row r="53" spans="1:44" ht="13" x14ac:dyDescent="0.2">
      <c r="A53" s="247"/>
      <c r="AK53" s="303" t="s">
        <v>522</v>
      </c>
      <c r="AL53" s="304"/>
      <c r="AM53" s="312">
        <v>4346098</v>
      </c>
      <c r="AN53" s="313">
        <v>44792</v>
      </c>
      <c r="AO53" s="314">
        <v>-48.7</v>
      </c>
      <c r="AP53" s="315">
        <v>54225</v>
      </c>
      <c r="AQ53" s="316">
        <v>-15</v>
      </c>
      <c r="AR53" s="317">
        <v>-33.700000000000003</v>
      </c>
    </row>
    <row r="54" spans="1:44" ht="13" x14ac:dyDescent="0.2">
      <c r="A54" s="247"/>
      <c r="AK54" s="318"/>
      <c r="AL54" s="319" t="s">
        <v>521</v>
      </c>
      <c r="AM54" s="320">
        <v>2432475</v>
      </c>
      <c r="AN54" s="321">
        <v>25070</v>
      </c>
      <c r="AO54" s="322">
        <v>-41.6</v>
      </c>
      <c r="AP54" s="323">
        <v>27337</v>
      </c>
      <c r="AQ54" s="324">
        <v>-19.2</v>
      </c>
      <c r="AR54" s="325">
        <v>-22.4</v>
      </c>
    </row>
    <row r="55" spans="1:44" ht="13" x14ac:dyDescent="0.2">
      <c r="A55" s="247"/>
      <c r="AK55" s="303" t="s">
        <v>523</v>
      </c>
      <c r="AL55" s="304"/>
      <c r="AM55" s="312">
        <v>7609390</v>
      </c>
      <c r="AN55" s="313">
        <v>78857</v>
      </c>
      <c r="AO55" s="314">
        <v>76.099999999999994</v>
      </c>
      <c r="AP55" s="315">
        <v>54016</v>
      </c>
      <c r="AQ55" s="316">
        <v>-0.4</v>
      </c>
      <c r="AR55" s="317">
        <v>76.5</v>
      </c>
    </row>
    <row r="56" spans="1:44" ht="13" x14ac:dyDescent="0.2">
      <c r="A56" s="247"/>
      <c r="AK56" s="318"/>
      <c r="AL56" s="319" t="s">
        <v>521</v>
      </c>
      <c r="AM56" s="320">
        <v>2706611</v>
      </c>
      <c r="AN56" s="321">
        <v>28049</v>
      </c>
      <c r="AO56" s="322">
        <v>11.9</v>
      </c>
      <c r="AP56" s="323">
        <v>28078</v>
      </c>
      <c r="AQ56" s="324">
        <v>2.7</v>
      </c>
      <c r="AR56" s="325">
        <v>9.1999999999999993</v>
      </c>
    </row>
    <row r="57" spans="1:44" ht="13" x14ac:dyDescent="0.2">
      <c r="A57" s="247"/>
      <c r="AK57" s="303" t="s">
        <v>524</v>
      </c>
      <c r="AL57" s="304"/>
      <c r="AM57" s="312">
        <v>8308355</v>
      </c>
      <c r="AN57" s="313">
        <v>86818</v>
      </c>
      <c r="AO57" s="314">
        <v>10.1</v>
      </c>
      <c r="AP57" s="315">
        <v>52786</v>
      </c>
      <c r="AQ57" s="316">
        <v>-2.2999999999999998</v>
      </c>
      <c r="AR57" s="317">
        <v>12.4</v>
      </c>
    </row>
    <row r="58" spans="1:44" ht="13" x14ac:dyDescent="0.2">
      <c r="A58" s="247"/>
      <c r="AK58" s="318"/>
      <c r="AL58" s="319" t="s">
        <v>521</v>
      </c>
      <c r="AM58" s="320">
        <v>2714638</v>
      </c>
      <c r="AN58" s="321">
        <v>28367</v>
      </c>
      <c r="AO58" s="322">
        <v>1.1000000000000001</v>
      </c>
      <c r="AP58" s="323">
        <v>28742</v>
      </c>
      <c r="AQ58" s="324">
        <v>2.4</v>
      </c>
      <c r="AR58" s="325">
        <v>-1.3</v>
      </c>
    </row>
    <row r="59" spans="1:44" ht="13" x14ac:dyDescent="0.2">
      <c r="A59" s="247"/>
      <c r="AK59" s="303" t="s">
        <v>525</v>
      </c>
      <c r="AL59" s="304"/>
      <c r="AM59" s="312">
        <v>4977786</v>
      </c>
      <c r="AN59" s="313">
        <v>52538</v>
      </c>
      <c r="AO59" s="314">
        <v>-39.5</v>
      </c>
      <c r="AP59" s="315">
        <v>58465</v>
      </c>
      <c r="AQ59" s="316">
        <v>10.8</v>
      </c>
      <c r="AR59" s="317">
        <v>-50.3</v>
      </c>
    </row>
    <row r="60" spans="1:44" ht="13" x14ac:dyDescent="0.2">
      <c r="A60" s="247"/>
      <c r="AK60" s="318"/>
      <c r="AL60" s="319" t="s">
        <v>521</v>
      </c>
      <c r="AM60" s="320">
        <v>3385203</v>
      </c>
      <c r="AN60" s="321">
        <v>35729</v>
      </c>
      <c r="AO60" s="322">
        <v>26</v>
      </c>
      <c r="AP60" s="323">
        <v>34452</v>
      </c>
      <c r="AQ60" s="324">
        <v>19.899999999999999</v>
      </c>
      <c r="AR60" s="325">
        <v>6.1</v>
      </c>
    </row>
    <row r="61" spans="1:44" ht="13" x14ac:dyDescent="0.2">
      <c r="A61" s="247"/>
      <c r="AK61" s="303" t="s">
        <v>526</v>
      </c>
      <c r="AL61" s="326"/>
      <c r="AM61" s="312">
        <v>6756102</v>
      </c>
      <c r="AN61" s="313">
        <v>70072</v>
      </c>
      <c r="AO61" s="314">
        <v>7</v>
      </c>
      <c r="AP61" s="315">
        <v>56661</v>
      </c>
      <c r="AQ61" s="327">
        <v>-0.9</v>
      </c>
      <c r="AR61" s="317">
        <v>7.9</v>
      </c>
    </row>
    <row r="62" spans="1:44" ht="13" x14ac:dyDescent="0.2">
      <c r="A62" s="247"/>
      <c r="AK62" s="318"/>
      <c r="AL62" s="319" t="s">
        <v>521</v>
      </c>
      <c r="AM62" s="320">
        <v>3086789</v>
      </c>
      <c r="AN62" s="321">
        <v>32026</v>
      </c>
      <c r="AO62" s="322">
        <v>8.4</v>
      </c>
      <c r="AP62" s="323">
        <v>30491</v>
      </c>
      <c r="AQ62" s="324">
        <v>0.3</v>
      </c>
      <c r="AR62" s="325">
        <v>8.1</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lwrbO47cHFs1obBzFsMquG/rOX557fulSp9M39D77wHcr6h1Aj8UOxafwu3jvzwnAjMjtNrxj5vQvomnDjdl4A==" saltValue="O8cXAlm2XYPQs/dJd4pO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4" zoomScaleNormal="84"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M3H+1flvA549uh1SzP8tPwBW5VWTxi7jo5XtZuGM8HiwSCiyKhvnfqUgYdjUCMPwzc2JdpC4q8wRAlD9K0/EOA==" saltValue="VmUm+4SemM5abEWp3LIuq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Klu++1qusudJeMSa7VNme1m4Kqyc2zwI50e2op/VwL1t0aSW56bfznmj7oymyEr158g+Un9tQZPiurCHaMFL5g==" saltValue="WnE40vR0FVHe1LzG1FAwU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24.66</v>
      </c>
      <c r="G47" s="12">
        <v>23.44</v>
      </c>
      <c r="H47" s="12">
        <v>24.02</v>
      </c>
      <c r="I47" s="12">
        <v>23.56</v>
      </c>
      <c r="J47" s="13">
        <v>23.02</v>
      </c>
    </row>
    <row r="48" spans="2:10" ht="57.75" customHeight="1" x14ac:dyDescent="0.2">
      <c r="B48" s="14"/>
      <c r="C48" s="1128" t="s">
        <v>4</v>
      </c>
      <c r="D48" s="1128"/>
      <c r="E48" s="1129"/>
      <c r="F48" s="15">
        <v>3.71</v>
      </c>
      <c r="G48" s="16">
        <v>7.76</v>
      </c>
      <c r="H48" s="16">
        <v>5.67</v>
      </c>
      <c r="I48" s="16">
        <v>4.54</v>
      </c>
      <c r="J48" s="17">
        <v>4.38</v>
      </c>
    </row>
    <row r="49" spans="2:10" ht="57.75" customHeight="1" thickBot="1" x14ac:dyDescent="0.25">
      <c r="B49" s="18"/>
      <c r="C49" s="1130" t="s">
        <v>5</v>
      </c>
      <c r="D49" s="1130"/>
      <c r="E49" s="1131"/>
      <c r="F49" s="19" t="s">
        <v>533</v>
      </c>
      <c r="G49" s="20">
        <v>4.24</v>
      </c>
      <c r="H49" s="20" t="s">
        <v>534</v>
      </c>
      <c r="I49" s="20" t="s">
        <v>535</v>
      </c>
      <c r="J49" s="21" t="s">
        <v>536</v>
      </c>
    </row>
    <row r="50" spans="2:10" ht="13" x14ac:dyDescent="0.2"/>
  </sheetData>
  <sheetProtection algorithmName="SHA-512" hashValue="jWSjEZP+VQO0SxD5VMYq8XGJ8V9W9gwXlKEo/Xj/3j7FhjuO7g/Q2zzqQCzeR9GT+X1XB51571motVhYC1rXiA==" saltValue="ikqgIWzTQ0vaRJF2S7vy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杉山 薫</cp:lastModifiedBy>
  <cp:lastPrinted>2026-03-17T06:43:11Z</cp:lastPrinted>
  <dcterms:created xsi:type="dcterms:W3CDTF">2026-02-23T06:58:35Z</dcterms:created>
  <dcterms:modified xsi:type="dcterms:W3CDTF">2026-03-18T04:04:59Z</dcterms:modified>
  <cp:category/>
</cp:coreProperties>
</file>