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N:\☆財政Ｇ\07年度\115 県調査・報告\060財政状況資料集\R6\06 市→県（修正版）\"/>
    </mc:Choice>
  </mc:AlternateContent>
  <xr:revisionPtr revIDLastSave="0" documentId="13_ncr:1_{E947F82F-55DF-435C-AD71-65B4196B80EC}"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6" i="10"/>
  <c r="BE35" i="10"/>
  <c r="C35" i="10"/>
  <c r="CO34" i="10"/>
  <c r="CO35" i="10" s="1"/>
  <c r="CO36" i="10" s="1"/>
  <c r="CO37" i="10" s="1"/>
  <c r="BW34" i="10"/>
  <c r="BW35" i="10" s="1"/>
  <c r="BW36" i="10" s="1"/>
  <c r="BW37" i="10" s="1"/>
  <c r="BW38" i="10" s="1"/>
  <c r="BE34" i="10"/>
  <c r="U34" i="10"/>
  <c r="U35" i="10" s="1"/>
  <c r="U36" i="10" s="1"/>
  <c r="U37"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<sst xmlns="http://schemas.openxmlformats.org/spreadsheetml/2006/main" count="1046" uniqueCount="567">
  <si>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</si>
  <si>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</si>
  <si>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</si>
  <si>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</si>
  <si>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</si>
  <si>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</si>
  <si>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</si>
  <si>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</si>
  <si>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</si>
  <si>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</si>
  <si>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</si>
  <si>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</si>
  <si>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</si>
  <si>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</si>
  <si>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</si>
  <si>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</si>
  <si>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</si>
  <si>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</si>
  <si>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</si>
  <si>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</si>
  <si>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</si>
  <si>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</si>
  <si>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</si>
  <si>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</si>
  <si>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</si>
  <si>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</si>
  <si>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</si>
  <si>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</si>
  <si>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</si>
  <si>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</si>
  <si>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</si>
  <si>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</si>
  <si>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</si>
  <si>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</si>
  <si>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</si>
  <si>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</si>
  <si>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</si>
  <si>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</si>
  <si>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</si>
  <si>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</si>
  <si>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</si>
  <si>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</si>
  <si>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</si>
  <si>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</si>
  <si>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</si>
  <si>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</si>
  <si>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</si>
  <si>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</si>
  <si>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</si>
  <si>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</si>
  <si>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</si>
  <si>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</si>
  <si>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</si>
  <si>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</si>
  <si>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</si>
  <si>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</si>
  <si>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</si>
  <si>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</si>
  <si>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</si>
  <si>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</si>
  <si>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</si>
  <si>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</si>
  <si>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</si>
  <si>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</si>
  <si>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</si>
  <si>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</si>
  <si>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</si>
  <si>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</si>
  <si>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</si>
  <si>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</si>
  <si>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</si>
  <si>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</si>
  <si>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</si>
  <si>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</si>
  <si>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</si>
  <si>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</si>
  <si>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</si>
  <si>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</si>
  <si>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</si>
  <si>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</si>
  <si>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</si>
  <si>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</si>
  <si>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</si>
  <si>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</si>
  <si>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</si>
  <si>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</si>
  <si>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</si>
  <si>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</si>
  <si>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</si>
  <si>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</si>
  <si>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</si>
  <si>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</si>
  <si>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</si>
  <si>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</si>
  <si>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磐田市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</si>
  <si>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</si>
  <si>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</si>
  <si>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</si>
  <si>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</si>
  <si>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</si>
  <si>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</si>
  <si>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</si>
  <si>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</si>
  <si>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</si>
  <si>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</si>
  <si>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</si>
  <si>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</si>
  <si>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</si>
  <si>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</si>
  <si>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</si>
  <si>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</si>
  <si>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</si>
  <si>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</si>
  <si>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</si>
  <si>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</si>
  <si>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</si>
  <si>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</si>
  <si>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</si>
  <si>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</si>
  <si>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</si>
  <si>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</si>
  <si>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</si>
  <si>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</si>
  <si>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</si>
  <si>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</si>
  <si>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</si>
  <si>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</si>
  <si>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</si>
  <si>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</si>
  <si>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</si>
  <si>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</si>
  <si>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</si>
  <si>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</si>
  <si>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</si>
  <si>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</si>
  <si>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</si>
  <si>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</si>
  <si>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</si>
  <si>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</si>
  <si>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</si>
  <si>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</si>
  <si>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</si>
  <si>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</si>
  <si>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</si>
  <si>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</si>
  <si>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</si>
  <si>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</si>
  <si>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</si>
  <si>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</si>
  <si>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</si>
  <si>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</si>
  <si>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</si>
  <si>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</si>
  <si>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</si>
  <si>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</si>
  <si>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</si>
  <si>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</si>
  <si>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</si>
  <si>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</si>
  <si>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</si>
  <si>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</si>
  <si>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</si>
  <si>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</si>
  <si>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</si>
  <si>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</si>
  <si>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</si>
  <si>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</si>
  <si>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</si>
  <si>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</si>
  <si>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</si>
  <si>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</si>
  <si>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</si>
  <si>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</si>
  <si>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</si>
  <si>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</si>
  <si>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</si>
  <si>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</si>
  <si>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</si>
  <si>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</si>
  <si>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</si>
  <si>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</si>
  <si>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</si>
  <si>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</si>
  <si>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</si>
  <si>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</si>
  <si>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</si>
  <si>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</si>
  <si>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</si>
  <si>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</si>
  <si>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</si>
  <si>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</si>
  <si>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</si>
  <si>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</si>
  <si>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</si>
  <si>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</si>
  <si>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</si>
  <si>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</si>
  <si>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</si>
  <si>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</si>
  <si>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</si>
  <si>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</si>
  <si>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</si>
  <si>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</si>
  <si>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静岡県磐田市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</si>
  <si>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</si>
  <si>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</si>
  <si>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</si>
  <si>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</si>
  <si>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</si>
  <si>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</si>
  <si>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</si>
  <si>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</si>
  <si>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</si>
  <si>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</si>
  <si>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</si>
  <si>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</si>
  <si>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</si>
  <si>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</si>
  <si>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</si>
  <si>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</si>
  <si>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</si>
  <si>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</si>
  <si>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</si>
  <si>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</si>
  <si>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</si>
  <si>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</si>
  <si>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</si>
  <si>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</si>
  <si>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</si>
  <si>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</si>
  <si>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</si>
  <si>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</si>
  <si>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</si>
  <si>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</si>
  <si>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</si>
  <si>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</si>
  <si>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</si>
  <si>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</si>
  <si>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</si>
  <si>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</si>
  <si>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</si>
  <si>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</si>
  <si>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</si>
  <si>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</si>
  <si>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</si>
  <si>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</si>
  <si>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</si>
  <si>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</si>
  <si>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</si>
  <si>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</si>
  <si>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</si>
  <si>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</si>
  <si>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</si>
  <si>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</si>
  <si>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</si>
  <si>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</si>
  <si>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</si>
  <si>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</si>
  <si>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</si>
  <si>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</si>
  <si>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</si>
  <si>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</si>
  <si>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</si>
  <si>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</si>
  <si>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</si>
  <si>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</si>
  <si>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</si>
  <si>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</si>
  <si>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</si>
  <si>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</si>
  <si>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</si>
  <si>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</si>
  <si>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</si>
  <si>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</si>
  <si>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</si>
  <si>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</si>
  <si>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</si>
  <si>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</si>
  <si>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</si>
  <si>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</si>
  <si>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</si>
  <si>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</si>
  <si>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</si>
  <si>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</si>
  <si>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</si>
  <si>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</si>
  <si>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</si>
  <si>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</si>
  <si>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</si>
  <si>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</si>
  <si>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</si>
  <si>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</si>
  <si>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</si>
  <si>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</si>
  <si>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</si>
  <si>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</si>
  <si>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</si>
  <si>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</si>
  <si>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</si>
  <si>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</si>
  <si>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</si>
  <si>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</si>
  <si>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</si>
  <si>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</si>
  <si>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</si>
  <si>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</si>
  <si>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</si>
  <si>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</si>
  <si>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</si>
  <si>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</si>
  <si>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</si>
  <si>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</si>
  <si>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</si>
  <si>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</si>
  <si>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</si>
  <si>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</si>
  <si>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</si>
  <si>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</si>
  <si>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</si>
  <si>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</si>
  <si>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</si>
  <si>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</si>
  <si>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</si>
  <si>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</si>
  <si>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</si>
  <si>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</si>
  <si>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</si>
  <si>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</si>
  <si>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</si>
  <si>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</si>
  <si>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</si>
  <si>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</si>
  <si>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</si>
  <si>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</si>
  <si>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</si>
  <si>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</si>
  <si>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</si>
  <si>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</si>
  <si>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</si>
  <si>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</si>
  <si>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</si>
  <si>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</si>
  <si>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</si>
  <si>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</si>
  <si>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</si>
  <si>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</si>
  <si>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</si>
  <si>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</si>
  <si>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</si>
  <si>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</si>
  <si>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</si>
  <si>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</si>
  <si>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</si>
  <si>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</si>
  <si>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静岡県磐田市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</si>
  <si>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</si>
  <si>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</si>
  <si>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</si>
  <si>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</si>
  <si>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</si>
  <si>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</si>
  <si>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</si>
  <si>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</si>
  <si>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</si>
  <si>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</si>
  <si>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</si>
  <si>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</si>
  <si>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</si>
  <si>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</si>
  <si>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</si>
  <si>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</si>
  <si>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</si>
  <si>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</si>
  <si>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</si>
  <si>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</si>
  <si>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</si>
  <si>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</si>
  <si>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</si>
  <si>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</si>
  <si>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</si>
  <si>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</si>
  <si>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</si>
  <si>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</si>
  <si>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</si>
  <si>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</si>
  <si>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</si>
  <si>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</si>
  <si>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</si>
  <si>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</si>
  <si>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</si>
  <si>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</si>
  <si>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</si>
  <si>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</si>
  <si>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</si>
  <si>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</si>
  <si>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</si>
  <si>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</si>
  <si>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</si>
  <si>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</si>
  <si>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</si>
  <si>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</si>
  <si>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</si>
  <si>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</si>
  <si>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</si>
  <si>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</si>
  <si>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</si>
  <si>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</si>
  <si>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</si>
  <si>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</si>
  <si>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</si>
  <si>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</si>
  <si>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</si>
  <si>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</si>
  <si>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</si>
  <si>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</si>
  <si>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</si>
  <si>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</si>
  <si>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</si>
  <si>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</si>
  <si>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</si>
  <si>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</si>
  <si>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</si>
  <si>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</si>
  <si>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</si>
  <si>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</si>
  <si>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</si>
  <si>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</si>
  <si>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</si>
  <si>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</si>
  <si>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</si>
  <si>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</si>
  <si>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</si>
  <si>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</si>
  <si>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</si>
  <si>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</si>
  <si>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</si>
  <si>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</si>
  <si>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</si>
  <si>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</si>
  <si>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</si>
  <si>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</si>
  <si>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</si>
  <si>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</si>
  <si>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</si>
  <si>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</si>
  <si>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</si>
  <si>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</si>
  <si>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</si>
  <si>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</si>
  <si>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</si>
  <si>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</si>
  <si>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</si>
  <si>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</si>
  <si>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</si>
  <si>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</si>
  <si>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</si>
  <si>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</si>
  <si>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</si>
  <si>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</si>
  <si>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</si>
  <si>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</si>
  <si>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</si>
  <si>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</si>
  <si>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</si>
  <si>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</si>
  <si>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</si>
  <si>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</si>
  <si>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</si>
  <si>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</si>
  <si>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</si>
  <si>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</si>
  <si>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</si>
  <si>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</si>
  <si>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</si>
  <si>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</si>
  <si>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</si>
  <si>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</si>
  <si>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</si>
  <si>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</si>
  <si>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</si>
  <si>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</si>
  <si>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</si>
  <si>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</si>
  <si>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</si>
  <si>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</si>
  <si>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</si>
  <si>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</si>
  <si>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</si>
  <si>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</si>
  <si>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</si>
  <si>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</si>
  <si>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</si>
  <si>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</si>
  <si>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</si>
  <si>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</si>
  <si>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</si>
  <si>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</si>
  <si>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</si>
  <si>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</si>
  <si>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</si>
  <si>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</si>
  <si>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</si>
  <si>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</si>
  <si>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</si>
  <si>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</si>
  <si>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</si>
  <si>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</si>
  <si>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</si>
  <si>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</si>
  <si>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</si>
  <si>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</si>
  <si>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</si>
  <si>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</si>
  <si>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</si>
  <si>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</si>
  <si>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</si>
  <si>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</si>
  <si>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</si>
  <si>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</si>
  <si>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</si>
  <si>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</si>
  <si>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</si>
  <si>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</si>
  <si>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</si>
  <si>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</si>
  <si>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</si>
  <si>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</si>
  <si>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</si>
  <si>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</si>
  <si>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</si>
  <si>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</si>
  <si>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2.91</t>
  </si>
  <si>
    <t>▲ 1.56</t>
  </si>
  <si>
    <t>▲ 3.74</t>
  </si>
  <si>
    <t>▲ 10.30</t>
  </si>
  <si>
    <t>水道事業会計</t>
  </si>
  <si>
    <t>下水道事業会計</t>
  </si>
  <si>
    <t>一般会計</t>
  </si>
  <si>
    <t>病院事業会計</t>
  </si>
  <si>
    <t>介護保険事業特別会計</t>
  </si>
  <si>
    <t>国民健康保険事業特別会計</t>
  </si>
  <si>
    <t>後期高齢者医療事業特別会計</t>
  </si>
  <si>
    <t>駐車場事業特別会計</t>
  </si>
  <si>
    <t>その他会計（赤字）</t>
  </si>
  <si>
    <t>その他会計（黒字）</t>
  </si>
  <si>
    <t>R02</t>
    <phoneticPr fontId="5"/>
  </si>
  <si>
    <t>R03</t>
    <phoneticPr fontId="5"/>
  </si>
  <si>
    <t>R04</t>
    <phoneticPr fontId="5"/>
  </si>
  <si>
    <t>R05</t>
    <phoneticPr fontId="5"/>
  </si>
  <si>
    <t>R06</t>
    <phoneticPr fontId="5"/>
  </si>
  <si>
    <t>-</t>
    <phoneticPr fontId="2"/>
  </si>
  <si>
    <t>中遠広域事務組合</t>
  </si>
  <si>
    <t>中東遠看護専門学校組合</t>
  </si>
  <si>
    <t>静岡県後期高齢者医療広域連合</t>
  </si>
  <si>
    <t>静岡地方税滞納整理機構</t>
  </si>
  <si>
    <t>静岡県後期高齢者医療広域連合（事業会計分）</t>
  </si>
  <si>
    <t>磐田市勤労者福祉サービスセンター</t>
    <rPh sb="0" eb="3">
      <t>イワタシ</t>
    </rPh>
    <rPh sb="3" eb="6">
      <t>キンロウシャ</t>
    </rPh>
    <rPh sb="6" eb="8">
      <t>フクシ</t>
    </rPh>
    <phoneticPr fontId="38"/>
  </si>
  <si>
    <t>〇</t>
  </si>
  <si>
    <t>磐田原総合開発</t>
    <rPh sb="0" eb="2">
      <t>イワタ</t>
    </rPh>
    <rPh sb="2" eb="3">
      <t>ハラ</t>
    </rPh>
    <rPh sb="3" eb="5">
      <t>ソウゴウ</t>
    </rPh>
    <rPh sb="5" eb="7">
      <t>カイハツ</t>
    </rPh>
    <phoneticPr fontId="38"/>
  </si>
  <si>
    <t>磐田市土地開発公社</t>
    <rPh sb="0" eb="3">
      <t>イワタシ</t>
    </rPh>
    <rPh sb="3" eb="9">
      <t>トチカイハツコウシャ</t>
    </rPh>
    <phoneticPr fontId="38"/>
  </si>
  <si>
    <t>とよおか採れたて元気むら</t>
    <rPh sb="4" eb="5">
      <t>ト</t>
    </rPh>
    <rPh sb="8" eb="10">
      <t>ゲンキ</t>
    </rPh>
    <phoneticPr fontId="38"/>
  </si>
  <si>
    <t>磐田市津波対策事業基金</t>
    <rPh sb="0" eb="3">
      <t>イワタシ</t>
    </rPh>
    <rPh sb="3" eb="5">
      <t>ツナミ</t>
    </rPh>
    <rPh sb="5" eb="7">
      <t>タイサク</t>
    </rPh>
    <rPh sb="7" eb="9">
      <t>ジギョウ</t>
    </rPh>
    <rPh sb="9" eb="11">
      <t>キキン</t>
    </rPh>
    <phoneticPr fontId="5"/>
  </si>
  <si>
    <t>磐田市地域振興基金</t>
    <rPh sb="3" eb="5">
      <t>チイキ</t>
    </rPh>
    <rPh sb="5" eb="7">
      <t>シンコウ</t>
    </rPh>
    <rPh sb="7" eb="9">
      <t>キキン</t>
    </rPh>
    <phoneticPr fontId="38"/>
  </si>
  <si>
    <t>磐田市職員退職手当基金</t>
    <rPh sb="3" eb="5">
      <t>ショクイン</t>
    </rPh>
    <rPh sb="5" eb="7">
      <t>タイショク</t>
    </rPh>
    <rPh sb="7" eb="9">
      <t>テアテ</t>
    </rPh>
    <rPh sb="9" eb="11">
      <t>キキン</t>
    </rPh>
    <phoneticPr fontId="38"/>
  </si>
  <si>
    <t>磐田市公共施設整備基金</t>
    <rPh sb="3" eb="5">
      <t>コウキョウ</t>
    </rPh>
    <rPh sb="5" eb="11">
      <t>シセツセイビキキン</t>
    </rPh>
    <phoneticPr fontId="38"/>
  </si>
  <si>
    <t>磐田市しっぺいこども福祉基金</t>
    <rPh sb="10" eb="14">
      <t>フクシキキン</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</si>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</sst>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A807-465D-88BD-395128D2B3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87743</c:v>
                </c:pt>
                <c:pt idx="1">
                  <c:v>69050</c:v>
                </c:pt>
                <c:pt idx="2">
                  <c:v>37319</c:v>
                </c:pt>
                <c:pt idx="3">
                  <c:v>50363</c:v>
                </c:pt>
                <c:pt idx="4">
                  <c:v>82518</c:v>
                </c:pt>
              </c:numCache>
            </c:numRef>
          </c:val>
          <c:smooth val="0"/>
          <c:extLst>
            <c:ext xmlns:c16="http://schemas.microsoft.com/office/drawing/2014/chart" uri="{C3380CC4-5D6E-409C-BE32-E72D297353CC}">
              <c16:uniqueId val="{00000001-A807-465D-88BD-395128D2B3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2.71</c:v>
                </c:pt>
                <c:pt idx="1">
                  <c:v>6.76</c:v>
                </c:pt>
                <c:pt idx="2">
                  <c:v>8.7200000000000006</c:v>
                </c:pt>
                <c:pt idx="3">
                  <c:v>8.25</c:v>
                </c:pt>
                <c:pt idx="4">
                  <c:v>3.45</c:v>
                </c:pt>
              </c:numCache>
            </c:numRef>
          </c:val>
          <c:extLst>
            <c:ext xmlns:c16="http://schemas.microsoft.com/office/drawing/2014/chart" uri="{C3380CC4-5D6E-409C-BE32-E72D297353CC}">
              <c16:uniqueId val="{00000000-6608-4A49-AF8A-61A6255C03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18.82</c:v>
                </c:pt>
                <c:pt idx="1">
                  <c:v>19.5</c:v>
                </c:pt>
                <c:pt idx="2">
                  <c:v>20.399999999999999</c:v>
                </c:pt>
                <c:pt idx="3">
                  <c:v>20.65</c:v>
                </c:pt>
                <c:pt idx="4">
                  <c:v>18.149999999999999</c:v>
                </c:pt>
              </c:numCache>
            </c:numRef>
          </c:val>
          <c:extLst>
            <c:ext xmlns:c16="http://schemas.microsoft.com/office/drawing/2014/chart" uri="{C3380CC4-5D6E-409C-BE32-E72D297353CC}">
              <c16:uniqueId val="{00000001-6608-4A49-AF8A-61A6255C03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-2.91</c:v>
                </c:pt>
                <c:pt idx="1">
                  <c:v>4.1900000000000004</c:v>
                </c:pt>
                <c:pt idx="2">
                  <c:v>-1.56</c:v>
                </c:pt>
                <c:pt idx="3">
                  <c:v>-3.74</c:v>
                </c:pt>
                <c:pt idx="4">
                  <c:v>-10.3</c:v>
                </c:pt>
              </c:numCache>
            </c:numRef>
          </c:val>
          <c:smooth val="0"/>
          <c:extLst>
            <c:ext xmlns:c16="http://schemas.microsoft.com/office/drawing/2014/chart" uri="{C3380CC4-5D6E-409C-BE32-E72D297353CC}">
              <c16:uniqueId val="{00000002-6608-4A49-AF8A-61A6255C03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091-4998-AF7C-E69E52F45E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91-4998-AF7C-E69E52F45EE2}"/>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091-4998-AF7C-E69E52F45EE2}"/>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0.01</c:v>
                </c:pt>
                <c:pt idx="8">
                  <c:v>#N/A</c:v>
                </c:pt>
                <c:pt idx="9">
                  <c:v>0.02</c:v>
                </c:pt>
              </c:numCache>
            </c:numRef>
          </c:val>
          <c:extLst>
            <c:ext xmlns:c16="http://schemas.microsoft.com/office/drawing/2014/chart" uri="{C3380CC4-5D6E-409C-BE32-E72D297353CC}">
              <c16:uniqueId val="{00000003-A091-4998-AF7C-E69E52F45EE2}"/>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0.64</c:v>
                </c:pt>
                <c:pt idx="2">
                  <c:v>#N/A</c:v>
                </c:pt>
                <c:pt idx="3">
                  <c:v>0.61</c:v>
                </c:pt>
                <c:pt idx="4">
                  <c:v>#N/A</c:v>
                </c:pt>
                <c:pt idx="5">
                  <c:v>0.37</c:v>
                </c:pt>
                <c:pt idx="6">
                  <c:v>#N/A</c:v>
                </c:pt>
                <c:pt idx="7">
                  <c:v>0.31</c:v>
                </c:pt>
                <c:pt idx="8">
                  <c:v>#N/A</c:v>
                </c:pt>
                <c:pt idx="9">
                  <c:v>0.46</c:v>
                </c:pt>
              </c:numCache>
            </c:numRef>
          </c:val>
          <c:extLst>
            <c:ext xmlns:c16="http://schemas.microsoft.com/office/drawing/2014/chart" uri="{C3380CC4-5D6E-409C-BE32-E72D297353CC}">
              <c16:uniqueId val="{00000004-A091-4998-AF7C-E69E52F45EE2}"/>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0.93</c:v>
                </c:pt>
                <c:pt idx="2">
                  <c:v>#N/A</c:v>
                </c:pt>
                <c:pt idx="3">
                  <c:v>1.25</c:v>
                </c:pt>
                <c:pt idx="4">
                  <c:v>#N/A</c:v>
                </c:pt>
                <c:pt idx="5">
                  <c:v>2.16</c:v>
                </c:pt>
                <c:pt idx="6">
                  <c:v>#N/A</c:v>
                </c:pt>
                <c:pt idx="7">
                  <c:v>1.34</c:v>
                </c:pt>
                <c:pt idx="8">
                  <c:v>#N/A</c:v>
                </c:pt>
                <c:pt idx="9">
                  <c:v>1.6</c:v>
                </c:pt>
              </c:numCache>
            </c:numRef>
          </c:val>
          <c:extLst>
            <c:ext xmlns:c16="http://schemas.microsoft.com/office/drawing/2014/chart" uri="{C3380CC4-5D6E-409C-BE32-E72D297353CC}">
              <c16:uniqueId val="{00000005-A091-4998-AF7C-E69E52F45EE2}"/>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5.55</c:v>
                </c:pt>
                <c:pt idx="2">
                  <c:v>#N/A</c:v>
                </c:pt>
                <c:pt idx="3">
                  <c:v>7.25</c:v>
                </c:pt>
                <c:pt idx="4">
                  <c:v>#N/A</c:v>
                </c:pt>
                <c:pt idx="5">
                  <c:v>8.86</c:v>
                </c:pt>
                <c:pt idx="6">
                  <c:v>#N/A</c:v>
                </c:pt>
                <c:pt idx="7">
                  <c:v>6.02</c:v>
                </c:pt>
                <c:pt idx="8">
                  <c:v>#N/A</c:v>
                </c:pt>
                <c:pt idx="9">
                  <c:v>2.81</c:v>
                </c:pt>
              </c:numCache>
            </c:numRef>
          </c:val>
          <c:extLst>
            <c:ext xmlns:c16="http://schemas.microsoft.com/office/drawing/2014/chart" uri="{C3380CC4-5D6E-409C-BE32-E72D297353CC}">
              <c16:uniqueId val="{00000006-A091-4998-AF7C-E69E52F45EE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c:v>
                </c:pt>
                <c:pt idx="2">
                  <c:v>#N/A</c:v>
                </c:pt>
                <c:pt idx="3">
                  <c:v>6.76</c:v>
                </c:pt>
                <c:pt idx="4">
                  <c:v>#N/A</c:v>
                </c:pt>
                <c:pt idx="5">
                  <c:v>8.7200000000000006</c:v>
                </c:pt>
                <c:pt idx="6">
                  <c:v>#N/A</c:v>
                </c:pt>
                <c:pt idx="7">
                  <c:v>8.25</c:v>
                </c:pt>
                <c:pt idx="8">
                  <c:v>#N/A</c:v>
                </c:pt>
                <c:pt idx="9">
                  <c:v>3.44</c:v>
                </c:pt>
              </c:numCache>
            </c:numRef>
          </c:val>
          <c:extLst>
            <c:ext xmlns:c16="http://schemas.microsoft.com/office/drawing/2014/chart" uri="{C3380CC4-5D6E-409C-BE32-E72D297353CC}">
              <c16:uniqueId val="{00000007-A091-4998-AF7C-E69E52F45EE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2.13</c:v>
                </c:pt>
                <c:pt idx="2">
                  <c:v>#N/A</c:v>
                </c:pt>
                <c:pt idx="3">
                  <c:v>2.85</c:v>
                </c:pt>
                <c:pt idx="4">
                  <c:v>#N/A</c:v>
                </c:pt>
                <c:pt idx="5">
                  <c:v>3.6</c:v>
                </c:pt>
                <c:pt idx="6">
                  <c:v>#N/A</c:v>
                </c:pt>
                <c:pt idx="7">
                  <c:v>4.3099999999999996</c:v>
                </c:pt>
                <c:pt idx="8">
                  <c:v>#N/A</c:v>
                </c:pt>
                <c:pt idx="9">
                  <c:v>4.99</c:v>
                </c:pt>
              </c:numCache>
            </c:numRef>
          </c:val>
          <c:extLst>
            <c:ext xmlns:c16="http://schemas.microsoft.com/office/drawing/2014/chart" uri="{C3380CC4-5D6E-409C-BE32-E72D297353CC}">
              <c16:uniqueId val="{00000008-A091-4998-AF7C-E69E52F45EE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4.99</c:v>
                </c:pt>
                <c:pt idx="2">
                  <c:v>#N/A</c:v>
                </c:pt>
                <c:pt idx="3">
                  <c:v>5.04</c:v>
                </c:pt>
                <c:pt idx="4">
                  <c:v>#N/A</c:v>
                </c:pt>
                <c:pt idx="5">
                  <c:v>5.27</c:v>
                </c:pt>
                <c:pt idx="6">
                  <c:v>#N/A</c:v>
                </c:pt>
                <c:pt idx="7">
                  <c:v>5.63</c:v>
                </c:pt>
                <c:pt idx="8">
                  <c:v>#N/A</c:v>
                </c:pt>
                <c:pt idx="9">
                  <c:v>5.35</c:v>
                </c:pt>
              </c:numCache>
            </c:numRef>
          </c:val>
          <c:extLst>
            <c:ext xmlns:c16="http://schemas.microsoft.com/office/drawing/2014/chart" uri="{C3380CC4-5D6E-409C-BE32-E72D297353CC}">
              <c16:uniqueId val="{00000009-A091-4998-AF7C-E69E52F45EE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7818</c:v>
                </c:pt>
                <c:pt idx="5">
                  <c:v>7878</c:v>
                </c:pt>
                <c:pt idx="8">
                  <c:v>7573</c:v>
                </c:pt>
                <c:pt idx="11">
                  <c:v>7653</c:v>
                </c:pt>
                <c:pt idx="14">
                  <c:v>7669</c:v>
                </c:pt>
              </c:numCache>
            </c:numRef>
          </c:val>
          <c:extLst>
            <c:ext xmlns:c16="http://schemas.microsoft.com/office/drawing/2014/chart" uri="{C3380CC4-5D6E-409C-BE32-E72D297353CC}">
              <c16:uniqueId val="{00000000-6117-470B-A0A1-AAA2357A2C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117-470B-A0A1-AAA2357A2C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125</c:v>
                </c:pt>
                <c:pt idx="3">
                  <c:v>118</c:v>
                </c:pt>
                <c:pt idx="6">
                  <c:v>111</c:v>
                </c:pt>
                <c:pt idx="9">
                  <c:v>94</c:v>
                </c:pt>
                <c:pt idx="12">
                  <c:v>81</c:v>
                </c:pt>
              </c:numCache>
            </c:numRef>
          </c:val>
          <c:extLst>
            <c:ext xmlns:c16="http://schemas.microsoft.com/office/drawing/2014/chart" uri="{C3380CC4-5D6E-409C-BE32-E72D297353CC}">
              <c16:uniqueId val="{00000002-6117-470B-A0A1-AAA2357A2C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157</c:v>
                </c:pt>
                <c:pt idx="3">
                  <c:v>111</c:v>
                </c:pt>
                <c:pt idx="6">
                  <c:v>18</c:v>
                </c:pt>
                <c:pt idx="9">
                  <c:v>23</c:v>
                </c:pt>
                <c:pt idx="12">
                  <c:v>27</c:v>
                </c:pt>
              </c:numCache>
            </c:numRef>
          </c:val>
          <c:extLst>
            <c:ext xmlns:c16="http://schemas.microsoft.com/office/drawing/2014/chart" uri="{C3380CC4-5D6E-409C-BE32-E72D297353CC}">
              <c16:uniqueId val="{00000003-6117-470B-A0A1-AAA2357A2C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2754</c:v>
                </c:pt>
                <c:pt idx="3">
                  <c:v>2666</c:v>
                </c:pt>
                <c:pt idx="6">
                  <c:v>2439</c:v>
                </c:pt>
                <c:pt idx="9">
                  <c:v>2283</c:v>
                </c:pt>
                <c:pt idx="12">
                  <c:v>2218</c:v>
                </c:pt>
              </c:numCache>
            </c:numRef>
          </c:val>
          <c:extLst>
            <c:ext xmlns:c16="http://schemas.microsoft.com/office/drawing/2014/chart" uri="{C3380CC4-5D6E-409C-BE32-E72D297353CC}">
              <c16:uniqueId val="{00000004-6117-470B-A0A1-AAA2357A2C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17-470B-A0A1-AAA2357A2C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17-470B-A0A1-AAA2357A2C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5656</c:v>
                </c:pt>
                <c:pt idx="3">
                  <c:v>5566</c:v>
                </c:pt>
                <c:pt idx="6">
                  <c:v>5297</c:v>
                </c:pt>
                <c:pt idx="9">
                  <c:v>5342</c:v>
                </c:pt>
                <c:pt idx="12">
                  <c:v>5404</c:v>
                </c:pt>
              </c:numCache>
            </c:numRef>
          </c:val>
          <c:extLst>
            <c:ext xmlns:c16="http://schemas.microsoft.com/office/drawing/2014/chart" uri="{C3380CC4-5D6E-409C-BE32-E72D297353CC}">
              <c16:uniqueId val="{00000007-6117-470B-A0A1-AAA2357A2C3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874</c:v>
                </c:pt>
                <c:pt idx="2">
                  <c:v>#N/A</c:v>
                </c:pt>
                <c:pt idx="3">
                  <c:v>#N/A</c:v>
                </c:pt>
                <c:pt idx="4">
                  <c:v>583</c:v>
                </c:pt>
                <c:pt idx="5">
                  <c:v>#N/A</c:v>
                </c:pt>
                <c:pt idx="6">
                  <c:v>#N/A</c:v>
                </c:pt>
                <c:pt idx="7">
                  <c:v>292</c:v>
                </c:pt>
                <c:pt idx="8">
                  <c:v>#N/A</c:v>
                </c:pt>
                <c:pt idx="9">
                  <c:v>#N/A</c:v>
                </c:pt>
                <c:pt idx="10">
                  <c:v>89</c:v>
                </c:pt>
                <c:pt idx="11">
                  <c:v>#N/A</c:v>
                </c:pt>
                <c:pt idx="12">
                  <c:v>#N/A</c:v>
                </c:pt>
                <c:pt idx="13">
                  <c:v>61</c:v>
                </c:pt>
                <c:pt idx="14">
                  <c:v>#N/A</c:v>
                </c:pt>
              </c:numCache>
            </c:numRef>
          </c:val>
          <c:smooth val="0"/>
          <c:extLst>
            <c:ext xmlns:c16="http://schemas.microsoft.com/office/drawing/2014/chart" uri="{C3380CC4-5D6E-409C-BE32-E72D297353CC}">
              <c16:uniqueId val="{00000008-6117-470B-A0A1-AAA2357A2C3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66779</c:v>
                </c:pt>
                <c:pt idx="5">
                  <c:v>68333</c:v>
                </c:pt>
                <c:pt idx="8">
                  <c:v>65272</c:v>
                </c:pt>
                <c:pt idx="11">
                  <c:v>62620</c:v>
                </c:pt>
                <c:pt idx="14">
                  <c:v>62084</c:v>
                </c:pt>
              </c:numCache>
            </c:numRef>
          </c:val>
          <c:extLst>
            <c:ext xmlns:c16="http://schemas.microsoft.com/office/drawing/2014/chart" uri="{C3380CC4-5D6E-409C-BE32-E72D297353CC}">
              <c16:uniqueId val="{00000000-4166-4D50-B50E-59ACA0E693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10576</c:v>
                </c:pt>
                <c:pt idx="5">
                  <c:v>11128</c:v>
                </c:pt>
                <c:pt idx="8">
                  <c:v>11259</c:v>
                </c:pt>
                <c:pt idx="11">
                  <c:v>11478</c:v>
                </c:pt>
                <c:pt idx="14">
                  <c:v>11222</c:v>
                </c:pt>
              </c:numCache>
            </c:numRef>
          </c:val>
          <c:extLst>
            <c:ext xmlns:c16="http://schemas.microsoft.com/office/drawing/2014/chart" uri="{C3380CC4-5D6E-409C-BE32-E72D297353CC}">
              <c16:uniqueId val="{00000001-4166-4D50-B50E-59ACA0E693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15141</c:v>
                </c:pt>
                <c:pt idx="5">
                  <c:v>15476</c:v>
                </c:pt>
                <c:pt idx="8">
                  <c:v>14831</c:v>
                </c:pt>
                <c:pt idx="11">
                  <c:v>14484</c:v>
                </c:pt>
                <c:pt idx="14">
                  <c:v>12314</c:v>
                </c:pt>
              </c:numCache>
            </c:numRef>
          </c:val>
          <c:extLst>
            <c:ext xmlns:c16="http://schemas.microsoft.com/office/drawing/2014/chart" uri="{C3380CC4-5D6E-409C-BE32-E72D297353CC}">
              <c16:uniqueId val="{00000002-4166-4D50-B50E-59ACA0E693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66-4D50-B50E-59ACA0E693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166-4D50-B50E-59ACA0E693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202</c:v>
                </c:pt>
                <c:pt idx="3">
                  <c:v>175</c:v>
                </c:pt>
                <c:pt idx="6">
                  <c:v>82</c:v>
                </c:pt>
                <c:pt idx="9">
                  <c:v>40</c:v>
                </c:pt>
                <c:pt idx="12">
                  <c:v>31</c:v>
                </c:pt>
              </c:numCache>
            </c:numRef>
          </c:val>
          <c:extLst>
            <c:ext xmlns:c16="http://schemas.microsoft.com/office/drawing/2014/chart" uri="{C3380CC4-5D6E-409C-BE32-E72D297353CC}">
              <c16:uniqueId val="{00000005-4166-4D50-B50E-59ACA0E693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9655</c:v>
                </c:pt>
                <c:pt idx="3">
                  <c:v>9500</c:v>
                </c:pt>
                <c:pt idx="6">
                  <c:v>10074</c:v>
                </c:pt>
                <c:pt idx="9">
                  <c:v>9895</c:v>
                </c:pt>
                <c:pt idx="12">
                  <c:v>9856</c:v>
                </c:pt>
              </c:numCache>
            </c:numRef>
          </c:val>
          <c:extLst>
            <c:ext xmlns:c16="http://schemas.microsoft.com/office/drawing/2014/chart" uri="{C3380CC4-5D6E-409C-BE32-E72D297353CC}">
              <c16:uniqueId val="{00000006-4166-4D50-B50E-59ACA0E693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271</c:v>
                </c:pt>
                <c:pt idx="3">
                  <c:v>190</c:v>
                </c:pt>
                <c:pt idx="6">
                  <c:v>227</c:v>
                </c:pt>
                <c:pt idx="9">
                  <c:v>267</c:v>
                </c:pt>
                <c:pt idx="12">
                  <c:v>282</c:v>
                </c:pt>
              </c:numCache>
            </c:numRef>
          </c:val>
          <c:extLst>
            <c:ext xmlns:c16="http://schemas.microsoft.com/office/drawing/2014/chart" uri="{C3380CC4-5D6E-409C-BE32-E72D297353CC}">
              <c16:uniqueId val="{00000007-4166-4D50-B50E-59ACA0E693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28080</c:v>
                </c:pt>
                <c:pt idx="3">
                  <c:v>22955</c:v>
                </c:pt>
                <c:pt idx="6">
                  <c:v>20640</c:v>
                </c:pt>
                <c:pt idx="9">
                  <c:v>21321</c:v>
                </c:pt>
                <c:pt idx="12">
                  <c:v>19402</c:v>
                </c:pt>
              </c:numCache>
            </c:numRef>
          </c:val>
          <c:extLst>
            <c:ext xmlns:c16="http://schemas.microsoft.com/office/drawing/2014/chart" uri="{C3380CC4-5D6E-409C-BE32-E72D297353CC}">
              <c16:uniqueId val="{00000008-4166-4D50-B50E-59ACA0E693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840</c:v>
                </c:pt>
                <c:pt idx="3">
                  <c:v>728</c:v>
                </c:pt>
                <c:pt idx="6">
                  <c:v>632</c:v>
                </c:pt>
                <c:pt idx="9">
                  <c:v>591</c:v>
                </c:pt>
                <c:pt idx="12">
                  <c:v>523</c:v>
                </c:pt>
              </c:numCache>
            </c:numRef>
          </c:val>
          <c:extLst>
            <c:ext xmlns:c16="http://schemas.microsoft.com/office/drawing/2014/chart" uri="{C3380CC4-5D6E-409C-BE32-E72D297353CC}">
              <c16:uniqueId val="{00000009-4166-4D50-B50E-59ACA0E693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53372</c:v>
                </c:pt>
                <c:pt idx="3">
                  <c:v>56769</c:v>
                </c:pt>
                <c:pt idx="6">
                  <c:v>54982</c:v>
                </c:pt>
                <c:pt idx="9">
                  <c:v>54720</c:v>
                </c:pt>
                <c:pt idx="12">
                  <c:v>55672</c:v>
                </c:pt>
              </c:numCache>
            </c:numRef>
          </c:val>
          <c:extLst>
            <c:ext xmlns:c16="http://schemas.microsoft.com/office/drawing/2014/chart" uri="{C3380CC4-5D6E-409C-BE32-E72D297353CC}">
              <c16:uniqueId val="{0000000A-4166-4D50-B50E-59ACA0E693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146</c:v>
                </c:pt>
                <c:pt idx="14">
                  <c:v>#N/A</c:v>
                </c:pt>
              </c:numCache>
            </c:numRef>
          </c:val>
          <c:smooth val="0"/>
          <c:extLst>
            <c:ext xmlns:c16="http://schemas.microsoft.com/office/drawing/2014/chart" uri="{C3380CC4-5D6E-409C-BE32-E72D297353CC}">
              <c16:uniqueId val="{0000000B-4166-4D50-B50E-59ACA0E693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8011</c:v>
                </c:pt>
                <c:pt idx="1">
                  <c:v>8322</c:v>
                </c:pt>
                <c:pt idx="2">
                  <c:v>7570</c:v>
                </c:pt>
              </c:numCache>
            </c:numRef>
          </c:val>
          <c:extLst>
            <c:ext xmlns:c16="http://schemas.microsoft.com/office/drawing/2014/chart" uri="{C3380CC4-5D6E-409C-BE32-E72D297353CC}">
              <c16:uniqueId val="{00000000-B6A1-49F8-9FA2-0409708A03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6A1-49F8-9FA2-0409708A03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5671</c:v>
                </c:pt>
                <c:pt idx="1">
                  <c:v>6601</c:v>
                </c:pt>
                <c:pt idx="2">
                  <c:v>5928</c:v>
                </c:pt>
              </c:numCache>
            </c:numRef>
          </c:val>
          <c:extLst>
            <c:ext xmlns:c16="http://schemas.microsoft.com/office/drawing/2014/chart" uri="{C3380CC4-5D6E-409C-BE32-E72D297353CC}">
              <c16:uniqueId val="{00000002-B6A1-49F8-9FA2-0409708A03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静岡県磐田市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実質公債費比率の分子は主に下水道事業会計への繰出金減の影響による準元利償還金の減により、前年度比で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今後も大型事業が続くことや、老朽化した施設更新等に伴う財源確保のため、起債借入の増が想定されることから、投資的経費の見直し等を継続的に行い、起債残高の抑制に努めていく。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満期一括償還地方債の該当なし。基金は平成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日をもって廃止した。</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静岡県磐田市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将来負担額は、前年度比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となった要因は、一般会計等において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海岸堤防整備事業や向陽学府一体校整備事業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などによる借入の増により地方債現在高の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等があったが、下水道事業会計の地方債に充てる一般会計等からの繰入見込額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となったこと等によるものである。今後は、大型事業の進捗に伴い一般会計等に係る地方債の現在高は増加する一方、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企業債残高は減少傾向が継続することを見込んでいる。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充当可能財源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百万円の減となった。減となった要因は、磐田市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基金や磐田市津波対策事業基金の取崩し等により充当可能基金が減となったこと、臨時財政対策債等の減により、地方債現在高等に係る基準財政需要額算入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見込</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額が減となったことによるものである。充当可能基金については、今後の大型事業の進捗に伴い減少する見込みである。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静岡県磐田市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、しっぺいこども福祉基金に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海岸防潮堤整備事業に津波対策事業基金約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体育施設管理事業や市役所本庁舎長寿命化改修事業に公共施設整備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　</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今後は海岸堤防整備事業等の大型事業の進捗により積み立て以上の取り崩しを予定していることから、残高は減少していく見込みである。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・磐田市津波対策事業基金：静岡県第４次地震被害想定の公表を受け、今後想定される津波から市民の生命、身体及び財産を守るための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津波対策事業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・磐田市地域振興基金：</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地域の連帯意識及びコミュニティの強化を推進し、もって地域振興を図るための事業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・磐田市職員退職手当基金：職員が退職した場合に支給する退職手当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・磐田市しっぺいこども福祉基金：子ども・子育て支援活動及び地域保健福祉活動を推進するための事業</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・磐田市公共施設整備基金：公共施設の整備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・磐田市津波対策事業基金：寄附金等を財源に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百万円を積み立てた一方で、海岸堤防整備事業のため約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より減となった。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・磐田市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定年延長による退職手当支給のための取り崩しにより減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・磐田市津波対策事業基金：ふるさと納税寄附金を主な財源として、令和８年度までの海岸堤防整備完了を目指し、計画的に積み立てと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・磐田市しっぺいこども福祉基金：ふるさと納税寄附金を主な財源として、今後も計画的に積み立てと取り崩しを行う。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・磐田市公共施設整備基金：小中一体校の整備や老朽化した施設更新等への充当により、今後残高は減少していくものと見込んでいるが</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計画的な積み立てと取り崩しを行っていく。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決算剰余金等の積み立てが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億円あったものの、収支調整のため約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予算規模の拡大等による繰り入れの増加に伴う残高の減少が予想されるが、大規模自然災害の発生等、不測の事態に対する備えとして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財政見通し上の目標値である「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億円を下回らない」を踏まえ残高を確保していく方針である。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静岡県磐田市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165,426
155,591
163.45
77,557,065
75,928,867
1,437,645
41,712,914
55,672,132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年度の基準財政収入額は、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市町村民税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法人税割の増及び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固定資産税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の増等により前年度比増となり、基準財政需要額は、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普通交付税再算定に伴う給与改定費や臨時財政対策債償還基金費等の増に加え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、基準財政需要額から控除される臨時財政対策債発行可能額が大幅減となり前年度比増となった。収入額、需要額ともに増となったが、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収入</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額の増が上回ったため、財政力指数は前年度比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県平均は上回っているものの、類似団体平均を下回っていることから、既存産業の活性化に加え新産業の創出等に取り組むことで歳入確保を図るとともに、行財政改革による財政基盤の強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7117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77305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歳入は、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法人市民税の大幅減等による地方税の減や普通交付税の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、臨時財政対策債の減等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により全体で減となり、歳出は、主に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増となり全体で増となったため、経常収支比率は前年度比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今後も少子高齢化の進行による扶助費の増加や物価高騰による物件費の増加が避けられない見通しであるが、本市の財政見通しにおける目標値である「令和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％以下」の達成に向け、経常経費の削減等、行財政改革に取り組んでいく。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43241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9910233"/>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15318</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50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43241</xdr:rowOff>
    </xdr:from>
    <xdr:to>
      <xdr:col>24</xdr:col>
      <xdr:colOff>12700</xdr:colOff>
      <xdr:row>67</xdr:row>
      <xdr:rowOff>43241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53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36891</xdr:rowOff>
    </xdr:from>
    <xdr:to>
      <xdr:col>23</xdr:col>
      <xdr:colOff>133350</xdr:colOff>
      <xdr:row>65</xdr:row>
      <xdr:rowOff>110369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323891"/>
          <a:ext cx="838200" cy="9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61884</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52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45357</xdr:rowOff>
    </xdr:from>
    <xdr:to>
      <xdr:col>23</xdr:col>
      <xdr:colOff>184150</xdr:colOff>
      <xdr:row>62</xdr:row>
      <xdr:rowOff>146957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70455</xdr:rowOff>
    </xdr:from>
    <xdr:to>
      <xdr:col>19</xdr:col>
      <xdr:colOff>133350</xdr:colOff>
      <xdr:row>60</xdr:row>
      <xdr:rowOff>36891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186005"/>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28320</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65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46567</xdr:rowOff>
    </xdr:from>
    <xdr:to>
      <xdr:col>15</xdr:col>
      <xdr:colOff>82550</xdr:colOff>
      <xdr:row>59</xdr:row>
      <xdr:rowOff>70455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9990667"/>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123976</xdr:rowOff>
    </xdr:from>
    <xdr:to>
      <xdr:col>15</xdr:col>
      <xdr:colOff>133350</xdr:colOff>
      <xdr:row>61</xdr:row>
      <xdr:rowOff>54126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46567</xdr:rowOff>
    </xdr:from>
    <xdr:to>
      <xdr:col>11</xdr:col>
      <xdr:colOff>31750</xdr:colOff>
      <xdr:row>62</xdr:row>
      <xdr:rowOff>4233</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9990667"/>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133652</xdr:rowOff>
    </xdr:from>
    <xdr:to>
      <xdr:col>11</xdr:col>
      <xdr:colOff>82550</xdr:colOff>
      <xdr:row>59</xdr:row>
      <xdr:rowOff>63802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07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48579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16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9978</xdr:rowOff>
    </xdr:from>
    <xdr:to>
      <xdr:col>7</xdr:col>
      <xdr:colOff>31750</xdr:colOff>
      <xdr:row>61</xdr:row>
      <xdr:rowOff>111578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121755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59569</xdr:rowOff>
    </xdr:from>
    <xdr:to>
      <xdr:col>23</xdr:col>
      <xdr:colOff>184150</xdr:colOff>
      <xdr:row>65</xdr:row>
      <xdr:rowOff>161169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2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31646</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117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157541</xdr:rowOff>
    </xdr:from>
    <xdr:to>
      <xdr:col>19</xdr:col>
      <xdr:colOff>184150</xdr:colOff>
      <xdr:row>60</xdr:row>
      <xdr:rowOff>87691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27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97868</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041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19655</xdr:rowOff>
    </xdr:from>
    <xdr:to>
      <xdr:col>15</xdr:col>
      <xdr:colOff>133350</xdr:colOff>
      <xdr:row>59</xdr:row>
      <xdr:rowOff>121255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1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131432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990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167217</xdr:rowOff>
    </xdr:from>
    <xdr:to>
      <xdr:col>11</xdr:col>
      <xdr:colOff>82550</xdr:colOff>
      <xdr:row>58</xdr:row>
      <xdr:rowOff>97367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107544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970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39810</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新型コロナウイルスワクチン接種事業の大幅減はあったものの、基幹業務システム標準化に伴う電子計算機運営事業費の増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小学校教材等整備事業の増等、人件費においては、定年延長の影響による退職手当の増や人事院勧告による職員給の増等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物件費等決算額が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増となったが、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下回った。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が進み維持補修費の増加が見込まれることから、将来的な負担を軽減するため、公共施設等総合管理計画に基づき、施設の更新や長寿命化、総量や規模の適正化等に計画的に取り組み、効果的・効率的な投資を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5293</xdr:rowOff>
    </xdr:from>
    <xdr:to>
      <xdr:col>23</xdr:col>
      <xdr:colOff>133350</xdr:colOff>
      <xdr:row>89</xdr:row>
      <xdr:rowOff>24919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235643"/>
          <a:ext cx="0" cy="1048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168446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24919</xdr:rowOff>
    </xdr:from>
    <xdr:to>
      <xdr:col>24</xdr:col>
      <xdr:colOff>12700</xdr:colOff>
      <xdr:row>89</xdr:row>
      <xdr:rowOff>24919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8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91670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9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5293</xdr:rowOff>
    </xdr:from>
    <xdr:to>
      <xdr:col>24</xdr:col>
      <xdr:colOff>12700</xdr:colOff>
      <xdr:row>83</xdr:row>
      <xdr:rowOff>5293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23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53625</xdr:rowOff>
    </xdr:from>
    <xdr:to>
      <xdr:col>23</xdr:col>
      <xdr:colOff>133350</xdr:colOff>
      <xdr:row>84</xdr:row>
      <xdr:rowOff>99755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83975"/>
          <a:ext cx="838200" cy="2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15789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8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43712</xdr:rowOff>
    </xdr:from>
    <xdr:to>
      <xdr:col>23</xdr:col>
      <xdr:colOff>184150</xdr:colOff>
      <xdr:row>85</xdr:row>
      <xdr:rowOff>145312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53625</xdr:rowOff>
    </xdr:from>
    <xdr:to>
      <xdr:col>19</xdr:col>
      <xdr:colOff>133350</xdr:colOff>
      <xdr:row>83</xdr:row>
      <xdr:rowOff>151231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83975"/>
          <a:ext cx="889000" cy="9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131800</xdr:rowOff>
    </xdr:from>
    <xdr:to>
      <xdr:col>19</xdr:col>
      <xdr:colOff>184150</xdr:colOff>
      <xdr:row>84</xdr:row>
      <xdr:rowOff>61950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46727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4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111953</xdr:rowOff>
    </xdr:from>
    <xdr:to>
      <xdr:col>15</xdr:col>
      <xdr:colOff>82550</xdr:colOff>
      <xdr:row>83</xdr:row>
      <xdr:rowOff>151231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70853"/>
          <a:ext cx="889000" cy="2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81271</xdr:rowOff>
    </xdr:from>
    <xdr:to>
      <xdr:col>15</xdr:col>
      <xdr:colOff>133350</xdr:colOff>
      <xdr:row>84</xdr:row>
      <xdr:rowOff>11421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21598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52840</xdr:rowOff>
    </xdr:from>
    <xdr:to>
      <xdr:col>11</xdr:col>
      <xdr:colOff>31750</xdr:colOff>
      <xdr:row>82</xdr:row>
      <xdr:rowOff>111953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40290"/>
          <a:ext cx="889000" cy="23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169907</xdr:rowOff>
    </xdr:from>
    <xdr:to>
      <xdr:col>11</xdr:col>
      <xdr:colOff>82550</xdr:colOff>
      <xdr:row>83</xdr:row>
      <xdr:rowOff>100057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1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87099</xdr:rowOff>
    </xdr:from>
    <xdr:to>
      <xdr:col>7</xdr:col>
      <xdr:colOff>31750</xdr:colOff>
      <xdr:row>82</xdr:row>
      <xdr:rowOff>17249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2026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6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48955</xdr:rowOff>
    </xdr:from>
    <xdr:to>
      <xdr:col>23</xdr:col>
      <xdr:colOff>184150</xdr:colOff>
      <xdr:row>84</xdr:row>
      <xdr:rowOff>150555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65482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2825</xdr:rowOff>
    </xdr:from>
    <xdr:to>
      <xdr:col>19</xdr:col>
      <xdr:colOff>184150</xdr:colOff>
      <xdr:row>83</xdr:row>
      <xdr:rowOff>104425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3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114602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02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100431</xdr:rowOff>
    </xdr:from>
    <xdr:to>
      <xdr:col>15</xdr:col>
      <xdr:colOff>133350</xdr:colOff>
      <xdr:row>84</xdr:row>
      <xdr:rowOff>30581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3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417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61153</xdr:rowOff>
    </xdr:from>
    <xdr:to>
      <xdr:col>11</xdr:col>
      <xdr:colOff>82550</xdr:colOff>
      <xdr:row>82</xdr:row>
      <xdr:rowOff>162753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8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2040</xdr:rowOff>
    </xdr:from>
    <xdr:to>
      <xdr:col>7</xdr:col>
      <xdr:colOff>31750</xdr:colOff>
      <xdr:row>81</xdr:row>
      <xdr:rowOff>103640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113817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5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給与改定については、人事院勧告に基づき、国家公務員の改定に準じて実施している。令和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年度も前年度に引き続き月例給の改定を実施した。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従来から、人件費管理及び昇給・昇格管理は適正に行っており、この結果として、ラスパイレス指数は全国市平均と同程度、類似団体内でも中位の水準となっている。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58420</xdr:rowOff>
    </xdr:from>
    <xdr:to>
      <xdr:col>81</xdr:col>
      <xdr:colOff>44450</xdr:colOff>
      <xdr:row>84</xdr:row>
      <xdr:rowOff>130811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602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100347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130811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843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157480</xdr:rowOff>
    </xdr:from>
    <xdr:to>
      <xdr:col>72</xdr:col>
      <xdr:colOff>203200</xdr:colOff>
      <xdr:row>84</xdr:row>
      <xdr:rowOff>82550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878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157480</xdr:rowOff>
    </xdr:from>
    <xdr:to>
      <xdr:col>68</xdr:col>
      <xdr:colOff>152400</xdr:colOff>
      <xdr:row>83</xdr:row>
      <xdr:rowOff>157480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87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24147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5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80011</xdr:rowOff>
    </xdr:from>
    <xdr:to>
      <xdr:col>77</xdr:col>
      <xdr:colOff>95250</xdr:colOff>
      <xdr:row>85</xdr:row>
      <xdr:rowOff>10161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20338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106680</xdr:rowOff>
    </xdr:from>
    <xdr:to>
      <xdr:col>68</xdr:col>
      <xdr:colOff>203200</xdr:colOff>
      <xdr:row>84</xdr:row>
      <xdr:rowOff>36830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47007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0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106680</xdr:rowOff>
    </xdr:from>
    <xdr:to>
      <xdr:col>64</xdr:col>
      <xdr:colOff>152400</xdr:colOff>
      <xdr:row>84</xdr:row>
      <xdr:rowOff>36830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47007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0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年４月の５市町村合併以降、行財政改革大綱及び平成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年度までの第２次定員適正化計画に基づき、人件費の抑制及び徹底的なスリム化を図り、消防及び病院を除く「一般部門正規職員数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人体制」を実現した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H17.4.1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現在は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令和４年度に策定した磐田市人材マネジメント方針に基づき、上限人数にこだわらない総人件費と年齢バランスに配慮した職員体制の構築に取り組んでいる。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18204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5849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161731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18204</xdr:rowOff>
    </xdr:from>
    <xdr:to>
      <xdr:col>81</xdr:col>
      <xdr:colOff>133350</xdr:colOff>
      <xdr:row>66</xdr:row>
      <xdr:rowOff>18204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70696</xdr:rowOff>
    </xdr:from>
    <xdr:to>
      <xdr:col>81</xdr:col>
      <xdr:colOff>44450</xdr:colOff>
      <xdr:row>59</xdr:row>
      <xdr:rowOff>19896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01479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6350</xdr:rowOff>
    </xdr:from>
    <xdr:to>
      <xdr:col>77</xdr:col>
      <xdr:colOff>44450</xdr:colOff>
      <xdr:row>58</xdr:row>
      <xdr:rowOff>70696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995045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151554</xdr:rowOff>
    </xdr:from>
    <xdr:to>
      <xdr:col>77</xdr:col>
      <xdr:colOff>95250</xdr:colOff>
      <xdr:row>61</xdr:row>
      <xdr:rowOff>81704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66481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2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145627</xdr:rowOff>
    </xdr:from>
    <xdr:to>
      <xdr:col>72</xdr:col>
      <xdr:colOff>203200</xdr:colOff>
      <xdr:row>58</xdr:row>
      <xdr:rowOff>6350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99182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113454</xdr:rowOff>
    </xdr:from>
    <xdr:to>
      <xdr:col>68</xdr:col>
      <xdr:colOff>152400</xdr:colOff>
      <xdr:row>57</xdr:row>
      <xdr:rowOff>145627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98861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85107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1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143950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140546</xdr:rowOff>
    </xdr:from>
    <xdr:to>
      <xdr:col>81</xdr:col>
      <xdr:colOff>95250</xdr:colOff>
      <xdr:row>59</xdr:row>
      <xdr:rowOff>70696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157073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2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19896</xdr:rowOff>
    </xdr:from>
    <xdr:to>
      <xdr:col>77</xdr:col>
      <xdr:colOff>95250</xdr:colOff>
      <xdr:row>58</xdr:row>
      <xdr:rowOff>121496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131673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732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127000</xdr:rowOff>
    </xdr:from>
    <xdr:to>
      <xdr:col>73</xdr:col>
      <xdr:colOff>44450</xdr:colOff>
      <xdr:row>58</xdr:row>
      <xdr:rowOff>57150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67327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94827</xdr:rowOff>
    </xdr:from>
    <xdr:to>
      <xdr:col>68</xdr:col>
      <xdr:colOff>203200</xdr:colOff>
      <xdr:row>58</xdr:row>
      <xdr:rowOff>24977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98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35154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636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62654</xdr:rowOff>
    </xdr:from>
    <xdr:to>
      <xdr:col>64</xdr:col>
      <xdr:colOff>152400</xdr:colOff>
      <xdr:row>57</xdr:row>
      <xdr:rowOff>164254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98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2981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60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元利償還金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の増はあるものの、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下水道事業会計への繰出金減等による準元利償還金の減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や標準財政規模の大幅な増など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により、数値は前年度に比べ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今後は、大型事業の実施や、老朽化した施設更新等に伴う財源確保のための市債借入の増が見込まれることから、本市の財政見通しの目標値である「令和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年度末における全会計の市債残高</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億円以下」の達成に向け、事業の精査や基金の活用などにより健全な財政運営を行っていくことで、比率の抑制に努めていく。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170241</xdr:rowOff>
    </xdr:from>
    <xdr:to>
      <xdr:col>81</xdr:col>
      <xdr:colOff>44450</xdr:colOff>
      <xdr:row>38</xdr:row>
      <xdr:rowOff>56243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513891"/>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56243</xdr:rowOff>
    </xdr:from>
    <xdr:to>
      <xdr:col>77</xdr:col>
      <xdr:colOff>44450</xdr:colOff>
      <xdr:row>38</xdr:row>
      <xdr:rowOff>148167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57134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68641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663267"/>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68641</xdr:rowOff>
    </xdr:from>
    <xdr:to>
      <xdr:col>68</xdr:col>
      <xdr:colOff>152400</xdr:colOff>
      <xdr:row>39</xdr:row>
      <xdr:rowOff>160565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75519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119440</xdr:rowOff>
    </xdr:from>
    <xdr:to>
      <xdr:col>81</xdr:col>
      <xdr:colOff>95250</xdr:colOff>
      <xdr:row>38</xdr:row>
      <xdr:rowOff>49591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135967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0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5443</xdr:rowOff>
    </xdr:from>
    <xdr:to>
      <xdr:col>77</xdr:col>
      <xdr:colOff>95250</xdr:colOff>
      <xdr:row>38</xdr:row>
      <xdr:rowOff>107043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117220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8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一般会計等及び特別・企業会計を含めた全会計における地方債残高が減少傾向であったことから、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令和２年度から令和５年度にかけては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数値なしであったが、大型事業の実施による市債借入の増や基金残高の減により、将来負担額が充当可能財源等を上回ったことから、令和６年度は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、大型事業の進捗や老朽化した施設更新等による市債借入の増、基金繰入金の増による充当可能基金の減に伴い、比率の上昇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想定されることから、投資的経費の見直しを継続的に行い、健全な財政運営の維持に努めていく。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14478</xdr:rowOff>
    </xdr:from>
    <xdr:to>
      <xdr:col>68</xdr:col>
      <xdr:colOff>203200</xdr:colOff>
      <xdr:row>14</xdr:row>
      <xdr:rowOff>116078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3861</xdr:rowOff>
    </xdr:from>
    <xdr:to>
      <xdr:col>81</xdr:col>
      <xdr:colOff>95250</xdr:colOff>
      <xdr:row>14</xdr:row>
      <xdr:rowOff>105461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40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147388</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37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静岡県磐田市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165,426
155,591
163.45
77,557,065
75,928,867
1,437,645
41,712,914
55,672,132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定年延長による退職手当の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増や人事院勧告による職員給の増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、類似団体、全国、県平均を下回っている。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定年延長制度による影響を見据えつつ、総人件費と年齢バランスに留意した職員体制を構築できるよう、令和４年度策定の磐田市人材マネジメント方針に基づき、適正な人事管理の継続と職員体制の充実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152400</xdr:rowOff>
    </xdr:from>
    <xdr:to>
      <xdr:col>24</xdr:col>
      <xdr:colOff>25400</xdr:colOff>
      <xdr:row>36</xdr:row>
      <xdr:rowOff>139700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81700"/>
          <a:ext cx="8382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152400</xdr:rowOff>
    </xdr:from>
    <xdr:to>
      <xdr:col>19</xdr:col>
      <xdr:colOff>187325</xdr:colOff>
      <xdr:row>35</xdr:row>
      <xdr:rowOff>57150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81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139700</xdr:rowOff>
    </xdr:from>
    <xdr:to>
      <xdr:col>15</xdr:col>
      <xdr:colOff>98425</xdr:colOff>
      <xdr:row>35</xdr:row>
      <xdr:rowOff>57150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69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139700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690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88900</xdr:rowOff>
    </xdr:from>
    <xdr:to>
      <xdr:col>24</xdr:col>
      <xdr:colOff>76200</xdr:colOff>
      <xdr:row>37</xdr:row>
      <xdr:rowOff>19050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101600</xdr:rowOff>
    </xdr:from>
    <xdr:to>
      <xdr:col>20</xdr:col>
      <xdr:colOff>38100</xdr:colOff>
      <xdr:row>35</xdr:row>
      <xdr:rowOff>31750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41927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9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6350</xdr:rowOff>
    </xdr:from>
    <xdr:to>
      <xdr:col>15</xdr:col>
      <xdr:colOff>149225</xdr:colOff>
      <xdr:row>35</xdr:row>
      <xdr:rowOff>107950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118127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88900</xdr:rowOff>
    </xdr:from>
    <xdr:to>
      <xdr:col>11</xdr:col>
      <xdr:colOff>60325</xdr:colOff>
      <xdr:row>35</xdr:row>
      <xdr:rowOff>19050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8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ポイント増となり、令和４年度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から３年連続で、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類似団体平均を上回った。これは、主に基幹業務システム標準化に伴う電子計算機運営事業費の増や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小学校教材等整備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事業の増等によるものである。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物価高騰による影響がある中、今後も継続的に経常経費の精査を進めコストの低減に努める。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136525</xdr:rowOff>
    </xdr:from>
    <xdr:to>
      <xdr:col>82</xdr:col>
      <xdr:colOff>107950</xdr:colOff>
      <xdr:row>18</xdr:row>
      <xdr:rowOff>136525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05117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26052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69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136525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083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83202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5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22225</xdr:rowOff>
    </xdr:from>
    <xdr:to>
      <xdr:col>73</xdr:col>
      <xdr:colOff>180975</xdr:colOff>
      <xdr:row>16</xdr:row>
      <xdr:rowOff>165100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7654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35577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22225</xdr:rowOff>
    </xdr:from>
    <xdr:to>
      <xdr:col>69</xdr:col>
      <xdr:colOff>92075</xdr:colOff>
      <xdr:row>16</xdr:row>
      <xdr:rowOff>31750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654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85725</xdr:rowOff>
    </xdr:from>
    <xdr:to>
      <xdr:col>82</xdr:col>
      <xdr:colOff>158750</xdr:colOff>
      <xdr:row>19</xdr:row>
      <xdr:rowOff>15875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7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57802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4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85725</xdr:rowOff>
    </xdr:from>
    <xdr:to>
      <xdr:col>78</xdr:col>
      <xdr:colOff>120650</xdr:colOff>
      <xdr:row>18</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86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142875</xdr:rowOff>
    </xdr:from>
    <xdr:to>
      <xdr:col>69</xdr:col>
      <xdr:colOff>142875</xdr:colOff>
      <xdr:row>16</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制度改正による児童手当給付事業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障害者福祉サービス事業の増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ポイント増となったが、類似団体、全国、県平均より低い比率を維持している。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今後も扶助費の増加は避けられない情勢であり、単独事業の見直し等により、財政負担の軽減に努めていく。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149860</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40816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64787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149860</xdr:rowOff>
    </xdr:from>
    <xdr:to>
      <xdr:col>24</xdr:col>
      <xdr:colOff>114300</xdr:colOff>
      <xdr:row>54</xdr:row>
      <xdr:rowOff>149860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4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56</xdr:row>
      <xdr:rowOff>149860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681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25417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6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53340</xdr:rowOff>
    </xdr:from>
    <xdr:to>
      <xdr:col>24</xdr:col>
      <xdr:colOff>76200</xdr:colOff>
      <xdr:row>58</xdr:row>
      <xdr:rowOff>154940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46990</xdr:rowOff>
    </xdr:from>
    <xdr:to>
      <xdr:col>19</xdr:col>
      <xdr:colOff>187325</xdr:colOff>
      <xdr:row>55</xdr:row>
      <xdr:rowOff>138430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76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xdr:rowOff>
    </xdr:from>
    <xdr:to>
      <xdr:col>20</xdr:col>
      <xdr:colOff>38100</xdr:colOff>
      <xdr:row>58</xdr:row>
      <xdr:rowOff>109220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93997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46990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85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41910</xdr:rowOff>
    </xdr:from>
    <xdr:to>
      <xdr:col>15</xdr:col>
      <xdr:colOff>149225</xdr:colOff>
      <xdr:row>57</xdr:row>
      <xdr:rowOff>143510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128287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149860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85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115587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27957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167640</xdr:rowOff>
    </xdr:from>
    <xdr:to>
      <xdr:col>15</xdr:col>
      <xdr:colOff>149225</xdr:colOff>
      <xdr:row>55</xdr:row>
      <xdr:rowOff>97790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107967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99060</xdr:rowOff>
    </xdr:from>
    <xdr:to>
      <xdr:col>6</xdr:col>
      <xdr:colOff>171450</xdr:colOff>
      <xdr:row>55</xdr:row>
      <xdr:rowOff>29210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39387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年度以降は、地方公営企業法の適用に伴う下水道事業会計への繰出金の皆減により類似団体平均を下回っている。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年度は、繰出金のうち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後期高齢者医療広域連合負担金等の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り、類似団体平均と同等となったものの、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全国、県平均より低い比率を維持している。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繰出金については、特別会計本来の独立採算の原則を踏まえた適正な保険料や保険税の精査、経費削減などを進めることで、普通会計の負担軽減に努めていく。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59</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1964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161307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3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58</xdr:row>
      <xdr:rowOff>35560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967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116857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96537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令和２年度以降、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下水道事業の企業債償還が進んだことによる元利償還金の減に伴う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公共下水道事業負担金の減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により、減少傾向で推移していたものの、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類似団体、全国、県平均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を上回っている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令和６年度は、民間認可保育園等運営費補助事業や公共下水道事業負担金の増等により、前年度比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今後も補助金及び負担金について適正化を図るため、継続的に見直しに取り組んでいく。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18143</xdr:rowOff>
    </xdr:from>
    <xdr:to>
      <xdr:col>82</xdr:col>
      <xdr:colOff>107950</xdr:colOff>
      <xdr:row>38</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5332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65513</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6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18143</xdr:rowOff>
    </xdr:from>
    <xdr:to>
      <xdr:col>78</xdr:col>
      <xdr:colOff>69850</xdr:colOff>
      <xdr:row>38</xdr:row>
      <xdr:rowOff>18143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533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18143</xdr:rowOff>
    </xdr:from>
    <xdr:to>
      <xdr:col>73</xdr:col>
      <xdr:colOff>180975</xdr:colOff>
      <xdr:row>38</xdr:row>
      <xdr:rowOff>94343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533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94343</xdr:rowOff>
    </xdr:from>
    <xdr:to>
      <xdr:col>69</xdr:col>
      <xdr:colOff>92075</xdr:colOff>
      <xdr:row>39</xdr:row>
      <xdr:rowOff>64407</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609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138793</xdr:rowOff>
    </xdr:from>
    <xdr:to>
      <xdr:col>78</xdr:col>
      <xdr:colOff>120650</xdr:colOff>
      <xdr:row>38</xdr:row>
      <xdr:rowOff>68943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53720</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5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138793</xdr:rowOff>
    </xdr:from>
    <xdr:to>
      <xdr:col>74</xdr:col>
      <xdr:colOff>31750</xdr:colOff>
      <xdr:row>38</xdr:row>
      <xdr:rowOff>68943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53720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43543</xdr:rowOff>
    </xdr:from>
    <xdr:to>
      <xdr:col>69</xdr:col>
      <xdr:colOff>142875</xdr:colOff>
      <xdr:row>38</xdr:row>
      <xdr:rowOff>145143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129920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13607</xdr:rowOff>
    </xdr:from>
    <xdr:to>
      <xdr:col>65</xdr:col>
      <xdr:colOff>53975</xdr:colOff>
      <xdr:row>39</xdr:row>
      <xdr:rowOff>115207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99984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近年の全体的な起債抑制の取組の成果により、令和３年度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から令和５年度にかけて、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類似団体、全国、県平均を下回った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が、令和６年度は、大型事業の実施による市債借入れの増等により前年度比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ポイント増となり、類似団体平均を上回った。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、大規模事業の進捗に伴い増加する見込みである。事業の精査や基金の活用などにより健全な財政運営を行っていくことで、比率の抑制に努めていく。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54611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381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111761</xdr:rowOff>
    </xdr:from>
    <xdr:to>
      <xdr:col>24</xdr:col>
      <xdr:colOff>25400</xdr:colOff>
      <xdr:row>78</xdr:row>
      <xdr:rowOff>149861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4848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107966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309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111761</xdr:rowOff>
    </xdr:from>
    <xdr:to>
      <xdr:col>19</xdr:col>
      <xdr:colOff>187325</xdr:colOff>
      <xdr:row>78</xdr:row>
      <xdr:rowOff>111761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484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111761</xdr:rowOff>
    </xdr:from>
    <xdr:to>
      <xdr:col>15</xdr:col>
      <xdr:colOff>98425</xdr:colOff>
      <xdr:row>78</xdr:row>
      <xdr:rowOff>142239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848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3811</xdr:rowOff>
    </xdr:from>
    <xdr:to>
      <xdr:col>15</xdr:col>
      <xdr:colOff>149225</xdr:colOff>
      <xdr:row>79</xdr:row>
      <xdr:rowOff>105411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90188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142239</xdr:rowOff>
    </xdr:from>
    <xdr:to>
      <xdr:col>11</xdr:col>
      <xdr:colOff>9525</xdr:colOff>
      <xdr:row>79</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153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160020</xdr:rowOff>
    </xdr:from>
    <xdr:to>
      <xdr:col>11</xdr:col>
      <xdr:colOff>60325</xdr:colOff>
      <xdr:row>79</xdr:row>
      <xdr:rowOff>90170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123207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60961</xdr:rowOff>
    </xdr:from>
    <xdr:to>
      <xdr:col>20</xdr:col>
      <xdr:colOff>38100</xdr:colOff>
      <xdr:row>78</xdr:row>
      <xdr:rowOff>162561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02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60961</xdr:rowOff>
    </xdr:from>
    <xdr:to>
      <xdr:col>15</xdr:col>
      <xdr:colOff>149225</xdr:colOff>
      <xdr:row>78</xdr:row>
      <xdr:rowOff>162561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91439</xdr:rowOff>
    </xdr:from>
    <xdr:to>
      <xdr:col>11</xdr:col>
      <xdr:colOff>60325</xdr:colOff>
      <xdr:row>79</xdr:row>
      <xdr:rowOff>21589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31766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3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人件費や物件費の増等により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、類似団体、全国、県平均を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。扶助費や物件費は今後も増加が避けられない状況であり、単独事業の見直しや経常経費の精査を進め財政負担の軽減に努める。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82</xdr:row>
      <xdr:rowOff>27939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466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39370</xdr:rowOff>
    </xdr:from>
    <xdr:to>
      <xdr:col>82</xdr:col>
      <xdr:colOff>107950</xdr:colOff>
      <xdr:row>80</xdr:row>
      <xdr:rowOff>104139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241020"/>
          <a:ext cx="838200" cy="57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69866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7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77</xdr:row>
      <xdr:rowOff>39370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149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130810</xdr:rowOff>
    </xdr:from>
    <xdr:to>
      <xdr:col>73</xdr:col>
      <xdr:colOff>180975</xdr:colOff>
      <xdr:row>76</xdr:row>
      <xdr:rowOff>119380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9895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137161</xdr:rowOff>
    </xdr:from>
    <xdr:to>
      <xdr:col>74</xdr:col>
      <xdr:colOff>31750</xdr:colOff>
      <xdr:row>77</xdr:row>
      <xdr:rowOff>67311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77</xdr:row>
      <xdr:rowOff>115570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9895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17797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53339</xdr:rowOff>
    </xdr:from>
    <xdr:to>
      <xdr:col>82</xdr:col>
      <xdr:colOff>158750</xdr:colOff>
      <xdr:row>80</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25416</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160020</xdr:rowOff>
    </xdr:from>
    <xdr:to>
      <xdr:col>78</xdr:col>
      <xdr:colOff>120650</xdr:colOff>
      <xdr:row>77</xdr:row>
      <xdr:rowOff>90170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80010</xdr:rowOff>
    </xdr:from>
    <xdr:to>
      <xdr:col>69</xdr:col>
      <xdr:colOff>142875</xdr:colOff>
      <xdr:row>76</xdr:row>
      <xdr:rowOff>10161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20337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静岡県磐田市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57696</xdr:rowOff>
    </xdr:from>
    <xdr:to>
      <xdr:col>29</xdr:col>
      <xdr:colOff>127000</xdr:colOff>
      <xdr:row>18</xdr:row>
      <xdr:rowOff>31902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9971"/>
          <a:ext cx="647700" cy="145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107357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5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31902</xdr:rowOff>
    </xdr:from>
    <xdr:to>
      <xdr:col>26</xdr:col>
      <xdr:colOff>50800</xdr:colOff>
      <xdr:row>18</xdr:row>
      <xdr:rowOff>90043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5627"/>
          <a:ext cx="698500" cy="58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101071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90043</xdr:rowOff>
    </xdr:from>
    <xdr:to>
      <xdr:col>22</xdr:col>
      <xdr:colOff>114300</xdr:colOff>
      <xdr:row>18</xdr:row>
      <xdr:rowOff>108102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3768"/>
          <a:ext cx="698500" cy="18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13555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108102</xdr:rowOff>
    </xdr:from>
    <xdr:to>
      <xdr:col>18</xdr:col>
      <xdr:colOff>177800</xdr:colOff>
      <xdr:row>18</xdr:row>
      <xdr:rowOff>165824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1827"/>
          <a:ext cx="698500" cy="57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47502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130294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6896</xdr:rowOff>
    </xdr:from>
    <xdr:to>
      <xdr:col>29</xdr:col>
      <xdr:colOff>177800</xdr:colOff>
      <xdr:row>17</xdr:row>
      <xdr:rowOff>108496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9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150423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152552</xdr:rowOff>
    </xdr:from>
    <xdr:to>
      <xdr:col>26</xdr:col>
      <xdr:colOff>101600</xdr:colOff>
      <xdr:row>18</xdr:row>
      <xdr:rowOff>82702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4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67479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1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39243</xdr:rowOff>
    </xdr:from>
    <xdr:to>
      <xdr:col>22</xdr:col>
      <xdr:colOff>165100</xdr:colOff>
      <xdr:row>18</xdr:row>
      <xdr:rowOff>140843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2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125620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5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57302</xdr:rowOff>
    </xdr:from>
    <xdr:to>
      <xdr:col>19</xdr:col>
      <xdr:colOff>38100</xdr:colOff>
      <xdr:row>18</xdr:row>
      <xdr:rowOff>158902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1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143679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115024</xdr:rowOff>
    </xdr:from>
    <xdr:to>
      <xdr:col>15</xdr:col>
      <xdr:colOff>101600</xdr:colOff>
      <xdr:row>19</xdr:row>
      <xdr:rowOff>45174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8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29951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331414</xdr:rowOff>
    </xdr:from>
    <xdr:to>
      <xdr:col>29</xdr:col>
      <xdr:colOff>127000</xdr:colOff>
      <xdr:row>37</xdr:row>
      <xdr:rowOff>338547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456114"/>
          <a:ext cx="647700" cy="7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244381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54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275773</xdr:rowOff>
    </xdr:from>
    <xdr:to>
      <xdr:col>26</xdr:col>
      <xdr:colOff>50800</xdr:colOff>
      <xdr:row>37</xdr:row>
      <xdr:rowOff>331414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400473"/>
          <a:ext cx="698500" cy="55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173393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197226</xdr:rowOff>
    </xdr:from>
    <xdr:to>
      <xdr:col>22</xdr:col>
      <xdr:colOff>114300</xdr:colOff>
      <xdr:row>37</xdr:row>
      <xdr:rowOff>275773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321926"/>
          <a:ext cx="698500" cy="78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229399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119593</xdr:rowOff>
    </xdr:from>
    <xdr:to>
      <xdr:col>18</xdr:col>
      <xdr:colOff>177800</xdr:colOff>
      <xdr:row>37</xdr:row>
      <xdr:rowOff>197226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244293"/>
          <a:ext cx="698500" cy="77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233605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196893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287747</xdr:rowOff>
    </xdr:from>
    <xdr:to>
      <xdr:col>29</xdr:col>
      <xdr:colOff>177800</xdr:colOff>
      <xdr:row>38</xdr:row>
      <xdr:rowOff>46447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412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196324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32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280614</xdr:rowOff>
    </xdr:from>
    <xdr:to>
      <xdr:col>26</xdr:col>
      <xdr:colOff>101600</xdr:colOff>
      <xdr:row>38</xdr:row>
      <xdr:rowOff>39314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405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24091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4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224973</xdr:rowOff>
    </xdr:from>
    <xdr:to>
      <xdr:col>22</xdr:col>
      <xdr:colOff>165100</xdr:colOff>
      <xdr:row>37</xdr:row>
      <xdr:rowOff>326573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49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311350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43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146426</xdr:rowOff>
    </xdr:from>
    <xdr:to>
      <xdr:col>19</xdr:col>
      <xdr:colOff>38100</xdr:colOff>
      <xdr:row>37</xdr:row>
      <xdr:rowOff>248026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71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232803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35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68793</xdr:rowOff>
    </xdr:from>
    <xdr:to>
      <xdr:col>15</xdr:col>
      <xdr:colOff>101600</xdr:colOff>
      <xdr:row>37</xdr:row>
      <xdr:rowOff>170393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93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155170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7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165,426
155,591
163.45
77,557,065
75,928,867
1,437,645
41,712,914
55,672,132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159588</xdr:rowOff>
    </xdr:from>
    <xdr:to>
      <xdr:col>24</xdr:col>
      <xdr:colOff>63500</xdr:colOff>
      <xdr:row>38</xdr:row>
      <xdr:rowOff>3454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31788"/>
          <a:ext cx="838200" cy="1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30091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151854</xdr:rowOff>
    </xdr:from>
    <xdr:to>
      <xdr:col>19</xdr:col>
      <xdr:colOff>177800</xdr:colOff>
      <xdr:row>38</xdr:row>
      <xdr:rowOff>3454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95504"/>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60647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151854</xdr:rowOff>
    </xdr:from>
    <xdr:to>
      <xdr:col>15</xdr:col>
      <xdr:colOff>50800</xdr:colOff>
      <xdr:row>38</xdr:row>
      <xdr:rowOff>16484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95504"/>
          <a:ext cx="889000" cy="3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91089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9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16484</xdr:rowOff>
    </xdr:from>
    <xdr:to>
      <xdr:col>10</xdr:col>
      <xdr:colOff>114300</xdr:colOff>
      <xdr:row>38</xdr:row>
      <xdr:rowOff>57138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31584"/>
          <a:ext cx="889000" cy="4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117454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43616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108788</xdr:rowOff>
    </xdr:from>
    <xdr:to>
      <xdr:col>24</xdr:col>
      <xdr:colOff>114300</xdr:colOff>
      <xdr:row>37</xdr:row>
      <xdr:rowOff>38938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87215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5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124104</xdr:rowOff>
    </xdr:from>
    <xdr:to>
      <xdr:col>20</xdr:col>
      <xdr:colOff>38100</xdr:colOff>
      <xdr:row>38</xdr:row>
      <xdr:rowOff>54254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45381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101054</xdr:rowOff>
    </xdr:from>
    <xdr:to>
      <xdr:col>15</xdr:col>
      <xdr:colOff>101600</xdr:colOff>
      <xdr:row>38</xdr:row>
      <xdr:rowOff>31204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22331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3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137135</xdr:rowOff>
    </xdr:from>
    <xdr:to>
      <xdr:col>10</xdr:col>
      <xdr:colOff>165100</xdr:colOff>
      <xdr:row>38</xdr:row>
      <xdr:rowOff>67284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807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58411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7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6338</xdr:rowOff>
    </xdr:from>
    <xdr:to>
      <xdr:col>6</xdr:col>
      <xdr:colOff>38100</xdr:colOff>
      <xdr:row>38</xdr:row>
      <xdr:rowOff>107938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99065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1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121151</xdr:rowOff>
    </xdr:from>
    <xdr:to>
      <xdr:col>24</xdr:col>
      <xdr:colOff>63500</xdr:colOff>
      <xdr:row>56</xdr:row>
      <xdr:rowOff>117003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50901"/>
          <a:ext cx="838200" cy="16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42805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01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75594</xdr:rowOff>
    </xdr:from>
    <xdr:to>
      <xdr:col>19</xdr:col>
      <xdr:colOff>177800</xdr:colOff>
      <xdr:row>56</xdr:row>
      <xdr:rowOff>117003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505344"/>
          <a:ext cx="889000" cy="2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75594</xdr:rowOff>
    </xdr:from>
    <xdr:to>
      <xdr:col>15</xdr:col>
      <xdr:colOff>50800</xdr:colOff>
      <xdr:row>56</xdr:row>
      <xdr:rowOff>161123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05344"/>
          <a:ext cx="889000" cy="25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69188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161123</xdr:rowOff>
    </xdr:from>
    <xdr:to>
      <xdr:col>10</xdr:col>
      <xdr:colOff>114300</xdr:colOff>
      <xdr:row>58</xdr:row>
      <xdr:rowOff>101948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62323"/>
          <a:ext cx="889000" cy="28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6120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3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91551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70351</xdr:rowOff>
    </xdr:from>
    <xdr:to>
      <xdr:col>24</xdr:col>
      <xdr:colOff>114300</xdr:colOff>
      <xdr:row>56</xdr:row>
      <xdr:rowOff>501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48778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66203</xdr:rowOff>
    </xdr:from>
    <xdr:to>
      <xdr:col>20</xdr:col>
      <xdr:colOff>38100</xdr:colOff>
      <xdr:row>56</xdr:row>
      <xdr:rowOff>167803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158930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6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24794</xdr:rowOff>
    </xdr:from>
    <xdr:to>
      <xdr:col>15</xdr:col>
      <xdr:colOff>101600</xdr:colOff>
      <xdr:row>55</xdr:row>
      <xdr:rowOff>126394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5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142921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2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110323</xdr:rowOff>
    </xdr:from>
    <xdr:to>
      <xdr:col>10</xdr:col>
      <xdr:colOff>165100</xdr:colOff>
      <xdr:row>57</xdr:row>
      <xdr:rowOff>40473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1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31600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51148</xdr:rowOff>
    </xdr:from>
    <xdr:to>
      <xdr:col>6</xdr:col>
      <xdr:colOff>38100</xdr:colOff>
      <xdr:row>58</xdr:row>
      <xdr:rowOff>152748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9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143875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8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167767</xdr:rowOff>
    </xdr:from>
    <xdr:to>
      <xdr:col>24</xdr:col>
      <xdr:colOff>63500</xdr:colOff>
      <xdr:row>75</xdr:row>
      <xdr:rowOff>25781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855067"/>
          <a:ext cx="838200" cy="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98823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86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25781</xdr:rowOff>
    </xdr:from>
    <xdr:to>
      <xdr:col>19</xdr:col>
      <xdr:colOff>177800</xdr:colOff>
      <xdr:row>75</xdr:row>
      <xdr:rowOff>153415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884531"/>
          <a:ext cx="889000" cy="1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82059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4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153415</xdr:rowOff>
    </xdr:from>
    <xdr:to>
      <xdr:col>15</xdr:col>
      <xdr:colOff>50800</xdr:colOff>
      <xdr:row>76</xdr:row>
      <xdr:rowOff>7238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012165"/>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166133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6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123571</xdr:rowOff>
    </xdr:from>
    <xdr:to>
      <xdr:col>10</xdr:col>
      <xdr:colOff>114300</xdr:colOff>
      <xdr:row>76</xdr:row>
      <xdr:rowOff>7238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982321"/>
          <a:ext cx="889000" cy="5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5605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69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4590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116967</xdr:rowOff>
    </xdr:from>
    <xdr:to>
      <xdr:col>24</xdr:col>
      <xdr:colOff>114300</xdr:colOff>
      <xdr:row>75</xdr:row>
      <xdr:rowOff>47117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8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139844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6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146431</xdr:rowOff>
    </xdr:from>
    <xdr:to>
      <xdr:col>20</xdr:col>
      <xdr:colOff>38100</xdr:colOff>
      <xdr:row>75</xdr:row>
      <xdr:rowOff>76581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3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93108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60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102616</xdr:rowOff>
    </xdr:from>
    <xdr:to>
      <xdr:col>15</xdr:col>
      <xdr:colOff>101600</xdr:colOff>
      <xdr:row>76</xdr:row>
      <xdr:rowOff>32767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961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23892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5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127889</xdr:rowOff>
    </xdr:from>
    <xdr:to>
      <xdr:col>10</xdr:col>
      <xdr:colOff>165100</xdr:colOff>
      <xdr:row>76</xdr:row>
      <xdr:rowOff>58040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9866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49165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7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72771</xdr:rowOff>
    </xdr:from>
    <xdr:to>
      <xdr:col>6</xdr:col>
      <xdr:colOff>38100</xdr:colOff>
      <xdr:row>76</xdr:row>
      <xdr:rowOff>2921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9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19448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70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99657</xdr:rowOff>
    </xdr:from>
    <xdr:to>
      <xdr:col>24</xdr:col>
      <xdr:colOff>62865</xdr:colOff>
      <xdr:row>95</xdr:row>
      <xdr:rowOff>28715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30157"/>
          <a:ext cx="1270" cy="786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32542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32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28715</xdr:rowOff>
    </xdr:from>
    <xdr:to>
      <xdr:col>24</xdr:col>
      <xdr:colOff>152400</xdr:colOff>
      <xdr:row>95</xdr:row>
      <xdr:rowOff>28715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31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46334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99657</xdr:rowOff>
    </xdr:from>
    <xdr:to>
      <xdr:col>24</xdr:col>
      <xdr:colOff>152400</xdr:colOff>
      <xdr:row>90</xdr:row>
      <xdr:rowOff>99657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3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102172</xdr:rowOff>
    </xdr:from>
    <xdr:to>
      <xdr:col>24</xdr:col>
      <xdr:colOff>63500</xdr:colOff>
      <xdr:row>95</xdr:row>
      <xdr:rowOff>154236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18472"/>
          <a:ext cx="838200" cy="2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166431</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768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143554</xdr:rowOff>
    </xdr:from>
    <xdr:to>
      <xdr:col>24</xdr:col>
      <xdr:colOff>114300</xdr:colOff>
      <xdr:row>93</xdr:row>
      <xdr:rowOff>73704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591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154236</xdr:rowOff>
    </xdr:from>
    <xdr:to>
      <xdr:col>19</xdr:col>
      <xdr:colOff>177800</xdr:colOff>
      <xdr:row>96</xdr:row>
      <xdr:rowOff>85370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41986"/>
          <a:ext cx="889000" cy="10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14300</xdr:rowOff>
    </xdr:from>
    <xdr:to>
      <xdr:col>20</xdr:col>
      <xdr:colOff>38100</xdr:colOff>
      <xdr:row>94</xdr:row>
      <xdr:rowOff>115900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132427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590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39839</xdr:rowOff>
    </xdr:from>
    <xdr:to>
      <xdr:col>15</xdr:col>
      <xdr:colOff>50800</xdr:colOff>
      <xdr:row>96</xdr:row>
      <xdr:rowOff>85370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27589"/>
          <a:ext cx="889000" cy="2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138734</xdr:rowOff>
    </xdr:from>
    <xdr:to>
      <xdr:col>15</xdr:col>
      <xdr:colOff>101600</xdr:colOff>
      <xdr:row>95</xdr:row>
      <xdr:rowOff>68884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5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85411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0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39839</xdr:rowOff>
    </xdr:from>
    <xdr:to>
      <xdr:col>10</xdr:col>
      <xdr:colOff>114300</xdr:colOff>
      <xdr:row>97</xdr:row>
      <xdr:rowOff>120078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27589"/>
          <a:ext cx="889000" cy="42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76384</xdr:rowOff>
    </xdr:from>
    <xdr:to>
      <xdr:col>10</xdr:col>
      <xdr:colOff>165100</xdr:colOff>
      <xdr:row>94</xdr:row>
      <xdr:rowOff>6534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0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23061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579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167939</xdr:rowOff>
    </xdr:from>
    <xdr:to>
      <xdr:col>6</xdr:col>
      <xdr:colOff>38100</xdr:colOff>
      <xdr:row>96</xdr:row>
      <xdr:rowOff>98089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114616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3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51372</xdr:rowOff>
    </xdr:from>
    <xdr:to>
      <xdr:col>24</xdr:col>
      <xdr:colOff>114300</xdr:colOff>
      <xdr:row>94</xdr:row>
      <xdr:rowOff>152972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137749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8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103436</xdr:rowOff>
    </xdr:from>
    <xdr:to>
      <xdr:col>20</xdr:col>
      <xdr:colOff>38100</xdr:colOff>
      <xdr:row>96</xdr:row>
      <xdr:rowOff>33586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24713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48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34570</xdr:rowOff>
    </xdr:from>
    <xdr:to>
      <xdr:col>15</xdr:col>
      <xdr:colOff>101600</xdr:colOff>
      <xdr:row>96</xdr:row>
      <xdr:rowOff>136170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9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127297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58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160489</xdr:rowOff>
    </xdr:from>
    <xdr:to>
      <xdr:col>10</xdr:col>
      <xdr:colOff>165100</xdr:colOff>
      <xdr:row>95</xdr:row>
      <xdr:rowOff>90639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7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81766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36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69278</xdr:rowOff>
    </xdr:from>
    <xdr:to>
      <xdr:col>6</xdr:col>
      <xdr:colOff>38100</xdr:colOff>
      <xdr:row>97</xdr:row>
      <xdr:rowOff>170878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162005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2057</xdr:rowOff>
    </xdr:from>
    <xdr:to>
      <xdr:col>54</xdr:col>
      <xdr:colOff>189865</xdr:colOff>
      <xdr:row>39</xdr:row>
      <xdr:rowOff>100457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174257"/>
          <a:ext cx="1270" cy="612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104284</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100457</xdr:rowOff>
    </xdr:from>
    <xdr:to>
      <xdr:col>55</xdr:col>
      <xdr:colOff>88900</xdr:colOff>
      <xdr:row>39</xdr:row>
      <xdr:rowOff>100457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87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120184</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9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2057</xdr:rowOff>
    </xdr:from>
    <xdr:to>
      <xdr:col>55</xdr:col>
      <xdr:colOff>88900</xdr:colOff>
      <xdr:row>36</xdr:row>
      <xdr:rowOff>2057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17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100508</xdr:rowOff>
    </xdr:from>
    <xdr:to>
      <xdr:col>55</xdr:col>
      <xdr:colOff>0</xdr:colOff>
      <xdr:row>38</xdr:row>
      <xdr:rowOff>104851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615608"/>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167949</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40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145072</xdr:rowOff>
    </xdr:from>
    <xdr:to>
      <xdr:col>55</xdr:col>
      <xdr:colOff>50800</xdr:colOff>
      <xdr:row>38</xdr:row>
      <xdr:rowOff>75222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95085</xdr:rowOff>
    </xdr:from>
    <xdr:to>
      <xdr:col>50</xdr:col>
      <xdr:colOff>114300</xdr:colOff>
      <xdr:row>38</xdr:row>
      <xdr:rowOff>100508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610185"/>
          <a:ext cx="8890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122022</xdr:rowOff>
    </xdr:from>
    <xdr:to>
      <xdr:col>50</xdr:col>
      <xdr:colOff>165100</xdr:colOff>
      <xdr:row>38</xdr:row>
      <xdr:rowOff>52172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68699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95085</xdr:rowOff>
    </xdr:from>
    <xdr:to>
      <xdr:col>45</xdr:col>
      <xdr:colOff>177800</xdr:colOff>
      <xdr:row>38</xdr:row>
      <xdr:rowOff>107162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10185"/>
          <a:ext cx="889000"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101613</xdr:rowOff>
    </xdr:from>
    <xdr:to>
      <xdr:col>46</xdr:col>
      <xdr:colOff>38100</xdr:colOff>
      <xdr:row>38</xdr:row>
      <xdr:rowOff>31762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48290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15837</xdr:rowOff>
    </xdr:from>
    <xdr:to>
      <xdr:col>41</xdr:col>
      <xdr:colOff>50800</xdr:colOff>
      <xdr:row>38</xdr:row>
      <xdr:rowOff>107162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30787"/>
          <a:ext cx="889000" cy="129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156718</xdr:rowOff>
    </xdr:from>
    <xdr:to>
      <xdr:col>41</xdr:col>
      <xdr:colOff>101600</xdr:colOff>
      <xdr:row>38</xdr:row>
      <xdr:rowOff>86868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103395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84328</xdr:rowOff>
    </xdr:from>
    <xdr:to>
      <xdr:col>36</xdr:col>
      <xdr:colOff>165100</xdr:colOff>
      <xdr:row>31</xdr:row>
      <xdr:rowOff>14478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31005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54051</xdr:rowOff>
    </xdr:from>
    <xdr:to>
      <xdr:col>55</xdr:col>
      <xdr:colOff>50800</xdr:colOff>
      <xdr:row>38</xdr:row>
      <xdr:rowOff>155651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32478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4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49708</xdr:rowOff>
    </xdr:from>
    <xdr:to>
      <xdr:col>50</xdr:col>
      <xdr:colOff>165100</xdr:colOff>
      <xdr:row>38</xdr:row>
      <xdr:rowOff>151308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142435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5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44285</xdr:rowOff>
    </xdr:from>
    <xdr:to>
      <xdr:col>46</xdr:col>
      <xdr:colOff>38100</xdr:colOff>
      <xdr:row>38</xdr:row>
      <xdr:rowOff>145885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137012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5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56362</xdr:rowOff>
    </xdr:from>
    <xdr:to>
      <xdr:col>41</xdr:col>
      <xdr:colOff>101600</xdr:colOff>
      <xdr:row>38</xdr:row>
      <xdr:rowOff>157962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149089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6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136487</xdr:rowOff>
    </xdr:from>
    <xdr:to>
      <xdr:col>36</xdr:col>
      <xdr:colOff>165100</xdr:colOff>
      <xdr:row>31</xdr:row>
      <xdr:rowOff>66637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7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57764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37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53632</xdr:rowOff>
    </xdr:from>
    <xdr:to>
      <xdr:col>55</xdr:col>
      <xdr:colOff>0</xdr:colOff>
      <xdr:row>55</xdr:row>
      <xdr:rowOff>151835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8969032"/>
          <a:ext cx="838200" cy="61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107122</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151835</xdr:rowOff>
    </xdr:from>
    <xdr:to>
      <xdr:col>50</xdr:col>
      <xdr:colOff>114300</xdr:colOff>
      <xdr:row>57</xdr:row>
      <xdr:rowOff>57423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81585"/>
          <a:ext cx="889000" cy="24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171251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5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138747</xdr:rowOff>
    </xdr:from>
    <xdr:to>
      <xdr:col>45</xdr:col>
      <xdr:colOff>177800</xdr:colOff>
      <xdr:row>57</xdr:row>
      <xdr:rowOff>57423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225597"/>
          <a:ext cx="889000" cy="60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130808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125546</xdr:rowOff>
    </xdr:from>
    <xdr:to>
      <xdr:col>41</xdr:col>
      <xdr:colOff>50800</xdr:colOff>
      <xdr:row>53</xdr:row>
      <xdr:rowOff>138747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8869496"/>
          <a:ext cx="889000" cy="35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148976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57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4748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4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2832</xdr:rowOff>
    </xdr:from>
    <xdr:to>
      <xdr:col>55</xdr:col>
      <xdr:colOff>50800</xdr:colOff>
      <xdr:row>52</xdr:row>
      <xdr:rowOff>104432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89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89209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83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101035</xdr:rowOff>
    </xdr:from>
    <xdr:to>
      <xdr:col>50</xdr:col>
      <xdr:colOff>165100</xdr:colOff>
      <xdr:row>56</xdr:row>
      <xdr:rowOff>31185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22312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62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6623</xdr:rowOff>
    </xdr:from>
    <xdr:to>
      <xdr:col>46</xdr:col>
      <xdr:colOff>38100</xdr:colOff>
      <xdr:row>57</xdr:row>
      <xdr:rowOff>108223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7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99350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87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87947</xdr:rowOff>
    </xdr:from>
    <xdr:to>
      <xdr:col>41</xdr:col>
      <xdr:colOff>101600</xdr:colOff>
      <xdr:row>54</xdr:row>
      <xdr:rowOff>18097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17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34624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895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74746</xdr:rowOff>
    </xdr:from>
    <xdr:to>
      <xdr:col>36</xdr:col>
      <xdr:colOff>165100</xdr:colOff>
      <xdr:row>52</xdr:row>
      <xdr:rowOff>4896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88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21423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85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101616</xdr:rowOff>
    </xdr:from>
    <xdr:to>
      <xdr:col>54</xdr:col>
      <xdr:colOff>189865</xdr:colOff>
      <xdr:row>78</xdr:row>
      <xdr:rowOff>105639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617466"/>
          <a:ext cx="1270" cy="8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109466</xdr:rowOff>
    </xdr:from>
    <xdr:ext cx="469744"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48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105639</xdr:rowOff>
    </xdr:from>
    <xdr:to>
      <xdr:col>55</xdr:col>
      <xdr:colOff>88900</xdr:colOff>
      <xdr:row>78</xdr:row>
      <xdr:rowOff>105639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47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48293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39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101616</xdr:rowOff>
    </xdr:from>
    <xdr:to>
      <xdr:col>55</xdr:col>
      <xdr:colOff>88900</xdr:colOff>
      <xdr:row>73</xdr:row>
      <xdr:rowOff>101616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61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101616</xdr:rowOff>
    </xdr:from>
    <xdr:to>
      <xdr:col>55</xdr:col>
      <xdr:colOff>0</xdr:colOff>
      <xdr:row>75</xdr:row>
      <xdr:rowOff>116588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617466"/>
          <a:ext cx="838200" cy="35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161876</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92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11999</xdr:rowOff>
    </xdr:from>
    <xdr:to>
      <xdr:col>55</xdr:col>
      <xdr:colOff>50800</xdr:colOff>
      <xdr:row>77</xdr:row>
      <xdr:rowOff>113599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1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116588</xdr:rowOff>
    </xdr:from>
    <xdr:to>
      <xdr:col>50</xdr:col>
      <xdr:colOff>114300</xdr:colOff>
      <xdr:row>77</xdr:row>
      <xdr:rowOff>41859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975338"/>
          <a:ext cx="889000" cy="26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134734</xdr:rowOff>
    </xdr:from>
    <xdr:to>
      <xdr:col>50</xdr:col>
      <xdr:colOff>165100</xdr:colOff>
      <xdr:row>77</xdr:row>
      <xdr:rowOff>64884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6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5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40716</xdr:rowOff>
    </xdr:from>
    <xdr:to>
      <xdr:col>45</xdr:col>
      <xdr:colOff>177800</xdr:colOff>
      <xdr:row>77</xdr:row>
      <xdr:rowOff>41859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385116"/>
          <a:ext cx="889000" cy="85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58200</xdr:rowOff>
    </xdr:from>
    <xdr:to>
      <xdr:col>46</xdr:col>
      <xdr:colOff>38100</xdr:colOff>
      <xdr:row>77</xdr:row>
      <xdr:rowOff>159800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5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150927</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35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58662</xdr:rowOff>
    </xdr:from>
    <xdr:to>
      <xdr:col>41</xdr:col>
      <xdr:colOff>50800</xdr:colOff>
      <xdr:row>72</xdr:row>
      <xdr:rowOff>40716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060162"/>
          <a:ext cx="889000" cy="32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43934</xdr:rowOff>
    </xdr:from>
    <xdr:to>
      <xdr:col>41</xdr:col>
      <xdr:colOff>101600</xdr:colOff>
      <xdr:row>76</xdr:row>
      <xdr:rowOff>145534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0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136661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6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164452</xdr:rowOff>
    </xdr:from>
    <xdr:to>
      <xdr:col>36</xdr:col>
      <xdr:colOff>165100</xdr:colOff>
      <xdr:row>76</xdr:row>
      <xdr:rowOff>94602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02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85729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1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50816</xdr:rowOff>
    </xdr:from>
    <xdr:to>
      <xdr:col>55</xdr:col>
      <xdr:colOff>50800</xdr:colOff>
      <xdr:row>73</xdr:row>
      <xdr:rowOff>152416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56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3843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51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65788</xdr:rowOff>
    </xdr:from>
    <xdr:to>
      <xdr:col>50</xdr:col>
      <xdr:colOff>165100</xdr:colOff>
      <xdr:row>75</xdr:row>
      <xdr:rowOff>167388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92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12465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69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162509</xdr:rowOff>
    </xdr:from>
    <xdr:to>
      <xdr:col>46</xdr:col>
      <xdr:colOff>38100</xdr:colOff>
      <xdr:row>77</xdr:row>
      <xdr:rowOff>92659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9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109186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6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161366</xdr:rowOff>
    </xdr:from>
    <xdr:to>
      <xdr:col>41</xdr:col>
      <xdr:colOff>101600</xdr:colOff>
      <xdr:row>72</xdr:row>
      <xdr:rowOff>91516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3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108043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10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7862</xdr:rowOff>
    </xdr:from>
    <xdr:to>
      <xdr:col>36</xdr:col>
      <xdr:colOff>165100</xdr:colOff>
      <xdr:row>70</xdr:row>
      <xdr:rowOff>109462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00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125989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178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122441</xdr:rowOff>
    </xdr:from>
    <xdr:to>
      <xdr:col>54</xdr:col>
      <xdr:colOff>189865</xdr:colOff>
      <xdr:row>97</xdr:row>
      <xdr:rowOff>26543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724391"/>
          <a:ext cx="1270" cy="932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30370</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66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26543</xdr:rowOff>
    </xdr:from>
    <xdr:to>
      <xdr:col>55</xdr:col>
      <xdr:colOff>88900</xdr:colOff>
      <xdr:row>97</xdr:row>
      <xdr:rowOff>26543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69118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9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122441</xdr:rowOff>
    </xdr:from>
    <xdr:to>
      <xdr:col>55</xdr:col>
      <xdr:colOff>88900</xdr:colOff>
      <xdr:row>91</xdr:row>
      <xdr:rowOff>122441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72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131414</xdr:rowOff>
    </xdr:from>
    <xdr:to>
      <xdr:col>55</xdr:col>
      <xdr:colOff>0</xdr:colOff>
      <xdr:row>97</xdr:row>
      <xdr:rowOff>4711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419164"/>
          <a:ext cx="838200" cy="21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161841</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106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138964</xdr:rowOff>
    </xdr:from>
    <xdr:to>
      <xdr:col>55</xdr:col>
      <xdr:colOff>50800</xdr:colOff>
      <xdr:row>95</xdr:row>
      <xdr:rowOff>69114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5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4711</xdr:rowOff>
    </xdr:from>
    <xdr:to>
      <xdr:col>50</xdr:col>
      <xdr:colOff>114300</xdr:colOff>
      <xdr:row>97</xdr:row>
      <xdr:rowOff>109105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635361"/>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74364</xdr:rowOff>
    </xdr:from>
    <xdr:to>
      <xdr:col>50</xdr:col>
      <xdr:colOff>165100</xdr:colOff>
      <xdr:row>96</xdr:row>
      <xdr:rowOff>4514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21041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3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109105</xdr:rowOff>
    </xdr:from>
    <xdr:to>
      <xdr:col>45</xdr:col>
      <xdr:colOff>177800</xdr:colOff>
      <xdr:row>98</xdr:row>
      <xdr:rowOff>51136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739755"/>
          <a:ext cx="889000" cy="11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142887</xdr:rowOff>
    </xdr:from>
    <xdr:to>
      <xdr:col>46</xdr:col>
      <xdr:colOff>38100</xdr:colOff>
      <xdr:row>96</xdr:row>
      <xdr:rowOff>73037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3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89564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0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51136</xdr:rowOff>
    </xdr:from>
    <xdr:to>
      <xdr:col>41</xdr:col>
      <xdr:colOff>50800</xdr:colOff>
      <xdr:row>98</xdr:row>
      <xdr:rowOff>63995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853236"/>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167729</xdr:rowOff>
    </xdr:from>
    <xdr:to>
      <xdr:col>41</xdr:col>
      <xdr:colOff>101600</xdr:colOff>
      <xdr:row>96</xdr:row>
      <xdr:rowOff>97879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114406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2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65887</xdr:rowOff>
    </xdr:from>
    <xdr:to>
      <xdr:col>36</xdr:col>
      <xdr:colOff>165100</xdr:colOff>
      <xdr:row>95</xdr:row>
      <xdr:rowOff>167487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35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12564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12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80614</xdr:rowOff>
    </xdr:from>
    <xdr:to>
      <xdr:col>55</xdr:col>
      <xdr:colOff>50800</xdr:colOff>
      <xdr:row>96</xdr:row>
      <xdr:rowOff>10764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3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59041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34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125361</xdr:rowOff>
    </xdr:from>
    <xdr:to>
      <xdr:col>50</xdr:col>
      <xdr:colOff>165100</xdr:colOff>
      <xdr:row>97</xdr:row>
      <xdr:rowOff>55511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58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46638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67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58305</xdr:rowOff>
    </xdr:from>
    <xdr:to>
      <xdr:col>46</xdr:col>
      <xdr:colOff>38100</xdr:colOff>
      <xdr:row>97</xdr:row>
      <xdr:rowOff>159905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6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151032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78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336</xdr:rowOff>
    </xdr:from>
    <xdr:to>
      <xdr:col>41</xdr:col>
      <xdr:colOff>101600</xdr:colOff>
      <xdr:row>98</xdr:row>
      <xdr:rowOff>101936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93063</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68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13195</xdr:rowOff>
    </xdr:from>
    <xdr:to>
      <xdr:col>36</xdr:col>
      <xdr:colOff>165100</xdr:colOff>
      <xdr:row>98</xdr:row>
      <xdr:rowOff>114795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105922</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690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110417</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53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57094</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110417</xdr:rowOff>
    </xdr:from>
    <xdr:to>
      <xdr:col>86</xdr:col>
      <xdr:colOff>25400</xdr:colOff>
      <xdr:row>30</xdr:row>
      <xdr:rowOff>110417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75474</xdr:rowOff>
    </xdr:from>
    <xdr:to>
      <xdr:col>85</xdr:col>
      <xdr:colOff>127000</xdr:colOff>
      <xdr:row>38</xdr:row>
      <xdr:rowOff>153851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247674"/>
          <a:ext cx="838200" cy="42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281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86287</xdr:rowOff>
    </xdr:from>
    <xdr:to>
      <xdr:col>85</xdr:col>
      <xdr:colOff>177800</xdr:colOff>
      <xdr:row>38</xdr:row>
      <xdr:rowOff>16438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71882</xdr:rowOff>
    </xdr:from>
    <xdr:to>
      <xdr:col>81</xdr:col>
      <xdr:colOff>50800</xdr:colOff>
      <xdr:row>36</xdr:row>
      <xdr:rowOff>75474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24408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44813</xdr:rowOff>
    </xdr:from>
    <xdr:to>
      <xdr:col>81</xdr:col>
      <xdr:colOff>101600</xdr:colOff>
      <xdr:row>37</xdr:row>
      <xdr:rowOff>146413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3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137540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71882</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244082"/>
          <a:ext cx="889000" cy="54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18469</xdr:rowOff>
    </xdr:from>
    <xdr:to>
      <xdr:col>76</xdr:col>
      <xdr:colOff>165100</xdr:colOff>
      <xdr:row>37</xdr:row>
      <xdr:rowOff>120069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3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111196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5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141913</xdr:rowOff>
    </xdr:from>
    <xdr:to>
      <xdr:col>72</xdr:col>
      <xdr:colOff>38100</xdr:colOff>
      <xdr:row>37</xdr:row>
      <xdr:rowOff>72063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3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88590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0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56787</xdr:rowOff>
    </xdr:from>
    <xdr:to>
      <xdr:col>67</xdr:col>
      <xdr:colOff>101600</xdr:colOff>
      <xdr:row>36</xdr:row>
      <xdr:rowOff>158387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3464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0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103051</xdr:rowOff>
    </xdr:from>
    <xdr:to>
      <xdr:col>85</xdr:col>
      <xdr:colOff>177800</xdr:colOff>
      <xdr:row>39</xdr:row>
      <xdr:rowOff>33201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1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17978</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24674</xdr:rowOff>
    </xdr:from>
    <xdr:to>
      <xdr:col>81</xdr:col>
      <xdr:colOff>101600</xdr:colOff>
      <xdr:row>36</xdr:row>
      <xdr:rowOff>126274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19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142801</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597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21082</xdr:rowOff>
    </xdr:from>
    <xdr:to>
      <xdr:col>76</xdr:col>
      <xdr:colOff>165100</xdr:colOff>
      <xdr:row>36</xdr:row>
      <xdr:rowOff>122682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139209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596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144112</xdr:rowOff>
    </xdr:from>
    <xdr:to>
      <xdr:col>85</xdr:col>
      <xdr:colOff>126364</xdr:colOff>
      <xdr:row>77</xdr:row>
      <xdr:rowOff>103147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45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106974</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103147</xdr:rowOff>
    </xdr:from>
    <xdr:to>
      <xdr:col>86</xdr:col>
      <xdr:colOff>25400</xdr:colOff>
      <xdr:row>77</xdr:row>
      <xdr:rowOff>103147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90789</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144112</xdr:rowOff>
    </xdr:from>
    <xdr:to>
      <xdr:col>86</xdr:col>
      <xdr:colOff>25400</xdr:colOff>
      <xdr:row>70</xdr:row>
      <xdr:rowOff>144112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76584</xdr:rowOff>
    </xdr:from>
    <xdr:to>
      <xdr:col>85</xdr:col>
      <xdr:colOff>127000</xdr:colOff>
      <xdr:row>74</xdr:row>
      <xdr:rowOff>92860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763884"/>
          <a:ext cx="838200" cy="1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155943</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50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133066</xdr:rowOff>
    </xdr:from>
    <xdr:to>
      <xdr:col>85</xdr:col>
      <xdr:colOff>177800</xdr:colOff>
      <xdr:row>74</xdr:row>
      <xdr:rowOff>63216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6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92860</xdr:rowOff>
    </xdr:from>
    <xdr:to>
      <xdr:col>81</xdr:col>
      <xdr:colOff>50800</xdr:colOff>
      <xdr:row>74</xdr:row>
      <xdr:rowOff>102712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780160"/>
          <a:ext cx="889000" cy="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125156</xdr:rowOff>
    </xdr:from>
    <xdr:to>
      <xdr:col>81</xdr:col>
      <xdr:colOff>101600</xdr:colOff>
      <xdr:row>74</xdr:row>
      <xdr:rowOff>55306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71833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41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68880</xdr:rowOff>
    </xdr:from>
    <xdr:to>
      <xdr:col>76</xdr:col>
      <xdr:colOff>114300</xdr:colOff>
      <xdr:row>74</xdr:row>
      <xdr:rowOff>102712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756180"/>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117909</xdr:rowOff>
    </xdr:from>
    <xdr:to>
      <xdr:col>76</xdr:col>
      <xdr:colOff>165100</xdr:colOff>
      <xdr:row>74</xdr:row>
      <xdr:rowOff>48059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64586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61702</xdr:rowOff>
    </xdr:from>
    <xdr:to>
      <xdr:col>71</xdr:col>
      <xdr:colOff>177800</xdr:colOff>
      <xdr:row>74</xdr:row>
      <xdr:rowOff>68880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749002"/>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97792</xdr:rowOff>
    </xdr:from>
    <xdr:to>
      <xdr:col>72</xdr:col>
      <xdr:colOff>38100</xdr:colOff>
      <xdr:row>74</xdr:row>
      <xdr:rowOff>27942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44469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127945</xdr:rowOff>
    </xdr:from>
    <xdr:to>
      <xdr:col>67</xdr:col>
      <xdr:colOff>101600</xdr:colOff>
      <xdr:row>74</xdr:row>
      <xdr:rowOff>58095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74622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4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25784</xdr:rowOff>
    </xdr:from>
    <xdr:to>
      <xdr:col>85</xdr:col>
      <xdr:colOff>177800</xdr:colOff>
      <xdr:row>74</xdr:row>
      <xdr:rowOff>127384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71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4211</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69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42060</xdr:rowOff>
    </xdr:from>
    <xdr:to>
      <xdr:col>81</xdr:col>
      <xdr:colOff>101600</xdr:colOff>
      <xdr:row>74</xdr:row>
      <xdr:rowOff>143660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7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134787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82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51912</xdr:rowOff>
    </xdr:from>
    <xdr:to>
      <xdr:col>76</xdr:col>
      <xdr:colOff>165100</xdr:colOff>
      <xdr:row>74</xdr:row>
      <xdr:rowOff>153512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73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144639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8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18080</xdr:rowOff>
    </xdr:from>
    <xdr:to>
      <xdr:col>72</xdr:col>
      <xdr:colOff>38100</xdr:colOff>
      <xdr:row>74</xdr:row>
      <xdr:rowOff>119680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70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110807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9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10902</xdr:rowOff>
    </xdr:from>
    <xdr:to>
      <xdr:col>67</xdr:col>
      <xdr:colOff>101600</xdr:colOff>
      <xdr:row>74</xdr:row>
      <xdr:rowOff>112502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69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103629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7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56299</xdr:rowOff>
    </xdr:from>
    <xdr:to>
      <xdr:col>85</xdr:col>
      <xdr:colOff>126364</xdr:colOff>
      <xdr:row>98</xdr:row>
      <xdr:rowOff>83159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58249"/>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86986</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83159</xdr:rowOff>
    </xdr:from>
    <xdr:to>
      <xdr:col>86</xdr:col>
      <xdr:colOff>25400</xdr:colOff>
      <xdr:row>98</xdr:row>
      <xdr:rowOff>83159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8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2976</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56299</xdr:rowOff>
    </xdr:from>
    <xdr:to>
      <xdr:col>86</xdr:col>
      <xdr:colOff>25400</xdr:colOff>
      <xdr:row>91</xdr:row>
      <xdr:rowOff>56299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5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97371</xdr:rowOff>
    </xdr:from>
    <xdr:to>
      <xdr:col>85</xdr:col>
      <xdr:colOff>127000</xdr:colOff>
      <xdr:row>98</xdr:row>
      <xdr:rowOff>19532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385121"/>
          <a:ext cx="838200" cy="4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53179</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169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30302</xdr:rowOff>
    </xdr:from>
    <xdr:to>
      <xdr:col>85</xdr:col>
      <xdr:colOff>177800</xdr:colOff>
      <xdr:row>95</xdr:row>
      <xdr:rowOff>131902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3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97371</xdr:rowOff>
    </xdr:from>
    <xdr:to>
      <xdr:col>81</xdr:col>
      <xdr:colOff>50800</xdr:colOff>
      <xdr:row>98</xdr:row>
      <xdr:rowOff>114402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385121"/>
          <a:ext cx="889000" cy="53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133325</xdr:rowOff>
    </xdr:from>
    <xdr:to>
      <xdr:col>81</xdr:col>
      <xdr:colOff>101600</xdr:colOff>
      <xdr:row>96</xdr:row>
      <xdr:rowOff>63475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54602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5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37554</xdr:rowOff>
    </xdr:from>
    <xdr:to>
      <xdr:col>76</xdr:col>
      <xdr:colOff>114300</xdr:colOff>
      <xdr:row>98</xdr:row>
      <xdr:rowOff>114402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668204"/>
          <a:ext cx="889000" cy="2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72365</xdr:rowOff>
    </xdr:from>
    <xdr:to>
      <xdr:col>76</xdr:col>
      <xdr:colOff>165100</xdr:colOff>
      <xdr:row>96</xdr:row>
      <xdr:rowOff>2515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19042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1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51270</xdr:rowOff>
    </xdr:from>
    <xdr:to>
      <xdr:col>71</xdr:col>
      <xdr:colOff>177800</xdr:colOff>
      <xdr:row>97</xdr:row>
      <xdr:rowOff>37554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167570"/>
          <a:ext cx="889000" cy="50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67259</xdr:rowOff>
    </xdr:from>
    <xdr:to>
      <xdr:col>72</xdr:col>
      <xdr:colOff>38100</xdr:colOff>
      <xdr:row>95</xdr:row>
      <xdr:rowOff>168859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13936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36779</xdr:rowOff>
    </xdr:from>
    <xdr:to>
      <xdr:col>67</xdr:col>
      <xdr:colOff>101600</xdr:colOff>
      <xdr:row>96</xdr:row>
      <xdr:rowOff>138379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129506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140182</xdr:rowOff>
    </xdr:from>
    <xdr:to>
      <xdr:col>85</xdr:col>
      <xdr:colOff>177800</xdr:colOff>
      <xdr:row>98</xdr:row>
      <xdr:rowOff>70332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7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55109</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8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46571</xdr:rowOff>
    </xdr:from>
    <xdr:to>
      <xdr:col>81</xdr:col>
      <xdr:colOff>101600</xdr:colOff>
      <xdr:row>95</xdr:row>
      <xdr:rowOff>148171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33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164698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10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63602</xdr:rowOff>
    </xdr:from>
    <xdr:to>
      <xdr:col>76</xdr:col>
      <xdr:colOff>165100</xdr:colOff>
      <xdr:row>98</xdr:row>
      <xdr:rowOff>165202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6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156329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95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158204</xdr:rowOff>
    </xdr:from>
    <xdr:to>
      <xdr:col>72</xdr:col>
      <xdr:colOff>38100</xdr:colOff>
      <xdr:row>97</xdr:row>
      <xdr:rowOff>88354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1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79481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71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470</xdr:rowOff>
    </xdr:from>
    <xdr:to>
      <xdr:col>67</xdr:col>
      <xdr:colOff>101600</xdr:colOff>
      <xdr:row>94</xdr:row>
      <xdr:rowOff>102070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1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118597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589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42164</xdr:rowOff>
    </xdr:from>
    <xdr:to>
      <xdr:col>116</xdr:col>
      <xdr:colOff>63500</xdr:colOff>
      <xdr:row>31</xdr:row>
      <xdr:rowOff>97028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35711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157243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2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148971</xdr:rowOff>
    </xdr:from>
    <xdr:to>
      <xdr:col>111</xdr:col>
      <xdr:colOff>177800</xdr:colOff>
      <xdr:row>31</xdr:row>
      <xdr:rowOff>97028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5292471"/>
          <a:ext cx="889000" cy="1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51071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148971</xdr:rowOff>
    </xdr:from>
    <xdr:to>
      <xdr:col>107</xdr:col>
      <xdr:colOff>50800</xdr:colOff>
      <xdr:row>31</xdr:row>
      <xdr:rowOff>94615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292471"/>
          <a:ext cx="889000" cy="1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33799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94615</xdr:rowOff>
    </xdr:from>
    <xdr:to>
      <xdr:col>102</xdr:col>
      <xdr:colOff>114300</xdr:colOff>
      <xdr:row>32</xdr:row>
      <xdr:rowOff>31242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5409565"/>
          <a:ext cx="889000" cy="10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36974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46118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162814</xdr:rowOff>
    </xdr:from>
    <xdr:to>
      <xdr:col>116</xdr:col>
      <xdr:colOff>114300</xdr:colOff>
      <xdr:row>31</xdr:row>
      <xdr:rowOff>92964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30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115841</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25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46228</xdr:rowOff>
    </xdr:from>
    <xdr:to>
      <xdr:col>112</xdr:col>
      <xdr:colOff>38100</xdr:colOff>
      <xdr:row>31</xdr:row>
      <xdr:rowOff>147828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36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164355</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13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98171</xdr:rowOff>
    </xdr:from>
    <xdr:to>
      <xdr:col>107</xdr:col>
      <xdr:colOff>101600</xdr:colOff>
      <xdr:row>31</xdr:row>
      <xdr:rowOff>28321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24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44848</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501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43815</xdr:rowOff>
    </xdr:from>
    <xdr:to>
      <xdr:col>102</xdr:col>
      <xdr:colOff>165100</xdr:colOff>
      <xdr:row>31</xdr:row>
      <xdr:rowOff>145415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3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161942</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278111" y="513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151892</xdr:rowOff>
    </xdr:from>
    <xdr:to>
      <xdr:col>98</xdr:col>
      <xdr:colOff>38100</xdr:colOff>
      <xdr:row>32</xdr:row>
      <xdr:rowOff>82042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546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98569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2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167666</xdr:rowOff>
    </xdr:from>
    <xdr:to>
      <xdr:col>116</xdr:col>
      <xdr:colOff>63500</xdr:colOff>
      <xdr:row>58</xdr:row>
      <xdr:rowOff>18352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940316"/>
          <a:ext cx="8382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52988</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5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155016</xdr:rowOff>
    </xdr:from>
    <xdr:to>
      <xdr:col>111</xdr:col>
      <xdr:colOff>177800</xdr:colOff>
      <xdr:row>57</xdr:row>
      <xdr:rowOff>167666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927666"/>
          <a:ext cx="8890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152963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137757</xdr:rowOff>
    </xdr:from>
    <xdr:to>
      <xdr:col>107</xdr:col>
      <xdr:colOff>50800</xdr:colOff>
      <xdr:row>57</xdr:row>
      <xdr:rowOff>155016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910407"/>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143476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95199</xdr:rowOff>
    </xdr:from>
    <xdr:to>
      <xdr:col>102</xdr:col>
      <xdr:colOff>114300</xdr:colOff>
      <xdr:row>57</xdr:row>
      <xdr:rowOff>137757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867849"/>
          <a:ext cx="8890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120731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139002</xdr:rowOff>
    </xdr:from>
    <xdr:to>
      <xdr:col>116</xdr:col>
      <xdr:colOff>114300</xdr:colOff>
      <xdr:row>58</xdr:row>
      <xdr:rowOff>69152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117429</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9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116866</xdr:rowOff>
    </xdr:from>
    <xdr:to>
      <xdr:col>112</xdr:col>
      <xdr:colOff>38100</xdr:colOff>
      <xdr:row>58</xdr:row>
      <xdr:rowOff>47016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88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38143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98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104216</xdr:rowOff>
    </xdr:from>
    <xdr:to>
      <xdr:col>107</xdr:col>
      <xdr:colOff>101600</xdr:colOff>
      <xdr:row>58</xdr:row>
      <xdr:rowOff>34366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8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25493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96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86957</xdr:rowOff>
    </xdr:from>
    <xdr:to>
      <xdr:col>102</xdr:col>
      <xdr:colOff>165100</xdr:colOff>
      <xdr:row>58</xdr:row>
      <xdr:rowOff>17107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85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8234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95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44399</xdr:rowOff>
    </xdr:from>
    <xdr:to>
      <xdr:col>98</xdr:col>
      <xdr:colOff>38100</xdr:colOff>
      <xdr:row>57</xdr:row>
      <xdr:rowOff>145999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81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137126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90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85369</xdr:rowOff>
    </xdr:from>
    <xdr:to>
      <xdr:col>116</xdr:col>
      <xdr:colOff>63500</xdr:colOff>
      <xdr:row>76</xdr:row>
      <xdr:rowOff>17932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944119"/>
          <a:ext cx="8382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118063</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0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85369</xdr:rowOff>
    </xdr:from>
    <xdr:to>
      <xdr:col>111</xdr:col>
      <xdr:colOff>177800</xdr:colOff>
      <xdr:row>76</xdr:row>
      <xdr:rowOff>22543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44119"/>
          <a:ext cx="889000" cy="10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54982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22543</xdr:rowOff>
    </xdr:from>
    <xdr:to>
      <xdr:col>107</xdr:col>
      <xdr:colOff>50800</xdr:colOff>
      <xdr:row>76</xdr:row>
      <xdr:rowOff>35801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52743"/>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35801</xdr:rowOff>
    </xdr:from>
    <xdr:to>
      <xdr:col>102</xdr:col>
      <xdr:colOff>114300</xdr:colOff>
      <xdr:row>76</xdr:row>
      <xdr:rowOff>102515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66001"/>
          <a:ext cx="889000" cy="6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118076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157345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138582</xdr:rowOff>
    </xdr:from>
    <xdr:to>
      <xdr:col>116</xdr:col>
      <xdr:colOff>114300</xdr:colOff>
      <xdr:row>76</xdr:row>
      <xdr:rowOff>68732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9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117009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7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34569</xdr:rowOff>
    </xdr:from>
    <xdr:to>
      <xdr:col>112</xdr:col>
      <xdr:colOff>38100</xdr:colOff>
      <xdr:row>75</xdr:row>
      <xdr:rowOff>136169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8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152696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66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143193</xdr:rowOff>
    </xdr:from>
    <xdr:to>
      <xdr:col>107</xdr:col>
      <xdr:colOff>101600</xdr:colOff>
      <xdr:row>76</xdr:row>
      <xdr:rowOff>73343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89870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156451</xdr:rowOff>
    </xdr:from>
    <xdr:to>
      <xdr:col>102</xdr:col>
      <xdr:colOff>165100</xdr:colOff>
      <xdr:row>76</xdr:row>
      <xdr:rowOff>86601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1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103128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9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51715</xdr:rowOff>
    </xdr:from>
    <xdr:to>
      <xdr:col>98</xdr:col>
      <xdr:colOff>38100</xdr:colOff>
      <xdr:row>76</xdr:row>
      <xdr:rowOff>153315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144442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7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458,990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101,970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円となっており、前年度決算と比較すると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％増となっている。これは、主に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定額減税補足給付金給付事業の皆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増等によるものである。今後も、障害福祉サービス事業や生活保護費等、扶助費の増加は避けられない情勢であり、単独事業の見直し等により財政負担の軽減に努めていく。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普通建設事業費（うち新規整備）は、住民一人当たり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39,166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円となっており、類似団体と比較してコストが高い状況となっている。これは、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海岸堤防整備事業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の大幅な増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によるものであり、前年度決算と比較すると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％増となっている。また、普通建設事業費（うち更新整備）は、住民一人当たり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31,435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増となった。これは、主に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高機能消防指令システム全更新に伴う中東遠消防指令センター運営事業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の増によるもので、前年度決算と比較すると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いる。今後は、大型事業の実施や老朽化した施設更新等に伴い増加が予想されることから、将来的な負担を考慮した上で、公共施設の総量や規模の適正化に努め、効果的・効率的な投資を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また、災害復旧事業費は、令和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年台風第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や豪雨被害等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に関するもので前年度比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165,426
155,591
163.45
77,557,065
75,928,867
1,437,645
41,712,914
55,672,132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4445</xdr:rowOff>
    </xdr:from>
    <xdr:to>
      <xdr:col>24</xdr:col>
      <xdr:colOff>63500</xdr:colOff>
      <xdr:row>38</xdr:row>
      <xdr:rowOff>10160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195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3192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489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170180</xdr:rowOff>
    </xdr:from>
    <xdr:to>
      <xdr:col>19</xdr:col>
      <xdr:colOff>177800</xdr:colOff>
      <xdr:row>38</xdr:row>
      <xdr:rowOff>10160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423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20337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170180</xdr:rowOff>
    </xdr:from>
    <xdr:to>
      <xdr:col>15</xdr:col>
      <xdr:colOff>50800</xdr:colOff>
      <xdr:row>37</xdr:row>
      <xdr:rowOff>151130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23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29862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151130</xdr:rowOff>
    </xdr:from>
    <xdr:to>
      <xdr:col>10</xdr:col>
      <xdr:colOff>114300</xdr:colOff>
      <xdr:row>38</xdr:row>
      <xdr:rowOff>126365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94780"/>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60342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125095</xdr:rowOff>
    </xdr:from>
    <xdr:to>
      <xdr:col>24</xdr:col>
      <xdr:colOff>114300</xdr:colOff>
      <xdr:row>38</xdr:row>
      <xdr:rowOff>55245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40022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130810</xdr:rowOff>
    </xdr:from>
    <xdr:to>
      <xdr:col>20</xdr:col>
      <xdr:colOff>38100</xdr:colOff>
      <xdr:row>38</xdr:row>
      <xdr:rowOff>60960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52087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119380</xdr:rowOff>
    </xdr:from>
    <xdr:to>
      <xdr:col>15</xdr:col>
      <xdr:colOff>101600</xdr:colOff>
      <xdr:row>37</xdr:row>
      <xdr:rowOff>49530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40657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100330</xdr:rowOff>
    </xdr:from>
    <xdr:to>
      <xdr:col>10</xdr:col>
      <xdr:colOff>165100</xdr:colOff>
      <xdr:row>38</xdr:row>
      <xdr:rowOff>30480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21607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75565</xdr:rowOff>
    </xdr:from>
    <xdr:to>
      <xdr:col>6</xdr:col>
      <xdr:colOff>38100</xdr:colOff>
      <xdr:row>39</xdr:row>
      <xdr:rowOff>5715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168292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8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131204</xdr:rowOff>
    </xdr:from>
    <xdr:to>
      <xdr:col>24</xdr:col>
      <xdr:colOff>62865</xdr:colOff>
      <xdr:row>58</xdr:row>
      <xdr:rowOff>42761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60954"/>
          <a:ext cx="1270" cy="42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46588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9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42761</xdr:rowOff>
    </xdr:from>
    <xdr:to>
      <xdr:col>24</xdr:col>
      <xdr:colOff>152400</xdr:colOff>
      <xdr:row>58</xdr:row>
      <xdr:rowOff>42761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77881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131204</xdr:rowOff>
    </xdr:from>
    <xdr:to>
      <xdr:col>24</xdr:col>
      <xdr:colOff>152400</xdr:colOff>
      <xdr:row>55</xdr:row>
      <xdr:rowOff>131204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6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123978</xdr:rowOff>
    </xdr:from>
    <xdr:to>
      <xdr:col>24</xdr:col>
      <xdr:colOff>63500</xdr:colOff>
      <xdr:row>58</xdr:row>
      <xdr:rowOff>42761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96628"/>
          <a:ext cx="838200" cy="9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160393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9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137516</xdr:rowOff>
    </xdr:from>
    <xdr:to>
      <xdr:col>24</xdr:col>
      <xdr:colOff>114300</xdr:colOff>
      <xdr:row>57</xdr:row>
      <xdr:rowOff>67666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3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123978</xdr:rowOff>
    </xdr:from>
    <xdr:to>
      <xdr:col>19</xdr:col>
      <xdr:colOff>177800</xdr:colOff>
      <xdr:row>58</xdr:row>
      <xdr:rowOff>123584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96628"/>
          <a:ext cx="889000" cy="17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58700</xdr:rowOff>
    </xdr:from>
    <xdr:to>
      <xdr:col>20</xdr:col>
      <xdr:colOff>38100</xdr:colOff>
      <xdr:row>57</xdr:row>
      <xdr:rowOff>160300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5377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121310</xdr:rowOff>
    </xdr:from>
    <xdr:to>
      <xdr:col>15</xdr:col>
      <xdr:colOff>50800</xdr:colOff>
      <xdr:row>58</xdr:row>
      <xdr:rowOff>123584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22510"/>
          <a:ext cx="889000" cy="34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47955</xdr:rowOff>
    </xdr:from>
    <xdr:to>
      <xdr:col>15</xdr:col>
      <xdr:colOff>101600</xdr:colOff>
      <xdr:row>57</xdr:row>
      <xdr:rowOff>149555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166082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136030</xdr:rowOff>
    </xdr:from>
    <xdr:to>
      <xdr:col>10</xdr:col>
      <xdr:colOff>114300</xdr:colOff>
      <xdr:row>56</xdr:row>
      <xdr:rowOff>121310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08530"/>
          <a:ext cx="889000" cy="101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51003</xdr:rowOff>
    </xdr:from>
    <xdr:to>
      <xdr:col>10</xdr:col>
      <xdr:colOff>165100</xdr:colOff>
      <xdr:row>57</xdr:row>
      <xdr:rowOff>152603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162471</xdr:rowOff>
    </xdr:from>
    <xdr:to>
      <xdr:col>6</xdr:col>
      <xdr:colOff>38100</xdr:colOff>
      <xdr:row>50</xdr:row>
      <xdr:rowOff>92621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109148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163411</xdr:rowOff>
    </xdr:from>
    <xdr:to>
      <xdr:col>24</xdr:col>
      <xdr:colOff>114300</xdr:colOff>
      <xdr:row>58</xdr:row>
      <xdr:rowOff>93561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78338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5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73178</xdr:rowOff>
    </xdr:from>
    <xdr:to>
      <xdr:col>20</xdr:col>
      <xdr:colOff>38100</xdr:colOff>
      <xdr:row>58</xdr:row>
      <xdr:rowOff>3328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165905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72784</xdr:rowOff>
    </xdr:from>
    <xdr:to>
      <xdr:col>15</xdr:col>
      <xdr:colOff>101600</xdr:colOff>
      <xdr:row>59</xdr:row>
      <xdr:rowOff>2934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1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165511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70510</xdr:rowOff>
    </xdr:from>
    <xdr:to>
      <xdr:col>10</xdr:col>
      <xdr:colOff>165100</xdr:colOff>
      <xdr:row>57</xdr:row>
      <xdr:rowOff>660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17187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44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85230</xdr:rowOff>
    </xdr:from>
    <xdr:to>
      <xdr:col>6</xdr:col>
      <xdr:colOff>38100</xdr:colOff>
      <xdr:row>51</xdr:row>
      <xdr:rowOff>15380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6507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75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8990</xdr:rowOff>
    </xdr:from>
    <xdr:to>
      <xdr:col>24</xdr:col>
      <xdr:colOff>62865</xdr:colOff>
      <xdr:row>75</xdr:row>
      <xdr:rowOff>146411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1940"/>
          <a:ext cx="1270" cy="82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150238</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00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146411</xdr:rowOff>
    </xdr:from>
    <xdr:to>
      <xdr:col>24</xdr:col>
      <xdr:colOff>152400</xdr:colOff>
      <xdr:row>75</xdr:row>
      <xdr:rowOff>146411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00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127117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5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8990</xdr:rowOff>
    </xdr:from>
    <xdr:to>
      <xdr:col>24</xdr:col>
      <xdr:colOff>152400</xdr:colOff>
      <xdr:row>71</xdr:row>
      <xdr:rowOff>8990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146411</xdr:rowOff>
    </xdr:from>
    <xdr:to>
      <xdr:col>24</xdr:col>
      <xdr:colOff>63500</xdr:colOff>
      <xdr:row>77</xdr:row>
      <xdr:rowOff>3144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05161"/>
          <a:ext cx="838200" cy="19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80606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425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57729</xdr:rowOff>
    </xdr:from>
    <xdr:to>
      <xdr:col>24</xdr:col>
      <xdr:colOff>114300</xdr:colOff>
      <xdr:row>73</xdr:row>
      <xdr:rowOff>159329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57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3144</xdr:rowOff>
    </xdr:from>
    <xdr:to>
      <xdr:col>19</xdr:col>
      <xdr:colOff>177800</xdr:colOff>
      <xdr:row>77</xdr:row>
      <xdr:rowOff>135568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204794"/>
          <a:ext cx="889000" cy="13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124219</xdr:rowOff>
    </xdr:from>
    <xdr:to>
      <xdr:col>20</xdr:col>
      <xdr:colOff>38100</xdr:colOff>
      <xdr:row>75</xdr:row>
      <xdr:rowOff>54369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81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70896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8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113640</xdr:rowOff>
    </xdr:from>
    <xdr:to>
      <xdr:col>15</xdr:col>
      <xdr:colOff>50800</xdr:colOff>
      <xdr:row>77</xdr:row>
      <xdr:rowOff>135568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143840"/>
          <a:ext cx="889000" cy="19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83789</xdr:rowOff>
    </xdr:from>
    <xdr:to>
      <xdr:col>15</xdr:col>
      <xdr:colOff>101600</xdr:colOff>
      <xdr:row>76</xdr:row>
      <xdr:rowOff>13940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42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30466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113640</xdr:rowOff>
    </xdr:from>
    <xdr:to>
      <xdr:col>10</xdr:col>
      <xdr:colOff>114300</xdr:colOff>
      <xdr:row>79</xdr:row>
      <xdr:rowOff>9838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43840"/>
          <a:ext cx="889000" cy="4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109017</xdr:rowOff>
    </xdr:from>
    <xdr:to>
      <xdr:col>10</xdr:col>
      <xdr:colOff>165100</xdr:colOff>
      <xdr:row>75</xdr:row>
      <xdr:rowOff>39167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79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55694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5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19569</xdr:rowOff>
    </xdr:from>
    <xdr:to>
      <xdr:col>6</xdr:col>
      <xdr:colOff>38100</xdr:colOff>
      <xdr:row>77</xdr:row>
      <xdr:rowOff>121169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137696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9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95611</xdr:rowOff>
    </xdr:from>
    <xdr:to>
      <xdr:col>24</xdr:col>
      <xdr:colOff>114300</xdr:colOff>
      <xdr:row>76</xdr:row>
      <xdr:rowOff>25761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10538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86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123794</xdr:rowOff>
    </xdr:from>
    <xdr:to>
      <xdr:col>20</xdr:col>
      <xdr:colOff>38100</xdr:colOff>
      <xdr:row>77</xdr:row>
      <xdr:rowOff>53944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5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45071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4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84768</xdr:rowOff>
    </xdr:from>
    <xdr:to>
      <xdr:col>15</xdr:col>
      <xdr:colOff>101600</xdr:colOff>
      <xdr:row>78</xdr:row>
      <xdr:rowOff>14918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8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6045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7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62840</xdr:rowOff>
    </xdr:from>
    <xdr:to>
      <xdr:col>10</xdr:col>
      <xdr:colOff>165100</xdr:colOff>
      <xdr:row>76</xdr:row>
      <xdr:rowOff>164440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155567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8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130488</xdr:rowOff>
    </xdr:from>
    <xdr:to>
      <xdr:col>6</xdr:col>
      <xdr:colOff>38100</xdr:colOff>
      <xdr:row>79</xdr:row>
      <xdr:rowOff>60638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51765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42811</xdr:rowOff>
    </xdr:from>
    <xdr:to>
      <xdr:col>24</xdr:col>
      <xdr:colOff>62865</xdr:colOff>
      <xdr:row>98</xdr:row>
      <xdr:rowOff>164618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73311"/>
          <a:ext cx="1270" cy="149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168445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164618</xdr:rowOff>
    </xdr:from>
    <xdr:to>
      <xdr:col>24</xdr:col>
      <xdr:colOff>152400</xdr:colOff>
      <xdr:row>98</xdr:row>
      <xdr:rowOff>164618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160938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42811</xdr:rowOff>
    </xdr:from>
    <xdr:to>
      <xdr:col>24</xdr:col>
      <xdr:colOff>152400</xdr:colOff>
      <xdr:row>90</xdr:row>
      <xdr:rowOff>42811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13322</xdr:rowOff>
    </xdr:from>
    <xdr:to>
      <xdr:col>24</xdr:col>
      <xdr:colOff>63500</xdr:colOff>
      <xdr:row>97</xdr:row>
      <xdr:rowOff>90323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643972"/>
          <a:ext cx="838200" cy="7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123245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100368</xdr:rowOff>
    </xdr:from>
    <xdr:to>
      <xdr:col>24</xdr:col>
      <xdr:colOff>114300</xdr:colOff>
      <xdr:row>97</xdr:row>
      <xdr:rowOff>30518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80530</xdr:rowOff>
    </xdr:from>
    <xdr:to>
      <xdr:col>19</xdr:col>
      <xdr:colOff>177800</xdr:colOff>
      <xdr:row>97</xdr:row>
      <xdr:rowOff>13322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539730"/>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134544</xdr:rowOff>
    </xdr:from>
    <xdr:to>
      <xdr:col>20</xdr:col>
      <xdr:colOff>38100</xdr:colOff>
      <xdr:row>97</xdr:row>
      <xdr:rowOff>64694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55821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8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38736</xdr:rowOff>
    </xdr:from>
    <xdr:to>
      <xdr:col>15</xdr:col>
      <xdr:colOff>50800</xdr:colOff>
      <xdr:row>96</xdr:row>
      <xdr:rowOff>80530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497936"/>
          <a:ext cx="889000" cy="4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156939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38736</xdr:rowOff>
    </xdr:from>
    <xdr:to>
      <xdr:col>10</xdr:col>
      <xdr:colOff>114300</xdr:colOff>
      <xdr:row>98</xdr:row>
      <xdr:rowOff>93256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497936"/>
          <a:ext cx="889000" cy="39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105474</xdr:rowOff>
    </xdr:from>
    <xdr:to>
      <xdr:col>10</xdr:col>
      <xdr:colOff>165100</xdr:colOff>
      <xdr:row>96</xdr:row>
      <xdr:rowOff>35624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52151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22720</xdr:rowOff>
    </xdr:from>
    <xdr:to>
      <xdr:col>6</xdr:col>
      <xdr:colOff>38100</xdr:colOff>
      <xdr:row>98</xdr:row>
      <xdr:rowOff>124320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140847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39523</xdr:rowOff>
    </xdr:from>
    <xdr:to>
      <xdr:col>24</xdr:col>
      <xdr:colOff>114300</xdr:colOff>
      <xdr:row>97</xdr:row>
      <xdr:rowOff>141123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7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17950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133972</xdr:rowOff>
    </xdr:from>
    <xdr:to>
      <xdr:col>20</xdr:col>
      <xdr:colOff>38100</xdr:colOff>
      <xdr:row>97</xdr:row>
      <xdr:rowOff>64122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80649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3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29730</xdr:rowOff>
    </xdr:from>
    <xdr:to>
      <xdr:col>15</xdr:col>
      <xdr:colOff>101600</xdr:colOff>
      <xdr:row>96</xdr:row>
      <xdr:rowOff>131330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147857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26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159386</xdr:rowOff>
    </xdr:from>
    <xdr:to>
      <xdr:col>10</xdr:col>
      <xdr:colOff>165100</xdr:colOff>
      <xdr:row>96</xdr:row>
      <xdr:rowOff>89536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44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80663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53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42456</xdr:rowOff>
    </xdr:from>
    <xdr:to>
      <xdr:col>6</xdr:col>
      <xdr:colOff>38100</xdr:colOff>
      <xdr:row>98</xdr:row>
      <xdr:rowOff>144056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135183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3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123889</xdr:rowOff>
    </xdr:from>
    <xdr:to>
      <xdr:col>54</xdr:col>
      <xdr:colOff>189865</xdr:colOff>
      <xdr:row>38</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610289"/>
          <a:ext cx="1270" cy="105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157624</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153797</xdr:rowOff>
    </xdr:from>
    <xdr:to>
      <xdr:col>55</xdr:col>
      <xdr:colOff>88900</xdr:colOff>
      <xdr:row>38</xdr:row>
      <xdr:rowOff>153797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6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70566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38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123889</xdr:rowOff>
    </xdr:from>
    <xdr:to>
      <xdr:col>55</xdr:col>
      <xdr:colOff>88900</xdr:colOff>
      <xdr:row>32</xdr:row>
      <xdr:rowOff>123889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61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129794</xdr:rowOff>
    </xdr:from>
    <xdr:to>
      <xdr:col>55</xdr:col>
      <xdr:colOff>0</xdr:colOff>
      <xdr:row>32</xdr:row>
      <xdr:rowOff>123889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5444744"/>
          <a:ext cx="838200" cy="16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112285</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5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133858</xdr:rowOff>
    </xdr:from>
    <xdr:to>
      <xdr:col>55</xdr:col>
      <xdr:colOff>50800</xdr:colOff>
      <xdr:row>38</xdr:row>
      <xdr:rowOff>64008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7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129794</xdr:rowOff>
    </xdr:from>
    <xdr:to>
      <xdr:col>50</xdr:col>
      <xdr:colOff>114300</xdr:colOff>
      <xdr:row>31</xdr:row>
      <xdr:rowOff>145034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544474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164101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50165</xdr:rowOff>
    </xdr:from>
    <xdr:to>
      <xdr:col>45</xdr:col>
      <xdr:colOff>177800</xdr:colOff>
      <xdr:row>31</xdr:row>
      <xdr:rowOff>145034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5365115"/>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76898</xdr:rowOff>
    </xdr:from>
    <xdr:to>
      <xdr:col>46</xdr:col>
      <xdr:colOff>38100</xdr:colOff>
      <xdr:row>38</xdr:row>
      <xdr:rowOff>7048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169625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5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104839</xdr:rowOff>
    </xdr:from>
    <xdr:to>
      <xdr:col>41</xdr:col>
      <xdr:colOff>50800</xdr:colOff>
      <xdr:row>31</xdr:row>
      <xdr:rowOff>50165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248339"/>
          <a:ext cx="889000" cy="11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56896</xdr:rowOff>
    </xdr:from>
    <xdr:to>
      <xdr:col>41</xdr:col>
      <xdr:colOff>101600</xdr:colOff>
      <xdr:row>37</xdr:row>
      <xdr:rowOff>158496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149623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49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54991</xdr:rowOff>
    </xdr:from>
    <xdr:to>
      <xdr:col>36</xdr:col>
      <xdr:colOff>165100</xdr:colOff>
      <xdr:row>37</xdr:row>
      <xdr:rowOff>156591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147718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4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73089</xdr:rowOff>
    </xdr:from>
    <xdr:to>
      <xdr:col>55</xdr:col>
      <xdr:colOff>50800</xdr:colOff>
      <xdr:row>33</xdr:row>
      <xdr:rowOff>3239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55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26116</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51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78994</xdr:rowOff>
    </xdr:from>
    <xdr:to>
      <xdr:col>50</xdr:col>
      <xdr:colOff>165100</xdr:colOff>
      <xdr:row>32</xdr:row>
      <xdr:rowOff>9144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3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25671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1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94234</xdr:rowOff>
    </xdr:from>
    <xdr:to>
      <xdr:col>46</xdr:col>
      <xdr:colOff>38100</xdr:colOff>
      <xdr:row>32</xdr:row>
      <xdr:rowOff>24384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40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40911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18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170815</xdr:rowOff>
    </xdr:from>
    <xdr:to>
      <xdr:col>41</xdr:col>
      <xdr:colOff>101600</xdr:colOff>
      <xdr:row>31</xdr:row>
      <xdr:rowOff>100965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3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117492</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08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54039</xdr:rowOff>
    </xdr:from>
    <xdr:to>
      <xdr:col>36</xdr:col>
      <xdr:colOff>165100</xdr:colOff>
      <xdr:row>30</xdr:row>
      <xdr:rowOff>155639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19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716</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497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151998</xdr:rowOff>
    </xdr:from>
    <xdr:to>
      <xdr:col>55</xdr:col>
      <xdr:colOff>0</xdr:colOff>
      <xdr:row>56</xdr:row>
      <xdr:rowOff>163475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53198"/>
          <a:ext cx="838200" cy="1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154982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151998</xdr:rowOff>
    </xdr:from>
    <xdr:to>
      <xdr:col>50</xdr:col>
      <xdr:colOff>114300</xdr:colOff>
      <xdr:row>56</xdr:row>
      <xdr:rowOff>167132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53198"/>
          <a:ext cx="8890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74988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33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167132</xdr:rowOff>
    </xdr:from>
    <xdr:to>
      <xdr:col>45</xdr:col>
      <xdr:colOff>177800</xdr:colOff>
      <xdr:row>57</xdr:row>
      <xdr:rowOff>14107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68332"/>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100179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154513</xdr:rowOff>
    </xdr:from>
    <xdr:to>
      <xdr:col>41</xdr:col>
      <xdr:colOff>50800</xdr:colOff>
      <xdr:row>57</xdr:row>
      <xdr:rowOff>14107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55713"/>
          <a:ext cx="889000" cy="3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103426</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151112</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112675</xdr:rowOff>
    </xdr:from>
    <xdr:to>
      <xdr:col>55</xdr:col>
      <xdr:colOff>50800</xdr:colOff>
      <xdr:row>57</xdr:row>
      <xdr:rowOff>42825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1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91102</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9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101198</xdr:rowOff>
    </xdr:from>
    <xdr:to>
      <xdr:col>50</xdr:col>
      <xdr:colOff>165100</xdr:colOff>
      <xdr:row>57</xdr:row>
      <xdr:rowOff>31348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0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22475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79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116332</xdr:rowOff>
    </xdr:from>
    <xdr:to>
      <xdr:col>46</xdr:col>
      <xdr:colOff>38100</xdr:colOff>
      <xdr:row>57</xdr:row>
      <xdr:rowOff>46482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1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37609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81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134757</xdr:rowOff>
    </xdr:from>
    <xdr:to>
      <xdr:col>41</xdr:col>
      <xdr:colOff>101600</xdr:colOff>
      <xdr:row>57</xdr:row>
      <xdr:rowOff>64907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56034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103713</xdr:rowOff>
    </xdr:from>
    <xdr:to>
      <xdr:col>36</xdr:col>
      <xdr:colOff>165100</xdr:colOff>
      <xdr:row>57</xdr:row>
      <xdr:rowOff>33863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0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24990</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79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56262</xdr:rowOff>
    </xdr:from>
    <xdr:to>
      <xdr:col>55</xdr:col>
      <xdr:colOff>0</xdr:colOff>
      <xdr:row>77</xdr:row>
      <xdr:rowOff>137871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57912"/>
          <a:ext cx="838200" cy="8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48607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3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17323</xdr:rowOff>
    </xdr:from>
    <xdr:to>
      <xdr:col>50</xdr:col>
      <xdr:colOff>114300</xdr:colOff>
      <xdr:row>77</xdr:row>
      <xdr:rowOff>137871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18973"/>
          <a:ext cx="889000" cy="1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1820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6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17323</xdr:rowOff>
    </xdr:from>
    <xdr:to>
      <xdr:col>45</xdr:col>
      <xdr:colOff>177800</xdr:colOff>
      <xdr:row>77</xdr:row>
      <xdr:rowOff>88036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18973"/>
          <a:ext cx="889000" cy="7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98785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6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129222</xdr:rowOff>
    </xdr:from>
    <xdr:to>
      <xdr:col>41</xdr:col>
      <xdr:colOff>50800</xdr:colOff>
      <xdr:row>77</xdr:row>
      <xdr:rowOff>88036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987972"/>
          <a:ext cx="889000" cy="30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78477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59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77716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59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5462</xdr:rowOff>
    </xdr:from>
    <xdr:to>
      <xdr:col>55</xdr:col>
      <xdr:colOff>50800</xdr:colOff>
      <xdr:row>77</xdr:row>
      <xdr:rowOff>107062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155339</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87071</xdr:rowOff>
    </xdr:from>
    <xdr:to>
      <xdr:col>50</xdr:col>
      <xdr:colOff>165100</xdr:colOff>
      <xdr:row>78</xdr:row>
      <xdr:rowOff>17221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8348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38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137973</xdr:rowOff>
    </xdr:from>
    <xdr:to>
      <xdr:col>46</xdr:col>
      <xdr:colOff>38100</xdr:colOff>
      <xdr:row>77</xdr:row>
      <xdr:rowOff>68123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59250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2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37236</xdr:rowOff>
    </xdr:from>
    <xdr:to>
      <xdr:col>41</xdr:col>
      <xdr:colOff>101600</xdr:colOff>
      <xdr:row>77</xdr:row>
      <xdr:rowOff>138836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3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129963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33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78422</xdr:rowOff>
    </xdr:from>
    <xdr:to>
      <xdr:col>36</xdr:col>
      <xdr:colOff>165100</xdr:colOff>
      <xdr:row>76</xdr:row>
      <xdr:rowOff>8573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371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171150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2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128434</xdr:rowOff>
    </xdr:from>
    <xdr:to>
      <xdr:col>55</xdr:col>
      <xdr:colOff>0</xdr:colOff>
      <xdr:row>97</xdr:row>
      <xdr:rowOff>54237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87634"/>
          <a:ext cx="838200" cy="9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116936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33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54237</xdr:rowOff>
    </xdr:from>
    <xdr:to>
      <xdr:col>50</xdr:col>
      <xdr:colOff>114300</xdr:colOff>
      <xdr:row>97</xdr:row>
      <xdr:rowOff>89146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84887"/>
          <a:ext cx="889000" cy="3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156376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85489</xdr:rowOff>
    </xdr:from>
    <xdr:to>
      <xdr:col>45</xdr:col>
      <xdr:colOff>177800</xdr:colOff>
      <xdr:row>97</xdr:row>
      <xdr:rowOff>89146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71613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54746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4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29547</xdr:rowOff>
    </xdr:from>
    <xdr:to>
      <xdr:col>41</xdr:col>
      <xdr:colOff>50800</xdr:colOff>
      <xdr:row>97</xdr:row>
      <xdr:rowOff>85489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317297"/>
          <a:ext cx="889000" cy="39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36492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3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154326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6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77634</xdr:rowOff>
    </xdr:from>
    <xdr:to>
      <xdr:col>55</xdr:col>
      <xdr:colOff>50800</xdr:colOff>
      <xdr:row>97</xdr:row>
      <xdr:rowOff>7784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56061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3437</xdr:rowOff>
    </xdr:from>
    <xdr:to>
      <xdr:col>50</xdr:col>
      <xdr:colOff>165100</xdr:colOff>
      <xdr:row>97</xdr:row>
      <xdr:rowOff>105037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3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96164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38346</xdr:rowOff>
    </xdr:from>
    <xdr:to>
      <xdr:col>46</xdr:col>
      <xdr:colOff>38100</xdr:colOff>
      <xdr:row>97</xdr:row>
      <xdr:rowOff>139946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6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131073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6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34689</xdr:rowOff>
    </xdr:from>
    <xdr:to>
      <xdr:col>41</xdr:col>
      <xdr:colOff>101600</xdr:colOff>
      <xdr:row>97</xdr:row>
      <xdr:rowOff>136289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6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127416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5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150197</xdr:rowOff>
    </xdr:from>
    <xdr:to>
      <xdr:col>36</xdr:col>
      <xdr:colOff>165100</xdr:colOff>
      <xdr:row>95</xdr:row>
      <xdr:rowOff>80347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26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96874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136881</xdr:rowOff>
    </xdr:from>
    <xdr:to>
      <xdr:col>85</xdr:col>
      <xdr:colOff>127000</xdr:colOff>
      <xdr:row>35</xdr:row>
      <xdr:rowOff>155511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280381"/>
          <a:ext cx="838200" cy="87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49877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155511</xdr:rowOff>
    </xdr:from>
    <xdr:to>
      <xdr:col>81</xdr:col>
      <xdr:colOff>50800</xdr:colOff>
      <xdr:row>36</xdr:row>
      <xdr:rowOff>45860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156261"/>
          <a:ext cx="889000" cy="6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20655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158140</xdr:rowOff>
    </xdr:from>
    <xdr:to>
      <xdr:col>76</xdr:col>
      <xdr:colOff>114300</xdr:colOff>
      <xdr:row>36</xdr:row>
      <xdr:rowOff>45860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158890"/>
          <a:ext cx="889000" cy="5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32466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81521</xdr:rowOff>
    </xdr:from>
    <xdr:to>
      <xdr:col>71</xdr:col>
      <xdr:colOff>177800</xdr:colOff>
      <xdr:row>35</xdr:row>
      <xdr:rowOff>158140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739371"/>
          <a:ext cx="889000" cy="41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46334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161510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0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86081</xdr:rowOff>
    </xdr:from>
    <xdr:to>
      <xdr:col>85</xdr:col>
      <xdr:colOff>177800</xdr:colOff>
      <xdr:row>31</xdr:row>
      <xdr:rowOff>16231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22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39108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18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104711</xdr:rowOff>
    </xdr:from>
    <xdr:to>
      <xdr:col>81</xdr:col>
      <xdr:colOff>101600</xdr:colOff>
      <xdr:row>36</xdr:row>
      <xdr:rowOff>34861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1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51388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88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166510</xdr:rowOff>
    </xdr:from>
    <xdr:to>
      <xdr:col>76</xdr:col>
      <xdr:colOff>165100</xdr:colOff>
      <xdr:row>36</xdr:row>
      <xdr:rowOff>96660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16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113187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94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107340</xdr:rowOff>
    </xdr:from>
    <xdr:to>
      <xdr:col>72</xdr:col>
      <xdr:colOff>38100</xdr:colOff>
      <xdr:row>36</xdr:row>
      <xdr:rowOff>37490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1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54017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8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30721</xdr:rowOff>
    </xdr:from>
    <xdr:to>
      <xdr:col>67</xdr:col>
      <xdr:colOff>101600</xdr:colOff>
      <xdr:row>33</xdr:row>
      <xdr:rowOff>132321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68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148848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46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56848</xdr:rowOff>
    </xdr:from>
    <xdr:to>
      <xdr:col>85</xdr:col>
      <xdr:colOff>126364</xdr:colOff>
      <xdr:row>59</xdr:row>
      <xdr:rowOff>10214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800798"/>
          <a:ext cx="1269"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14041</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10214</xdr:rowOff>
    </xdr:from>
    <xdr:to>
      <xdr:col>86</xdr:col>
      <xdr:colOff>25400</xdr:colOff>
      <xdr:row>59</xdr:row>
      <xdr:rowOff>10214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3525</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5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56848</xdr:rowOff>
    </xdr:from>
    <xdr:to>
      <xdr:col>86</xdr:col>
      <xdr:colOff>25400</xdr:colOff>
      <xdr:row>51</xdr:row>
      <xdr:rowOff>56848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8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33336</xdr:rowOff>
    </xdr:from>
    <xdr:to>
      <xdr:col>85</xdr:col>
      <xdr:colOff>127000</xdr:colOff>
      <xdr:row>55</xdr:row>
      <xdr:rowOff>167981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291636"/>
          <a:ext cx="838200" cy="30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169805</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9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19928</xdr:rowOff>
    </xdr:from>
    <xdr:to>
      <xdr:col>85</xdr:col>
      <xdr:colOff>177800</xdr:colOff>
      <xdr:row>56</xdr:row>
      <xdr:rowOff>121528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2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167981</xdr:rowOff>
    </xdr:from>
    <xdr:to>
      <xdr:col>81</xdr:col>
      <xdr:colOff>50800</xdr:colOff>
      <xdr:row>57</xdr:row>
      <xdr:rowOff>109949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597731"/>
          <a:ext cx="889000" cy="28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98272</xdr:rowOff>
    </xdr:from>
    <xdr:to>
      <xdr:col>81</xdr:col>
      <xdr:colOff>101600</xdr:colOff>
      <xdr:row>57</xdr:row>
      <xdr:rowOff>28422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9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19549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9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109949</xdr:rowOff>
    </xdr:from>
    <xdr:to>
      <xdr:col>76</xdr:col>
      <xdr:colOff>114300</xdr:colOff>
      <xdr:row>57</xdr:row>
      <xdr:rowOff>145513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882599"/>
          <a:ext cx="8890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99971</xdr:rowOff>
    </xdr:from>
    <xdr:to>
      <xdr:col>76</xdr:col>
      <xdr:colOff>165100</xdr:colOff>
      <xdr:row>58</xdr:row>
      <xdr:rowOff>30121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7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21248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51395</xdr:rowOff>
    </xdr:from>
    <xdr:to>
      <xdr:col>71</xdr:col>
      <xdr:colOff>177800</xdr:colOff>
      <xdr:row>57</xdr:row>
      <xdr:rowOff>145513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138245"/>
          <a:ext cx="889000" cy="77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144874</xdr:rowOff>
    </xdr:from>
    <xdr:to>
      <xdr:col>72</xdr:col>
      <xdr:colOff>38100</xdr:colOff>
      <xdr:row>58</xdr:row>
      <xdr:rowOff>75024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66151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93211</xdr:rowOff>
    </xdr:from>
    <xdr:to>
      <xdr:col>67</xdr:col>
      <xdr:colOff>101600</xdr:colOff>
      <xdr:row>57</xdr:row>
      <xdr:rowOff>23361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9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14488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8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153986</xdr:rowOff>
    </xdr:from>
    <xdr:to>
      <xdr:col>85</xdr:col>
      <xdr:colOff>177800</xdr:colOff>
      <xdr:row>54</xdr:row>
      <xdr:rowOff>84136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24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5413</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09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117181</xdr:rowOff>
    </xdr:from>
    <xdr:to>
      <xdr:col>81</xdr:col>
      <xdr:colOff>101600</xdr:colOff>
      <xdr:row>56</xdr:row>
      <xdr:rowOff>47331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5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63858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32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59149</xdr:rowOff>
    </xdr:from>
    <xdr:to>
      <xdr:col>76</xdr:col>
      <xdr:colOff>165100</xdr:colOff>
      <xdr:row>57</xdr:row>
      <xdr:rowOff>160749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3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5826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6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94713</xdr:rowOff>
    </xdr:from>
    <xdr:to>
      <xdr:col>72</xdr:col>
      <xdr:colOff>38100</xdr:colOff>
      <xdr:row>58</xdr:row>
      <xdr:rowOff>24863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86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41390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64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595</xdr:rowOff>
    </xdr:from>
    <xdr:to>
      <xdr:col>67</xdr:col>
      <xdr:colOff>101600</xdr:colOff>
      <xdr:row>53</xdr:row>
      <xdr:rowOff>102195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0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118722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886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110417</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11917"/>
          <a:ext cx="1269" cy="1531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57094</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110417</xdr:rowOff>
    </xdr:from>
    <xdr:to>
      <xdr:col>86</xdr:col>
      <xdr:colOff>25400</xdr:colOff>
      <xdr:row>70</xdr:row>
      <xdr:rowOff>110417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1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75474</xdr:rowOff>
    </xdr:from>
    <xdr:to>
      <xdr:col>85</xdr:col>
      <xdr:colOff>127000</xdr:colOff>
      <xdr:row>78</xdr:row>
      <xdr:rowOff>153851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105674"/>
          <a:ext cx="838200" cy="42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109165</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13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86288</xdr:rowOff>
    </xdr:from>
    <xdr:to>
      <xdr:col>85</xdr:col>
      <xdr:colOff>177800</xdr:colOff>
      <xdr:row>78</xdr:row>
      <xdr:rowOff>16438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28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71882</xdr:rowOff>
    </xdr:from>
    <xdr:to>
      <xdr:col>81</xdr:col>
      <xdr:colOff>50800</xdr:colOff>
      <xdr:row>76</xdr:row>
      <xdr:rowOff>75474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10208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44813</xdr:rowOff>
    </xdr:from>
    <xdr:to>
      <xdr:col>81</xdr:col>
      <xdr:colOff>101600</xdr:colOff>
      <xdr:row>77</xdr:row>
      <xdr:rowOff>146413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2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137540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33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71882</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102082"/>
          <a:ext cx="889000" cy="54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18470</xdr:rowOff>
    </xdr:from>
    <xdr:to>
      <xdr:col>76</xdr:col>
      <xdr:colOff>165100</xdr:colOff>
      <xdr:row>77</xdr:row>
      <xdr:rowOff>120070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22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111197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31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141914</xdr:rowOff>
    </xdr:from>
    <xdr:to>
      <xdr:col>72</xdr:col>
      <xdr:colOff>38100</xdr:colOff>
      <xdr:row>77</xdr:row>
      <xdr:rowOff>72064</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1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88590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294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56679</xdr:rowOff>
    </xdr:from>
    <xdr:to>
      <xdr:col>67</xdr:col>
      <xdr:colOff>101600</xdr:colOff>
      <xdr:row>76</xdr:row>
      <xdr:rowOff>158279</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3355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286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103051</xdr:rowOff>
    </xdr:from>
    <xdr:to>
      <xdr:col>85</xdr:col>
      <xdr:colOff>177800</xdr:colOff>
      <xdr:row>79</xdr:row>
      <xdr:rowOff>33201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7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17978</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39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24674</xdr:rowOff>
    </xdr:from>
    <xdr:to>
      <xdr:col>81</xdr:col>
      <xdr:colOff>101600</xdr:colOff>
      <xdr:row>76</xdr:row>
      <xdr:rowOff>126274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05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142801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283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21082</xdr:rowOff>
    </xdr:from>
    <xdr:to>
      <xdr:col>76</xdr:col>
      <xdr:colOff>165100</xdr:colOff>
      <xdr:row>76</xdr:row>
      <xdr:rowOff>122682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05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139209</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282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144112</xdr:rowOff>
    </xdr:from>
    <xdr:to>
      <xdr:col>85</xdr:col>
      <xdr:colOff>126364</xdr:colOff>
      <xdr:row>97</xdr:row>
      <xdr:rowOff>103147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74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106974</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7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103147</xdr:rowOff>
    </xdr:from>
    <xdr:to>
      <xdr:col>86</xdr:col>
      <xdr:colOff>25400</xdr:colOff>
      <xdr:row>97</xdr:row>
      <xdr:rowOff>103147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73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90789</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144112</xdr:rowOff>
    </xdr:from>
    <xdr:to>
      <xdr:col>86</xdr:col>
      <xdr:colOff>25400</xdr:colOff>
      <xdr:row>90</xdr:row>
      <xdr:rowOff>144112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76583</xdr:rowOff>
    </xdr:from>
    <xdr:to>
      <xdr:col>85</xdr:col>
      <xdr:colOff>127000</xdr:colOff>
      <xdr:row>94</xdr:row>
      <xdr:rowOff>92859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192883"/>
          <a:ext cx="838200" cy="1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155942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5929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133065</xdr:rowOff>
    </xdr:from>
    <xdr:to>
      <xdr:col>85</xdr:col>
      <xdr:colOff>177800</xdr:colOff>
      <xdr:row>94</xdr:row>
      <xdr:rowOff>63215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0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92859</xdr:rowOff>
    </xdr:from>
    <xdr:to>
      <xdr:col>81</xdr:col>
      <xdr:colOff>50800</xdr:colOff>
      <xdr:row>94</xdr:row>
      <xdr:rowOff>102713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209159"/>
          <a:ext cx="889000" cy="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125157</xdr:rowOff>
    </xdr:from>
    <xdr:to>
      <xdr:col>81</xdr:col>
      <xdr:colOff>101600</xdr:colOff>
      <xdr:row>94</xdr:row>
      <xdr:rowOff>55307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71834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584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68880</xdr:rowOff>
    </xdr:from>
    <xdr:to>
      <xdr:col>76</xdr:col>
      <xdr:colOff>114300</xdr:colOff>
      <xdr:row>94</xdr:row>
      <xdr:rowOff>102713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185180"/>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117886</xdr:rowOff>
    </xdr:from>
    <xdr:to>
      <xdr:col>76</xdr:col>
      <xdr:colOff>165100</xdr:colOff>
      <xdr:row>94</xdr:row>
      <xdr:rowOff>48036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64563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61702</xdr:rowOff>
    </xdr:from>
    <xdr:to>
      <xdr:col>71</xdr:col>
      <xdr:colOff>177800</xdr:colOff>
      <xdr:row>94</xdr:row>
      <xdr:rowOff>68880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178002"/>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97792</xdr:rowOff>
    </xdr:from>
    <xdr:to>
      <xdr:col>72</xdr:col>
      <xdr:colOff>38100</xdr:colOff>
      <xdr:row>94</xdr:row>
      <xdr:rowOff>27942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44469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74599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25783</xdr:rowOff>
    </xdr:from>
    <xdr:to>
      <xdr:col>85</xdr:col>
      <xdr:colOff>177800</xdr:colOff>
      <xdr:row>94</xdr:row>
      <xdr:rowOff>127383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4210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12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42059</xdr:rowOff>
    </xdr:from>
    <xdr:to>
      <xdr:col>81</xdr:col>
      <xdr:colOff>101600</xdr:colOff>
      <xdr:row>94</xdr:row>
      <xdr:rowOff>143659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15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134786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25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51913</xdr:rowOff>
    </xdr:from>
    <xdr:to>
      <xdr:col>76</xdr:col>
      <xdr:colOff>165100</xdr:colOff>
      <xdr:row>94</xdr:row>
      <xdr:rowOff>153513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1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144640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26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18080</xdr:rowOff>
    </xdr:from>
    <xdr:to>
      <xdr:col>72</xdr:col>
      <xdr:colOff>38100</xdr:colOff>
      <xdr:row>94</xdr:row>
      <xdr:rowOff>119680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1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110807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22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10902</xdr:rowOff>
    </xdr:from>
    <xdr:to>
      <xdr:col>67</xdr:col>
      <xdr:colOff>101600</xdr:colOff>
      <xdr:row>94</xdr:row>
      <xdr:rowOff>112502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1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103629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2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43,633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した。これは、磐田市地域振興基金への積立金の皆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や磐田市職員退職手当基金への積立金の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159,089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定額減税補足給付金給付事業の皆増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や民間認可保育園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等運営費補助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事業の増が主な要因である。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37,796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円減少した。これは、新型コロナウイルスワクチン接種関連事業の減が主な要因である。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48,074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22,989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中東遠消防指令センター運営事業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海岸堤防整備事業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68,257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トイレ改修工事に伴う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小・中学校施設整備事業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や民間認可保育園施設等整備事業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年台風第</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の影響による河川災害復旧事業や道路橋りょう災害復旧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の減が主な要因である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静岡県磐田市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海外需要の影響による法人税割の減等により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市税が見込みより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に加え、中東遠消防指令センター運営事業や海岸堤防整備事業の増による普通建設事業費の増等による歳出総額の増により、前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実質単年度収支は、主に単年度収支の減や積立金取崩し額の増により、マイナスとなった。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決算剰余金等の積み立てはあるものの、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収支調整のための取り崩しの増により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静岡県磐田市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年度以降すべての会計で黒字となっており、連結実質赤字は生じていない。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病院事業会計は、入院収益及び外来収益が増加したものの、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給与改定による人件費</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の増や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医療材料や光熱水費の高騰</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費用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により、前年度比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ポイント減となった。公立病院経営強化プランに基づき設備や人材を有効に活用し、医業収益の向上とコスト削減に努めることで経営の改善に取り組む。</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下水道事業会計は、</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公営</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企業債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償還が進んだことによる元利償還金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が減少したことや</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前年度に比べて未払金が</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減少し</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たことなどから流動</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負債</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したこ</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とにより、</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0.68</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となった。引き続き下水道未整備地区の管渠整備や施設の適正な維持管理に努める。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　水道事業会計は、収入の主体である給水収益の減により総収益</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に加え</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配水及び給水費の修繕費の増や徴収事務委託料の増</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等により流動</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資産</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の減が流動</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負債</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の減を上回り、前年度比</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0.28</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引き続き効率的な経営に努め、計画に基づき施設更新を着実に進める。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c r="B2" s="164" t="s">
        <v>77</v>
      </c>
      <c r="C2" s="164"/>
      <c r="D2" s="165"/>
    </row>
    <row r="3" spans="1:119" ht="18.75" customHeight="1" thickBot="1">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77557065</v>
      </c>
      <c r="BO4" s="358"/>
      <c r="BP4" s="358"/>
      <c r="BQ4" s="358"/>
      <c r="BR4" s="358"/>
      <c r="BS4" s="358"/>
      <c r="BT4" s="358"/>
      <c r="BU4" s="359"/>
      <c r="BV4" s="357">
        <v>74008471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3.4</v>
      </c>
      <c r="CU4" s="364"/>
      <c r="CV4" s="364"/>
      <c r="CW4" s="364"/>
      <c r="CX4" s="364"/>
      <c r="CY4" s="364"/>
      <c r="CZ4" s="364"/>
      <c r="DA4" s="365"/>
      <c r="DB4" s="363">
        <v>8.3000000000000007</v>
      </c>
      <c r="DC4" s="364"/>
      <c r="DD4" s="364"/>
      <c r="DE4" s="364"/>
      <c r="DF4" s="364"/>
      <c r="DG4" s="364"/>
      <c r="DH4" s="364"/>
      <c r="DI4" s="365"/>
    </row>
    <row r="5" spans="1:119" ht="18.75" customHeight="1">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75928867</v>
      </c>
      <c r="BO5" s="395"/>
      <c r="BP5" s="395"/>
      <c r="BQ5" s="395"/>
      <c r="BR5" s="395"/>
      <c r="BS5" s="395"/>
      <c r="BT5" s="395"/>
      <c r="BU5" s="396"/>
      <c r="BV5" s="394">
        <v>70454399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95.5</v>
      </c>
      <c r="CU5" s="392"/>
      <c r="CV5" s="392"/>
      <c r="CW5" s="392"/>
      <c r="CX5" s="392"/>
      <c r="CY5" s="392"/>
      <c r="CZ5" s="392"/>
      <c r="DA5" s="393"/>
      <c r="DB5" s="391">
        <v>87.4</v>
      </c>
      <c r="DC5" s="392"/>
      <c r="DD5" s="392"/>
      <c r="DE5" s="392"/>
      <c r="DF5" s="392"/>
      <c r="DG5" s="392"/>
      <c r="DH5" s="392"/>
      <c r="DI5" s="393"/>
    </row>
    <row r="6" spans="1:119" ht="18.75" customHeight="1">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1628198</v>
      </c>
      <c r="BO6" s="395"/>
      <c r="BP6" s="395"/>
      <c r="BQ6" s="395"/>
      <c r="BR6" s="395"/>
      <c r="BS6" s="395"/>
      <c r="BT6" s="395"/>
      <c r="BU6" s="396"/>
      <c r="BV6" s="394">
        <v>3554072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95.8</v>
      </c>
      <c r="CU6" s="432"/>
      <c r="CV6" s="432"/>
      <c r="CW6" s="432"/>
      <c r="CX6" s="432"/>
      <c r="CY6" s="432"/>
      <c r="CZ6" s="432"/>
      <c r="DA6" s="433"/>
      <c r="DB6" s="431">
        <v>88.2</v>
      </c>
      <c r="DC6" s="432"/>
      <c r="DD6" s="432"/>
      <c r="DE6" s="432"/>
      <c r="DF6" s="432"/>
      <c r="DG6" s="432"/>
      <c r="DH6" s="432"/>
      <c r="DI6" s="433"/>
    </row>
    <row r="7" spans="1:119" ht="18.75" customHeight="1">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190553</v>
      </c>
      <c r="BO7" s="395"/>
      <c r="BP7" s="395"/>
      <c r="BQ7" s="395"/>
      <c r="BR7" s="395"/>
      <c r="BS7" s="395"/>
      <c r="BT7" s="395"/>
      <c r="BU7" s="396"/>
      <c r="BV7" s="394">
        <v>228533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41712914</v>
      </c>
      <c r="CU7" s="395"/>
      <c r="CV7" s="395"/>
      <c r="CW7" s="395"/>
      <c r="CX7" s="395"/>
      <c r="CY7" s="395"/>
      <c r="CZ7" s="395"/>
      <c r="DA7" s="396"/>
      <c r="DB7" s="394">
        <v>40307180</v>
      </c>
      <c r="DC7" s="395"/>
      <c r="DD7" s="395"/>
      <c r="DE7" s="395"/>
      <c r="DF7" s="395"/>
      <c r="DG7" s="395"/>
      <c r="DH7" s="395"/>
      <c r="DI7" s="396"/>
    </row>
    <row r="8" spans="1:119" ht="18.75" customHeight="1" thickBot="1">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1437645</v>
      </c>
      <c r="BO8" s="395"/>
      <c r="BP8" s="395"/>
      <c r="BQ8" s="395"/>
      <c r="BR8" s="395"/>
      <c r="BS8" s="395"/>
      <c r="BT8" s="395"/>
      <c r="BU8" s="396"/>
      <c r="BV8" s="394">
        <v>3325539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0.8</v>
      </c>
      <c r="CU8" s="435"/>
      <c r="CV8" s="435"/>
      <c r="CW8" s="435"/>
      <c r="CX8" s="435"/>
      <c r="CY8" s="435"/>
      <c r="CZ8" s="435"/>
      <c r="DA8" s="436"/>
      <c r="DB8" s="434">
        <v>0.78</v>
      </c>
      <c r="DC8" s="435"/>
      <c r="DD8" s="435"/>
      <c r="DE8" s="435"/>
      <c r="DF8" s="435"/>
      <c r="DG8" s="435"/>
      <c r="DH8" s="435"/>
      <c r="DI8" s="436"/>
    </row>
    <row r="9" spans="1:119" ht="18.75" customHeight="1" thickBot="1">
      <c r="A9" s="163"/>
      <c r="B9" s="388" t="s">
        <v>106</v>
      </c>
      <c r="C9" s="389"/>
      <c r="D9" s="389"/>
      <c r="E9" s="389"/>
      <c r="F9" s="389"/>
      <c r="G9" s="389"/>
      <c r="H9" s="389"/>
      <c r="I9" s="389"/>
      <c r="J9" s="389"/>
      <c r="K9" s="437"/>
      <c r="L9" s="438" t="s">
        <v>107</v>
      </c>
      <c r="M9" s="439"/>
      <c r="N9" s="439"/>
      <c r="O9" s="439"/>
      <c r="P9" s="439"/>
      <c r="Q9" s="440"/>
      <c r="R9" s="441">
        <v>166672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-1887894</v>
      </c>
      <c r="BO9" s="395"/>
      <c r="BP9" s="395"/>
      <c r="BQ9" s="395"/>
      <c r="BR9" s="395"/>
      <c r="BS9" s="395"/>
      <c r="BT9" s="395"/>
      <c r="BU9" s="396"/>
      <c r="BV9" s="394">
        <v>-99236</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10.6</v>
      </c>
      <c r="CU9" s="392"/>
      <c r="CV9" s="392"/>
      <c r="CW9" s="392"/>
      <c r="CX9" s="392"/>
      <c r="CY9" s="392"/>
      <c r="CZ9" s="392"/>
      <c r="DA9" s="393"/>
      <c r="DB9" s="391">
        <v>10.6</v>
      </c>
      <c r="DC9" s="392"/>
      <c r="DD9" s="392"/>
      <c r="DE9" s="392"/>
      <c r="DF9" s="392"/>
      <c r="DG9" s="392"/>
      <c r="DH9" s="392"/>
      <c r="DI9" s="393"/>
    </row>
    <row r="10" spans="1:119" ht="18.75" customHeight="1" thickBot="1">
      <c r="A10" s="163"/>
      <c r="B10" s="388"/>
      <c r="C10" s="389"/>
      <c r="D10" s="389"/>
      <c r="E10" s="389"/>
      <c r="F10" s="389"/>
      <c r="G10" s="389"/>
      <c r="H10" s="389"/>
      <c r="I10" s="389"/>
      <c r="J10" s="389"/>
      <c r="K10" s="437"/>
      <c r="L10" s="444" t="s">
        <v>113</v>
      </c>
      <c r="M10" s="424"/>
      <c r="N10" s="424"/>
      <c r="O10" s="424"/>
      <c r="P10" s="424"/>
      <c r="Q10" s="425"/>
      <c r="R10" s="445">
        <v>167210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302749</v>
      </c>
      <c r="BO10" s="395"/>
      <c r="BP10" s="395"/>
      <c r="BQ10" s="395"/>
      <c r="BR10" s="395"/>
      <c r="BS10" s="395"/>
      <c r="BT10" s="395"/>
      <c r="BU10" s="396"/>
      <c r="BV10" s="394">
        <v>247698</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15100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c r="A12" s="163"/>
      <c r="B12" s="454" t="s">
        <v>123</v>
      </c>
      <c r="C12" s="455"/>
      <c r="D12" s="455"/>
      <c r="E12" s="455"/>
      <c r="F12" s="455"/>
      <c r="G12" s="455"/>
      <c r="H12" s="455"/>
      <c r="I12" s="455"/>
      <c r="J12" s="455"/>
      <c r="K12" s="456"/>
      <c r="L12" s="463" t="s">
        <v>124</v>
      </c>
      <c r="M12" s="464"/>
      <c r="N12" s="464"/>
      <c r="O12" s="464"/>
      <c r="P12" s="464"/>
      <c r="Q12" s="465"/>
      <c r="R12" s="466">
        <v>165426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2724749</v>
      </c>
      <c r="BO12" s="395"/>
      <c r="BP12" s="395"/>
      <c r="BQ12" s="395"/>
      <c r="BR12" s="395"/>
      <c r="BS12" s="395"/>
      <c r="BT12" s="395"/>
      <c r="BU12" s="396"/>
      <c r="BV12" s="394">
        <v>1656175</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c r="A13" s="163"/>
      <c r="B13" s="457"/>
      <c r="C13" s="458"/>
      <c r="D13" s="458"/>
      <c r="E13" s="458"/>
      <c r="F13" s="458"/>
      <c r="G13" s="458"/>
      <c r="H13" s="458"/>
      <c r="I13" s="458"/>
      <c r="J13" s="458"/>
      <c r="K13" s="459"/>
      <c r="L13" s="178"/>
      <c r="M13" s="485" t="s">
        <v>130</v>
      </c>
      <c r="N13" s="486"/>
      <c r="O13" s="486"/>
      <c r="P13" s="486"/>
      <c r="Q13" s="487"/>
      <c r="R13" s="478">
        <v>155591</v>
      </c>
      <c r="S13" s="479"/>
      <c r="T13" s="479"/>
      <c r="U13" s="479"/>
      <c r="V13" s="480"/>
      <c r="W13" s="410" t="s">
        <v>131</v>
      </c>
      <c r="X13" s="411"/>
      <c r="Y13" s="411"/>
      <c r="Z13" s="411"/>
      <c r="AA13" s="411"/>
      <c r="AB13" s="401"/>
      <c r="AC13" s="445">
        <v>3127</v>
      </c>
      <c r="AD13" s="446"/>
      <c r="AE13" s="446"/>
      <c r="AF13" s="446"/>
      <c r="AG13" s="488"/>
      <c r="AH13" s="445">
        <v>3359</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-4294794</v>
      </c>
      <c r="BO13" s="395"/>
      <c r="BP13" s="395"/>
      <c r="BQ13" s="395"/>
      <c r="BR13" s="395"/>
      <c r="BS13" s="395"/>
      <c r="BT13" s="395"/>
      <c r="BU13" s="396"/>
      <c r="BV13" s="394">
        <v>-1507713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0.4</v>
      </c>
      <c r="CU13" s="392"/>
      <c r="CV13" s="392"/>
      <c r="CW13" s="392"/>
      <c r="CX13" s="392"/>
      <c r="CY13" s="392"/>
      <c r="CZ13" s="392"/>
      <c r="DA13" s="393"/>
      <c r="DB13" s="391">
        <v>0.9</v>
      </c>
      <c r="DC13" s="392"/>
      <c r="DD13" s="392"/>
      <c r="DE13" s="392"/>
      <c r="DF13" s="392"/>
      <c r="DG13" s="392"/>
      <c r="DH13" s="392"/>
      <c r="DI13" s="393"/>
    </row>
    <row r="14" spans="1:119" ht="18.75" customHeight="1" thickBot="1">
      <c r="A14" s="163"/>
      <c r="B14" s="457"/>
      <c r="C14" s="458"/>
      <c r="D14" s="458"/>
      <c r="E14" s="458"/>
      <c r="F14" s="458"/>
      <c r="G14" s="458"/>
      <c r="H14" s="458"/>
      <c r="I14" s="458"/>
      <c r="J14" s="458"/>
      <c r="K14" s="459"/>
      <c r="L14" s="475" t="s">
        <v>135</v>
      </c>
      <c r="M14" s="476"/>
      <c r="N14" s="476"/>
      <c r="O14" s="476"/>
      <c r="P14" s="476"/>
      <c r="Q14" s="477"/>
      <c r="R14" s="478">
        <v>166684</v>
      </c>
      <c r="S14" s="479"/>
      <c r="T14" s="479"/>
      <c r="U14" s="479"/>
      <c r="V14" s="480"/>
      <c r="W14" s="384"/>
      <c r="X14" s="385"/>
      <c r="Y14" s="385"/>
      <c r="Z14" s="385"/>
      <c r="AA14" s="385"/>
      <c r="AB14" s="374"/>
      <c r="AC14" s="481">
        <v>3.8</v>
      </c>
      <c r="AD14" s="482"/>
      <c r="AE14" s="482"/>
      <c r="AF14" s="482"/>
      <c r="AG14" s="483"/>
      <c r="AH14" s="481">
        <v>4.0999999999999996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0.4</v>
      </c>
      <c r="CU14" s="493"/>
      <c r="CV14" s="493"/>
      <c r="CW14" s="493"/>
      <c r="CX14" s="493"/>
      <c r="CY14" s="493"/>
      <c r="CZ14" s="493"/>
      <c r="DA14" s="494"/>
      <c r="DB14" s="492" t="s">
        <v>122</v>
      </c>
      <c r="DC14" s="493"/>
      <c r="DD14" s="493"/>
      <c r="DE14" s="493"/>
      <c r="DF14" s="493"/>
      <c r="DG14" s="493"/>
      <c r="DH14" s="493"/>
      <c r="DI14" s="494"/>
    </row>
    <row r="15" spans="1:119" ht="18.75" customHeight="1">
      <c r="A15" s="163"/>
      <c r="B15" s="457"/>
      <c r="C15" s="458"/>
      <c r="D15" s="458"/>
      <c r="E15" s="458"/>
      <c r="F15" s="458"/>
      <c r="G15" s="458"/>
      <c r="H15" s="458"/>
      <c r="I15" s="458"/>
      <c r="J15" s="458"/>
      <c r="K15" s="459"/>
      <c r="L15" s="178"/>
      <c r="M15" s="485" t="s">
        <v>130</v>
      </c>
      <c r="N15" s="486"/>
      <c r="O15" s="486"/>
      <c r="P15" s="486"/>
      <c r="Q15" s="487"/>
      <c r="R15" s="478">
        <v>157075</v>
      </c>
      <c r="S15" s="479"/>
      <c r="T15" s="479"/>
      <c r="U15" s="479"/>
      <c r="V15" s="480"/>
      <c r="W15" s="410" t="s">
        <v>137</v>
      </c>
      <c r="X15" s="411"/>
      <c r="Y15" s="411"/>
      <c r="Z15" s="411"/>
      <c r="AA15" s="411"/>
      <c r="AB15" s="401"/>
      <c r="AC15" s="445">
        <v>33604</v>
      </c>
      <c r="AD15" s="446"/>
      <c r="AE15" s="446"/>
      <c r="AF15" s="446"/>
      <c r="AG15" s="488"/>
      <c r="AH15" s="445">
        <v>33918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27755347</v>
      </c>
      <c r="BO15" s="358"/>
      <c r="BP15" s="358"/>
      <c r="BQ15" s="358"/>
      <c r="BR15" s="358"/>
      <c r="BS15" s="358"/>
      <c r="BT15" s="358"/>
      <c r="BU15" s="359"/>
      <c r="BV15" s="357">
        <v>26239129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40.700000000000003</v>
      </c>
      <c r="AD16" s="482"/>
      <c r="AE16" s="482"/>
      <c r="AF16" s="482"/>
      <c r="AG16" s="483"/>
      <c r="AH16" s="481">
        <v>41.2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33959114</v>
      </c>
      <c r="BO16" s="395"/>
      <c r="BP16" s="395"/>
      <c r="BQ16" s="395"/>
      <c r="BR16" s="395"/>
      <c r="BS16" s="395"/>
      <c r="BT16" s="395"/>
      <c r="BU16" s="396"/>
      <c r="BV16" s="394">
        <v>32837123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45740</v>
      </c>
      <c r="AD17" s="446"/>
      <c r="AE17" s="446"/>
      <c r="AF17" s="446"/>
      <c r="AG17" s="488"/>
      <c r="AH17" s="445">
        <v>45035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35350709</v>
      </c>
      <c r="BO17" s="395"/>
      <c r="BP17" s="395"/>
      <c r="BQ17" s="395"/>
      <c r="BR17" s="395"/>
      <c r="BS17" s="395"/>
      <c r="BT17" s="395"/>
      <c r="BU17" s="396"/>
      <c r="BV17" s="394">
        <v>33306652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63"/>
      <c r="B18" s="516" t="s">
        <v>147</v>
      </c>
      <c r="C18" s="437"/>
      <c r="D18" s="437"/>
      <c r="E18" s="517"/>
      <c r="F18" s="517"/>
      <c r="G18" s="517"/>
      <c r="H18" s="517"/>
      <c r="I18" s="517"/>
      <c r="J18" s="517"/>
      <c r="K18" s="517"/>
      <c r="L18" s="518">
        <v>163.44999999999999</v>
      </c>
      <c r="M18" s="518"/>
      <c r="N18" s="518"/>
      <c r="O18" s="518"/>
      <c r="P18" s="518"/>
      <c r="Q18" s="518"/>
      <c r="R18" s="519"/>
      <c r="S18" s="519"/>
      <c r="T18" s="519"/>
      <c r="U18" s="519"/>
      <c r="V18" s="520"/>
      <c r="W18" s="412"/>
      <c r="X18" s="413"/>
      <c r="Y18" s="413"/>
      <c r="Z18" s="413"/>
      <c r="AA18" s="413"/>
      <c r="AB18" s="404"/>
      <c r="AC18" s="521">
        <v>55.5</v>
      </c>
      <c r="AD18" s="522"/>
      <c r="AE18" s="522"/>
      <c r="AF18" s="522"/>
      <c r="AG18" s="523"/>
      <c r="AH18" s="521">
        <v>54.7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38673159</v>
      </c>
      <c r="BO18" s="395"/>
      <c r="BP18" s="395"/>
      <c r="BQ18" s="395"/>
      <c r="BR18" s="395"/>
      <c r="BS18" s="395"/>
      <c r="BT18" s="395"/>
      <c r="BU18" s="396"/>
      <c r="BV18" s="394">
        <v>36300607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63"/>
      <c r="B19" s="516" t="s">
        <v>149</v>
      </c>
      <c r="C19" s="437"/>
      <c r="D19" s="437"/>
      <c r="E19" s="517"/>
      <c r="F19" s="517"/>
      <c r="G19" s="517"/>
      <c r="H19" s="517"/>
      <c r="I19" s="517"/>
      <c r="J19" s="517"/>
      <c r="K19" s="517"/>
      <c r="L19" s="525">
        <v>1020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50777438</v>
      </c>
      <c r="BO19" s="395"/>
      <c r="BP19" s="395"/>
      <c r="BQ19" s="395"/>
      <c r="BR19" s="395"/>
      <c r="BS19" s="395"/>
      <c r="BT19" s="395"/>
      <c r="BU19" s="396"/>
      <c r="BV19" s="394">
        <v>49886466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63"/>
      <c r="B20" s="516" t="s">
        <v>151</v>
      </c>
      <c r="C20" s="437"/>
      <c r="D20" s="437"/>
      <c r="E20" s="517"/>
      <c r="F20" s="517"/>
      <c r="G20" s="517"/>
      <c r="H20" s="517"/>
      <c r="I20" s="517"/>
      <c r="J20" s="517"/>
      <c r="K20" s="517"/>
      <c r="L20" s="525">
        <v>65059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55672132</v>
      </c>
      <c r="BO22" s="358"/>
      <c r="BP22" s="358"/>
      <c r="BQ22" s="358"/>
      <c r="BR22" s="358"/>
      <c r="BS22" s="358"/>
      <c r="BT22" s="358"/>
      <c r="BU22" s="359"/>
      <c r="BV22" s="357">
        <v>54720456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50394378</v>
      </c>
      <c r="BO23" s="395"/>
      <c r="BP23" s="395"/>
      <c r="BQ23" s="395"/>
      <c r="BR23" s="395"/>
      <c r="BS23" s="395"/>
      <c r="BT23" s="395"/>
      <c r="BU23" s="396"/>
      <c r="BV23" s="394">
        <v>49632238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63"/>
      <c r="B24" s="565"/>
      <c r="C24" s="541"/>
      <c r="D24" s="542"/>
      <c r="E24" s="444" t="s">
        <v>161</v>
      </c>
      <c r="F24" s="424"/>
      <c r="G24" s="424"/>
      <c r="H24" s="424"/>
      <c r="I24" s="424"/>
      <c r="J24" s="424"/>
      <c r="K24" s="425"/>
      <c r="L24" s="445">
        <v>1</v>
      </c>
      <c r="M24" s="446"/>
      <c r="N24" s="446"/>
      <c r="O24" s="446"/>
      <c r="P24" s="488"/>
      <c r="Q24" s="445">
        <v>9600</v>
      </c>
      <c r="R24" s="446"/>
      <c r="S24" s="446"/>
      <c r="T24" s="446"/>
      <c r="U24" s="446"/>
      <c r="V24" s="488"/>
      <c r="W24" s="540"/>
      <c r="X24" s="541"/>
      <c r="Y24" s="542"/>
      <c r="Z24" s="444" t="s">
        <v>162</v>
      </c>
      <c r="AA24" s="424"/>
      <c r="AB24" s="424"/>
      <c r="AC24" s="424"/>
      <c r="AD24" s="424"/>
      <c r="AE24" s="424"/>
      <c r="AF24" s="424"/>
      <c r="AG24" s="425"/>
      <c r="AH24" s="445">
        <v>982</v>
      </c>
      <c r="AI24" s="446"/>
      <c r="AJ24" s="446"/>
      <c r="AK24" s="446"/>
      <c r="AL24" s="488"/>
      <c r="AM24" s="445">
        <v>3149274</v>
      </c>
      <c r="AN24" s="446"/>
      <c r="AO24" s="446"/>
      <c r="AP24" s="446"/>
      <c r="AQ24" s="446"/>
      <c r="AR24" s="488"/>
      <c r="AS24" s="445">
        <v>3207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31946287</v>
      </c>
      <c r="BO24" s="395"/>
      <c r="BP24" s="395"/>
      <c r="BQ24" s="395"/>
      <c r="BR24" s="395"/>
      <c r="BS24" s="395"/>
      <c r="BT24" s="395"/>
      <c r="BU24" s="396"/>
      <c r="BV24" s="394">
        <v>28824064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63"/>
      <c r="B25" s="565"/>
      <c r="C25" s="541"/>
      <c r="D25" s="542"/>
      <c r="E25" s="444" t="s">
        <v>164</v>
      </c>
      <c r="F25" s="424"/>
      <c r="G25" s="424"/>
      <c r="H25" s="424"/>
      <c r="I25" s="424"/>
      <c r="J25" s="424"/>
      <c r="K25" s="425"/>
      <c r="L25" s="445">
        <v>1</v>
      </c>
      <c r="M25" s="446"/>
      <c r="N25" s="446"/>
      <c r="O25" s="446"/>
      <c r="P25" s="488"/>
      <c r="Q25" s="445">
        <v>7800</v>
      </c>
      <c r="R25" s="446"/>
      <c r="S25" s="446"/>
      <c r="T25" s="446"/>
      <c r="U25" s="446"/>
      <c r="V25" s="488"/>
      <c r="W25" s="540"/>
      <c r="X25" s="541"/>
      <c r="Y25" s="542"/>
      <c r="Z25" s="444" t="s">
        <v>165</v>
      </c>
      <c r="AA25" s="424"/>
      <c r="AB25" s="424"/>
      <c r="AC25" s="424"/>
      <c r="AD25" s="424"/>
      <c r="AE25" s="424"/>
      <c r="AF25" s="424"/>
      <c r="AG25" s="425"/>
      <c r="AH25" s="445">
        <v>208</v>
      </c>
      <c r="AI25" s="446"/>
      <c r="AJ25" s="446"/>
      <c r="AK25" s="446"/>
      <c r="AL25" s="488"/>
      <c r="AM25" s="445">
        <v>652080</v>
      </c>
      <c r="AN25" s="446"/>
      <c r="AO25" s="446"/>
      <c r="AP25" s="446"/>
      <c r="AQ25" s="446"/>
      <c r="AR25" s="488"/>
      <c r="AS25" s="445">
        <v>3135</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21645765</v>
      </c>
      <c r="BO25" s="358"/>
      <c r="BP25" s="358"/>
      <c r="BQ25" s="358"/>
      <c r="BR25" s="358"/>
      <c r="BS25" s="358"/>
      <c r="BT25" s="358"/>
      <c r="BU25" s="359"/>
      <c r="BV25" s="357">
        <v>29649824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63"/>
      <c r="B26" s="565"/>
      <c r="C26" s="541"/>
      <c r="D26" s="542"/>
      <c r="E26" s="444" t="s">
        <v>167</v>
      </c>
      <c r="F26" s="424"/>
      <c r="G26" s="424"/>
      <c r="H26" s="424"/>
      <c r="I26" s="424"/>
      <c r="J26" s="424"/>
      <c r="K26" s="425"/>
      <c r="L26" s="445">
        <v>1</v>
      </c>
      <c r="M26" s="446"/>
      <c r="N26" s="446"/>
      <c r="O26" s="446"/>
      <c r="P26" s="488"/>
      <c r="Q26" s="445">
        <v>7100</v>
      </c>
      <c r="R26" s="446"/>
      <c r="S26" s="446"/>
      <c r="T26" s="446"/>
      <c r="U26" s="446"/>
      <c r="V26" s="488"/>
      <c r="W26" s="540"/>
      <c r="X26" s="541"/>
      <c r="Y26" s="542"/>
      <c r="Z26" s="444" t="s">
        <v>168</v>
      </c>
      <c r="AA26" s="546"/>
      <c r="AB26" s="546"/>
      <c r="AC26" s="546"/>
      <c r="AD26" s="546"/>
      <c r="AE26" s="546"/>
      <c r="AF26" s="546"/>
      <c r="AG26" s="547"/>
      <c r="AH26" s="445">
        <v>44</v>
      </c>
      <c r="AI26" s="446"/>
      <c r="AJ26" s="446"/>
      <c r="AK26" s="446"/>
      <c r="AL26" s="488"/>
      <c r="AM26" s="445">
        <v>133100</v>
      </c>
      <c r="AN26" s="446"/>
      <c r="AO26" s="446"/>
      <c r="AP26" s="446"/>
      <c r="AQ26" s="446"/>
      <c r="AR26" s="488"/>
      <c r="AS26" s="445">
        <v>3025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63"/>
      <c r="B27" s="565"/>
      <c r="C27" s="541"/>
      <c r="D27" s="542"/>
      <c r="E27" s="444" t="s">
        <v>170</v>
      </c>
      <c r="F27" s="424"/>
      <c r="G27" s="424"/>
      <c r="H27" s="424"/>
      <c r="I27" s="424"/>
      <c r="J27" s="424"/>
      <c r="K27" s="425"/>
      <c r="L27" s="445">
        <v>1</v>
      </c>
      <c r="M27" s="446"/>
      <c r="N27" s="446"/>
      <c r="O27" s="446"/>
      <c r="P27" s="488"/>
      <c r="Q27" s="445">
        <v>5200</v>
      </c>
      <c r="R27" s="446"/>
      <c r="S27" s="446"/>
      <c r="T27" s="446"/>
      <c r="U27" s="446"/>
      <c r="V27" s="488"/>
      <c r="W27" s="540"/>
      <c r="X27" s="541"/>
      <c r="Y27" s="542"/>
      <c r="Z27" s="444" t="s">
        <v>171</v>
      </c>
      <c r="AA27" s="424"/>
      <c r="AB27" s="424"/>
      <c r="AC27" s="424"/>
      <c r="AD27" s="424"/>
      <c r="AE27" s="424"/>
      <c r="AF27" s="424"/>
      <c r="AG27" s="425"/>
      <c r="AH27" s="445">
        <v>123</v>
      </c>
      <c r="AI27" s="446"/>
      <c r="AJ27" s="446"/>
      <c r="AK27" s="446"/>
      <c r="AL27" s="488"/>
      <c r="AM27" s="445">
        <v>380229</v>
      </c>
      <c r="AN27" s="446"/>
      <c r="AO27" s="446"/>
      <c r="AP27" s="446"/>
      <c r="AQ27" s="446"/>
      <c r="AR27" s="488"/>
      <c r="AS27" s="445">
        <v>3091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63"/>
      <c r="B28" s="565"/>
      <c r="C28" s="541"/>
      <c r="D28" s="542"/>
      <c r="E28" s="444" t="s">
        <v>173</v>
      </c>
      <c r="F28" s="424"/>
      <c r="G28" s="424"/>
      <c r="H28" s="424"/>
      <c r="I28" s="424"/>
      <c r="J28" s="424"/>
      <c r="K28" s="425"/>
      <c r="L28" s="445">
        <v>1</v>
      </c>
      <c r="M28" s="446"/>
      <c r="N28" s="446"/>
      <c r="O28" s="446"/>
      <c r="P28" s="488"/>
      <c r="Q28" s="445">
        <v>4700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7570253</v>
      </c>
      <c r="BO28" s="358"/>
      <c r="BP28" s="358"/>
      <c r="BQ28" s="358"/>
      <c r="BR28" s="358"/>
      <c r="BS28" s="358"/>
      <c r="BT28" s="358"/>
      <c r="BU28" s="359"/>
      <c r="BV28" s="357">
        <v>8322253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63"/>
      <c r="B29" s="565"/>
      <c r="C29" s="541"/>
      <c r="D29" s="542"/>
      <c r="E29" s="444" t="s">
        <v>176</v>
      </c>
      <c r="F29" s="424"/>
      <c r="G29" s="424"/>
      <c r="H29" s="424"/>
      <c r="I29" s="424"/>
      <c r="J29" s="424"/>
      <c r="K29" s="425"/>
      <c r="L29" s="445">
        <v>24</v>
      </c>
      <c r="M29" s="446"/>
      <c r="N29" s="446"/>
      <c r="O29" s="446"/>
      <c r="P29" s="488"/>
      <c r="Q29" s="445">
        <v>4300</v>
      </c>
      <c r="R29" s="446"/>
      <c r="S29" s="446"/>
      <c r="T29" s="446"/>
      <c r="U29" s="446"/>
      <c r="V29" s="488"/>
      <c r="W29" s="543"/>
      <c r="X29" s="544"/>
      <c r="Y29" s="545"/>
      <c r="Z29" s="444" t="s">
        <v>177</v>
      </c>
      <c r="AA29" s="424"/>
      <c r="AB29" s="424"/>
      <c r="AC29" s="424"/>
      <c r="AD29" s="424"/>
      <c r="AE29" s="424"/>
      <c r="AF29" s="424"/>
      <c r="AG29" s="425"/>
      <c r="AH29" s="445">
        <v>1105</v>
      </c>
      <c r="AI29" s="446"/>
      <c r="AJ29" s="446"/>
      <c r="AK29" s="446"/>
      <c r="AL29" s="488"/>
      <c r="AM29" s="445">
        <v>3529503</v>
      </c>
      <c r="AN29" s="446"/>
      <c r="AO29" s="446"/>
      <c r="AP29" s="446"/>
      <c r="AQ29" s="446"/>
      <c r="AR29" s="488"/>
      <c r="AS29" s="445">
        <v>3194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5927698</v>
      </c>
      <c r="BO30" s="514"/>
      <c r="BP30" s="514"/>
      <c r="BQ30" s="514"/>
      <c r="BR30" s="514"/>
      <c r="BS30" s="514"/>
      <c r="BT30" s="514"/>
      <c r="BU30" s="515"/>
      <c r="BV30" s="513">
        <v>6600867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c r="A31" s="163"/>
      <c r="B31" s="188"/>
      <c r="DI31" s="189"/>
    </row>
    <row r="32" spans="1:113" ht="13.5" customHeight="1">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中遠広域事務組合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磐田市勤労者福祉サービスセンター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中東遠看護専門学校組合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磐田原総合開発</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〇</v>
      </c>
      <c r="DH35" s="586"/>
      <c r="DI35" s="168"/>
    </row>
    <row r="36" spans="1:113" ht="32.25" customHeight="1">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静岡県後期高齢者医療広域連合</v>
      </c>
      <c r="BZ36" s="585"/>
      <c r="CA36" s="585"/>
      <c r="CB36" s="585"/>
      <c r="CC36" s="585"/>
      <c r="CD36" s="585"/>
      <c r="CE36" s="585"/>
      <c r="CF36" s="585"/>
      <c r="CG36" s="585"/>
      <c r="CH36" s="585"/>
      <c r="CI36" s="585"/>
      <c r="CJ36" s="585"/>
      <c r="CK36" s="585"/>
      <c r="CL36" s="585"/>
      <c r="CM36" s="585"/>
      <c r="CN36" s="163"/>
      <c r="CO36" s="584">
        <f t="shared" si="3"/>
        <v>16</v>
      </c>
      <c r="CP36" s="584"/>
      <c r="CQ36" s="585" t="str">
        <f>IF('各会計、関係団体の財政状況及び健全化判断比率'!BS9="","",'各会計、関係団体の財政状況及び健全化判断比率'!BS9)</f>
        <v>磐田市土地開発公社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〇</v>
      </c>
      <c r="DH36" s="586"/>
      <c r="DI36" s="168"/>
    </row>
    <row r="37" spans="1:113" ht="32.25" customHeight="1">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駐車場事業特別会計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静岡地方税滞納整理機構</v>
      </c>
      <c r="BZ37" s="585"/>
      <c r="CA37" s="585"/>
      <c r="CB37" s="585"/>
      <c r="CC37" s="585"/>
      <c r="CD37" s="585"/>
      <c r="CE37" s="585"/>
      <c r="CF37" s="585"/>
      <c r="CG37" s="585"/>
      <c r="CH37" s="585"/>
      <c r="CI37" s="585"/>
      <c r="CJ37" s="585"/>
      <c r="CK37" s="585"/>
      <c r="CL37" s="585"/>
      <c r="CM37" s="585"/>
      <c r="CN37" s="163"/>
      <c r="CO37" s="584">
        <f t="shared" si="3"/>
        <v>17</v>
      </c>
      <c r="CP37" s="584"/>
      <c r="CQ37" s="585" t="str">
        <f>IF('各会計、関係団体の財政状況及び健全化判断比率'!BS10="","",'各会計、関係団体の財政状況及び健全化判断比率'!BS10)</f>
        <v>とよおか採れたて元気むら</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静岡県後期高齢者医療広域連合（事業会計分）</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PmKeUNQx2Nvd+gcZ5Wj1NGPkiOW394j/qGp31X9QddouAvcbv0TxK4KAooBbqrH8YKyqedzjFtX7R+ORqMqm4A==" saltValue="Wsgj/2vGnMUwM1oGSyVXE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36" t="s">
        <v>535</v>
      </c>
      <c r="D34" s="1136"/>
      <c r="E34" s="1137"/>
      <c r="F34" s="32">
        <v>4.99</v>
      </c>
      <c r="G34" s="33">
        <v>5.04</v>
      </c>
      <c r="H34" s="33">
        <v>5.27</v>
      </c>
      <c r="I34" s="33">
        <v>5.63</v>
      </c>
      <c r="J34" s="34">
        <v>5.35</v>
      </c>
      <c r="K34" s="22"/>
      <c r="L34" s="22"/>
      <c r="M34" s="22"/>
      <c r="N34" s="22"/>
      <c r="O34" s="22"/>
      <c r="P34" s="22"/>
    </row>
    <row r="35" spans="1:16" ht="39" customHeight="1">
      <c r="A35" s="22"/>
      <c r="B35" s="35"/>
      <c r="C35" s="1132" t="s">
        <v>536</v>
      </c>
      <c r="D35" s="1132"/>
      <c r="E35" s="1133"/>
      <c r="F35" s="36">
        <v>2.13</v>
      </c>
      <c r="G35" s="37">
        <v>2.85</v>
      </c>
      <c r="H35" s="37">
        <v>3.6</v>
      </c>
      <c r="I35" s="37">
        <v>4.3099999999999996</v>
      </c>
      <c r="J35" s="38">
        <v>4.99</v>
      </c>
      <c r="K35" s="22"/>
      <c r="L35" s="22"/>
      <c r="M35" s="22"/>
      <c r="N35" s="22"/>
      <c r="O35" s="22"/>
      <c r="P35" s="22"/>
    </row>
    <row r="36" spans="1:16" ht="39" customHeight="1">
      <c r="A36" s="22"/>
      <c r="B36" s="35"/>
      <c r="C36" s="1132" t="s">
        <v>537</v>
      </c>
      <c r="D36" s="1132"/>
      <c r="E36" s="1133"/>
      <c r="F36" s="36">
        <v>2.7</v>
      </c>
      <c r="G36" s="37">
        <v>6.76</v>
      </c>
      <c r="H36" s="37">
        <v>8.7200000000000006</v>
      </c>
      <c r="I36" s="37">
        <v>8.25</v>
      </c>
      <c r="J36" s="38">
        <v>3.44</v>
      </c>
      <c r="K36" s="22"/>
      <c r="L36" s="22"/>
      <c r="M36" s="22"/>
      <c r="N36" s="22"/>
      <c r="O36" s="22"/>
      <c r="P36" s="22"/>
    </row>
    <row r="37" spans="1:16" ht="39" customHeight="1">
      <c r="A37" s="22"/>
      <c r="B37" s="35"/>
      <c r="C37" s="1132" t="s">
        <v>538</v>
      </c>
      <c r="D37" s="1132"/>
      <c r="E37" s="1133"/>
      <c r="F37" s="36">
        <v>5.55</v>
      </c>
      <c r="G37" s="37">
        <v>7.25</v>
      </c>
      <c r="H37" s="37">
        <v>8.86</v>
      </c>
      <c r="I37" s="37">
        <v>6.02</v>
      </c>
      <c r="J37" s="38">
        <v>2.81</v>
      </c>
      <c r="K37" s="22"/>
      <c r="L37" s="22"/>
      <c r="M37" s="22"/>
      <c r="N37" s="22"/>
      <c r="O37" s="22"/>
      <c r="P37" s="22"/>
    </row>
    <row r="38" spans="1:16" ht="39" customHeight="1">
      <c r="A38" s="22"/>
      <c r="B38" s="35"/>
      <c r="C38" s="1132" t="s">
        <v>539</v>
      </c>
      <c r="D38" s="1132"/>
      <c r="E38" s="1133"/>
      <c r="F38" s="36">
        <v>0.93</v>
      </c>
      <c r="G38" s="37">
        <v>1.25</v>
      </c>
      <c r="H38" s="37">
        <v>2.16</v>
      </c>
      <c r="I38" s="37">
        <v>1.34</v>
      </c>
      <c r="J38" s="38">
        <v>1.6</v>
      </c>
      <c r="K38" s="22"/>
      <c r="L38" s="22"/>
      <c r="M38" s="22"/>
      <c r="N38" s="22"/>
      <c r="O38" s="22"/>
      <c r="P38" s="22"/>
    </row>
    <row r="39" spans="1:16" ht="39" customHeight="1">
      <c r="A39" s="22"/>
      <c r="B39" s="35"/>
      <c r="C39" s="1132" t="s">
        <v>540</v>
      </c>
      <c r="D39" s="1132"/>
      <c r="E39" s="1133"/>
      <c r="F39" s="36">
        <v>0.64</v>
      </c>
      <c r="G39" s="37">
        <v>0.61</v>
      </c>
      <c r="H39" s="37">
        <v>0.37</v>
      </c>
      <c r="I39" s="37">
        <v>0.31</v>
      </c>
      <c r="J39" s="38">
        <v>0.46</v>
      </c>
      <c r="K39" s="22"/>
      <c r="L39" s="22"/>
      <c r="M39" s="22"/>
      <c r="N39" s="22"/>
      <c r="O39" s="22"/>
      <c r="P39" s="22"/>
    </row>
    <row r="40" spans="1:16" ht="39" customHeight="1">
      <c r="A40" s="22"/>
      <c r="B40" s="35"/>
      <c r="C40" s="1132" t="s">
        <v>541</v>
      </c>
      <c r="D40" s="1132"/>
      <c r="E40" s="1133"/>
      <c r="F40" s="36">
        <v>0.01</v>
      </c>
      <c r="G40" s="37">
        <v>0.02</v>
      </c>
      <c r="H40" s="37">
        <v>0.01</v>
      </c>
      <c r="I40" s="37">
        <v>0.01</v>
      </c>
      <c r="J40" s="38">
        <v>0.02</v>
      </c>
      <c r="K40" s="22"/>
      <c r="L40" s="22"/>
      <c r="M40" s="22"/>
      <c r="N40" s="22"/>
      <c r="O40" s="22"/>
      <c r="P40" s="22"/>
    </row>
    <row r="41" spans="1:16" ht="39" customHeight="1">
      <c r="A41" s="22"/>
      <c r="B41" s="35"/>
      <c r="C41" s="1132" t="s">
        <v>542</v>
      </c>
      <c r="D41" s="1132"/>
      <c r="E41" s="1133"/>
      <c r="F41" s="36">
        <v>0</v>
      </c>
      <c r="G41" s="37">
        <v>0</v>
      </c>
      <c r="H41" s="37">
        <v>0</v>
      </c>
      <c r="I41" s="37">
        <v>0</v>
      </c>
      <c r="J41" s="38">
        <v>0</v>
      </c>
      <c r="K41" s="22"/>
      <c r="L41" s="22"/>
      <c r="M41" s="22"/>
      <c r="N41" s="22"/>
      <c r="O41" s="22"/>
      <c r="P41" s="22"/>
    </row>
    <row r="42" spans="1:16" ht="39" customHeight="1">
      <c r="A42" s="22"/>
      <c r="B42" s="39"/>
      <c r="C42" s="1132" t="s">
        <v>543</v>
      </c>
      <c r="D42" s="1132"/>
      <c r="E42" s="1133"/>
      <c r="F42" s="36" t="s">
        <v>488</v>
      </c>
      <c r="G42" s="37" t="s">
        <v>488</v>
      </c>
      <c r="H42" s="37" t="s">
        <v>488</v>
      </c>
      <c r="I42" s="37" t="s">
        <v>488</v>
      </c>
      <c r="J42" s="38" t="s">
        <v>488</v>
      </c>
      <c r="K42" s="22"/>
      <c r="L42" s="22"/>
      <c r="M42" s="22"/>
      <c r="N42" s="22"/>
      <c r="O42" s="22"/>
      <c r="P42" s="22"/>
    </row>
    <row r="43" spans="1:16" ht="39" customHeight="1" thickBot="1">
      <c r="A43" s="22"/>
      <c r="B43" s="40"/>
      <c r="C43" s="1134" t="s">
        <v>544</v>
      </c>
      <c r="D43" s="1134"/>
      <c r="E43" s="1135"/>
      <c r="F43" s="41" t="s">
        <v>488</v>
      </c>
      <c r="G43" s="42" t="s">
        <v>488</v>
      </c>
      <c r="H43" s="42" t="s">
        <v>488</v>
      </c>
      <c r="I43" s="42" t="s">
        <v>488</v>
      </c>
      <c r="J43" s="43" t="s">
        <v>488</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L9OfLVTrTIVEEERb79hkfJ4pHyuvVTUaL1Fr5DJIAg7DKhIy16koa19tcuGr2FwtTXltNlv5+BGyAoOAQmeGKQ==" saltValue="U/73YNkV+kdNNXXgjyaY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c r="A45" s="46"/>
      <c r="B45" s="1138" t="s">
        <v>9</v>
      </c>
      <c r="C45" s="1139"/>
      <c r="D45" s="56"/>
      <c r="E45" s="1144" t="s">
        <v>10</v>
      </c>
      <c r="F45" s="1144"/>
      <c r="G45" s="1144"/>
      <c r="H45" s="1144"/>
      <c r="I45" s="1144"/>
      <c r="J45" s="1145"/>
      <c r="K45" s="57">
        <v>5656</v>
      </c>
      <c r="L45" s="58">
        <v>5566</v>
      </c>
      <c r="M45" s="58">
        <v>5297</v>
      </c>
      <c r="N45" s="58">
        <v>5342</v>
      </c>
      <c r="O45" s="59">
        <v>5404</v>
      </c>
      <c r="P45" s="46"/>
      <c r="Q45" s="46"/>
      <c r="R45" s="46"/>
      <c r="S45" s="46"/>
      <c r="T45" s="46"/>
      <c r="U45" s="46"/>
    </row>
    <row r="46" spans="1:21" ht="30.75" customHeight="1">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c r="A48" s="46"/>
      <c r="B48" s="1140"/>
      <c r="C48" s="1141"/>
      <c r="D48" s="60"/>
      <c r="E48" s="1146" t="s">
        <v>13</v>
      </c>
      <c r="F48" s="1146"/>
      <c r="G48" s="1146"/>
      <c r="H48" s="1146"/>
      <c r="I48" s="1146"/>
      <c r="J48" s="1147"/>
      <c r="K48" s="61">
        <v>2754</v>
      </c>
      <c r="L48" s="62">
        <v>2666</v>
      </c>
      <c r="M48" s="62">
        <v>2439</v>
      </c>
      <c r="N48" s="62">
        <v>2283</v>
      </c>
      <c r="O48" s="63">
        <v>2218</v>
      </c>
      <c r="P48" s="46"/>
      <c r="Q48" s="46"/>
      <c r="R48" s="46"/>
      <c r="S48" s="46"/>
      <c r="T48" s="46"/>
      <c r="U48" s="46"/>
    </row>
    <row r="49" spans="1:21" ht="30.75" customHeight="1">
      <c r="A49" s="46"/>
      <c r="B49" s="1140"/>
      <c r="C49" s="1141"/>
      <c r="D49" s="60"/>
      <c r="E49" s="1146" t="s">
        <v>14</v>
      </c>
      <c r="F49" s="1146"/>
      <c r="G49" s="1146"/>
      <c r="H49" s="1146"/>
      <c r="I49" s="1146"/>
      <c r="J49" s="1147"/>
      <c r="K49" s="61">
        <v>157</v>
      </c>
      <c r="L49" s="62">
        <v>111</v>
      </c>
      <c r="M49" s="62">
        <v>18</v>
      </c>
      <c r="N49" s="62">
        <v>23</v>
      </c>
      <c r="O49" s="63">
        <v>27</v>
      </c>
      <c r="P49" s="46"/>
      <c r="Q49" s="46"/>
      <c r="R49" s="46"/>
      <c r="S49" s="46"/>
      <c r="T49" s="46"/>
      <c r="U49" s="46"/>
    </row>
    <row r="50" spans="1:21" ht="30.75" customHeight="1">
      <c r="A50" s="46"/>
      <c r="B50" s="1140"/>
      <c r="C50" s="1141"/>
      <c r="D50" s="60"/>
      <c r="E50" s="1146" t="s">
        <v>15</v>
      </c>
      <c r="F50" s="1146"/>
      <c r="G50" s="1146"/>
      <c r="H50" s="1146"/>
      <c r="I50" s="1146"/>
      <c r="J50" s="1147"/>
      <c r="K50" s="61">
        <v>125</v>
      </c>
      <c r="L50" s="62">
        <v>118</v>
      </c>
      <c r="M50" s="62">
        <v>111</v>
      </c>
      <c r="N50" s="62">
        <v>94</v>
      </c>
      <c r="O50" s="63">
        <v>81</v>
      </c>
      <c r="P50" s="46"/>
      <c r="Q50" s="46"/>
      <c r="R50" s="46"/>
      <c r="S50" s="46"/>
      <c r="T50" s="46"/>
      <c r="U50" s="46"/>
    </row>
    <row r="51" spans="1:21" ht="30.75" customHeight="1">
      <c r="A51" s="46"/>
      <c r="B51" s="1142"/>
      <c r="C51" s="1143"/>
      <c r="D51" s="64"/>
      <c r="E51" s="1146" t="s">
        <v>16</v>
      </c>
      <c r="F51" s="1146"/>
      <c r="G51" s="1146"/>
      <c r="H51" s="1146"/>
      <c r="I51" s="1146"/>
      <c r="J51" s="1147"/>
      <c r="K51" s="61" t="s">
        <v>488</v>
      </c>
      <c r="L51" s="62">
        <v>0</v>
      </c>
      <c r="M51" s="62">
        <v>0</v>
      </c>
      <c r="N51" s="62">
        <v>0</v>
      </c>
      <c r="O51" s="63" t="s">
        <v>488</v>
      </c>
      <c r="P51" s="46"/>
      <c r="Q51" s="46"/>
      <c r="R51" s="46"/>
      <c r="S51" s="46"/>
      <c r="T51" s="46"/>
      <c r="U51" s="46"/>
    </row>
    <row r="52" spans="1:21" ht="30.75" customHeight="1">
      <c r="A52" s="46"/>
      <c r="B52" s="1148" t="s">
        <v>17</v>
      </c>
      <c r="C52" s="1149"/>
      <c r="D52" s="64"/>
      <c r="E52" s="1146" t="s">
        <v>18</v>
      </c>
      <c r="F52" s="1146"/>
      <c r="G52" s="1146"/>
      <c r="H52" s="1146"/>
      <c r="I52" s="1146"/>
      <c r="J52" s="1147"/>
      <c r="K52" s="61">
        <v>7818</v>
      </c>
      <c r="L52" s="62">
        <v>7878</v>
      </c>
      <c r="M52" s="62">
        <v>7573</v>
      </c>
      <c r="N52" s="62">
        <v>7653</v>
      </c>
      <c r="O52" s="63">
        <v>7669</v>
      </c>
      <c r="P52" s="46"/>
      <c r="Q52" s="46"/>
      <c r="R52" s="46"/>
      <c r="S52" s="46"/>
      <c r="T52" s="46"/>
      <c r="U52" s="46"/>
    </row>
    <row r="53" spans="1:21" ht="30.75" customHeight="1" thickBot="1">
      <c r="A53" s="46"/>
      <c r="B53" s="1150" t="s">
        <v>19</v>
      </c>
      <c r="C53" s="1151"/>
      <c r="D53" s="65"/>
      <c r="E53" s="1152" t="s">
        <v>20</v>
      </c>
      <c r="F53" s="1152"/>
      <c r="G53" s="1152"/>
      <c r="H53" s="1152"/>
      <c r="I53" s="1152"/>
      <c r="J53" s="1153"/>
      <c r="K53" s="66">
        <v>874</v>
      </c>
      <c r="L53" s="67">
        <v>583</v>
      </c>
      <c r="M53" s="67">
        <v>292</v>
      </c>
      <c r="N53" s="67">
        <v>89</v>
      </c>
      <c r="O53" s="68">
        <v>61</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c r="B58" s="1154" t="s">
        <v>24</v>
      </c>
      <c r="C58" s="1155"/>
      <c r="D58" s="1160" t="s">
        <v>25</v>
      </c>
      <c r="E58" s="1161"/>
      <c r="F58" s="1161"/>
      <c r="G58" s="1161"/>
      <c r="H58" s="1161"/>
      <c r="I58" s="1161"/>
      <c r="J58" s="1162"/>
      <c r="K58" s="81"/>
      <c r="L58" s="82"/>
      <c r="M58" s="82"/>
      <c r="N58" s="82"/>
      <c r="O58" s="83"/>
    </row>
    <row r="59" spans="1:21" ht="31.5" customHeight="1">
      <c r="B59" s="1156"/>
      <c r="C59" s="1157"/>
      <c r="D59" s="1163" t="s">
        <v>26</v>
      </c>
      <c r="E59" s="1164"/>
      <c r="F59" s="1164"/>
      <c r="G59" s="1164"/>
      <c r="H59" s="1164"/>
      <c r="I59" s="1164"/>
      <c r="J59" s="1165"/>
      <c r="K59" s="84"/>
      <c r="L59" s="85"/>
      <c r="M59" s="85"/>
      <c r="N59" s="85"/>
      <c r="O59" s="86"/>
    </row>
    <row r="60" spans="1:21" ht="31.5" customHeight="1" thickBot="1">
      <c r="B60" s="1158"/>
      <c r="C60" s="1159"/>
      <c r="D60" s="1166" t="s">
        <v>27</v>
      </c>
      <c r="E60" s="1167"/>
      <c r="F60" s="1167"/>
      <c r="G60" s="1167"/>
      <c r="H60" s="1167"/>
      <c r="I60" s="1167"/>
      <c r="J60" s="1168"/>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y+kBLYiSFS/xJHcMfNtnfpeDC2laD+GeDT9mh9xSZYuVsDp/11dsNPUS5n46zIOV35D60guaq8BT6h1O5C5KA==" saltValue="dm5KnN3iQWE5qAYYg1Vfy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526</v>
      </c>
      <c r="J40" s="101" t="s">
        <v>527</v>
      </c>
      <c r="K40" s="101" t="s">
        <v>528</v>
      </c>
      <c r="L40" s="101" t="s">
        <v>529</v>
      </c>
      <c r="M40" s="102" t="s">
        <v>530</v>
      </c>
    </row>
    <row r="41" spans="2:13" ht="27.75" customHeight="1">
      <c r="B41" s="1169" t="s">
        <v>30</v>
      </c>
      <c r="C41" s="1170"/>
      <c r="D41" s="103"/>
      <c r="E41" s="1175" t="s">
        <v>31</v>
      </c>
      <c r="F41" s="1175"/>
      <c r="G41" s="1175"/>
      <c r="H41" s="1176"/>
      <c r="I41" s="330">
        <v>53372</v>
      </c>
      <c r="J41" s="331">
        <v>56769</v>
      </c>
      <c r="K41" s="331">
        <v>54982</v>
      </c>
      <c r="L41" s="331">
        <v>54720</v>
      </c>
      <c r="M41" s="332">
        <v>55672</v>
      </c>
    </row>
    <row r="42" spans="2:13" ht="27.75" customHeight="1">
      <c r="B42" s="1171"/>
      <c r="C42" s="1172"/>
      <c r="D42" s="104"/>
      <c r="E42" s="1177" t="s">
        <v>32</v>
      </c>
      <c r="F42" s="1177"/>
      <c r="G42" s="1177"/>
      <c r="H42" s="1178"/>
      <c r="I42" s="333">
        <v>840</v>
      </c>
      <c r="J42" s="334">
        <v>728</v>
      </c>
      <c r="K42" s="334">
        <v>632</v>
      </c>
      <c r="L42" s="334">
        <v>591</v>
      </c>
      <c r="M42" s="335">
        <v>523</v>
      </c>
    </row>
    <row r="43" spans="2:13" ht="27.75" customHeight="1">
      <c r="B43" s="1171"/>
      <c r="C43" s="1172"/>
      <c r="D43" s="104"/>
      <c r="E43" s="1177" t="s">
        <v>33</v>
      </c>
      <c r="F43" s="1177"/>
      <c r="G43" s="1177"/>
      <c r="H43" s="1178"/>
      <c r="I43" s="333">
        <v>28080</v>
      </c>
      <c r="J43" s="334">
        <v>22955</v>
      </c>
      <c r="K43" s="334">
        <v>20640</v>
      </c>
      <c r="L43" s="334">
        <v>21321</v>
      </c>
      <c r="M43" s="335">
        <v>19402</v>
      </c>
    </row>
    <row r="44" spans="2:13" ht="27.75" customHeight="1">
      <c r="B44" s="1171"/>
      <c r="C44" s="1172"/>
      <c r="D44" s="104"/>
      <c r="E44" s="1177" t="s">
        <v>34</v>
      </c>
      <c r="F44" s="1177"/>
      <c r="G44" s="1177"/>
      <c r="H44" s="1178"/>
      <c r="I44" s="333">
        <v>271</v>
      </c>
      <c r="J44" s="334">
        <v>190</v>
      </c>
      <c r="K44" s="334">
        <v>227</v>
      </c>
      <c r="L44" s="334">
        <v>267</v>
      </c>
      <c r="M44" s="335">
        <v>282</v>
      </c>
    </row>
    <row r="45" spans="2:13" ht="27.75" customHeight="1">
      <c r="B45" s="1171"/>
      <c r="C45" s="1172"/>
      <c r="D45" s="104"/>
      <c r="E45" s="1177" t="s">
        <v>35</v>
      </c>
      <c r="F45" s="1177"/>
      <c r="G45" s="1177"/>
      <c r="H45" s="1178"/>
      <c r="I45" s="333">
        <v>9655</v>
      </c>
      <c r="J45" s="334">
        <v>9500</v>
      </c>
      <c r="K45" s="334">
        <v>10074</v>
      </c>
      <c r="L45" s="334">
        <v>9895</v>
      </c>
      <c r="M45" s="335">
        <v>9856</v>
      </c>
    </row>
    <row r="46" spans="2:13" ht="27.75" customHeight="1">
      <c r="B46" s="1171"/>
      <c r="C46" s="1172"/>
      <c r="D46" s="105"/>
      <c r="E46" s="1177" t="s">
        <v>36</v>
      </c>
      <c r="F46" s="1177"/>
      <c r="G46" s="1177"/>
      <c r="H46" s="1178"/>
      <c r="I46" s="333">
        <v>202</v>
      </c>
      <c r="J46" s="334">
        <v>175</v>
      </c>
      <c r="K46" s="334">
        <v>82</v>
      </c>
      <c r="L46" s="334">
        <v>40</v>
      </c>
      <c r="M46" s="335">
        <v>31</v>
      </c>
    </row>
    <row r="47" spans="2:13" ht="27.75" customHeight="1">
      <c r="B47" s="1171"/>
      <c r="C47" s="1172"/>
      <c r="D47" s="106"/>
      <c r="E47" s="1179" t="s">
        <v>37</v>
      </c>
      <c r="F47" s="1180"/>
      <c r="G47" s="1180"/>
      <c r="H47" s="1181"/>
      <c r="I47" s="333" t="s">
        <v>488</v>
      </c>
      <c r="J47" s="334" t="s">
        <v>488</v>
      </c>
      <c r="K47" s="334" t="s">
        <v>488</v>
      </c>
      <c r="L47" s="334" t="s">
        <v>488</v>
      </c>
      <c r="M47" s="335" t="s">
        <v>488</v>
      </c>
    </row>
    <row r="48" spans="2:13" ht="27.75" customHeight="1">
      <c r="B48" s="1171"/>
      <c r="C48" s="1172"/>
      <c r="D48" s="104"/>
      <c r="E48" s="1177" t="s">
        <v>38</v>
      </c>
      <c r="F48" s="1177"/>
      <c r="G48" s="1177"/>
      <c r="H48" s="1178"/>
      <c r="I48" s="333" t="s">
        <v>488</v>
      </c>
      <c r="J48" s="334" t="s">
        <v>488</v>
      </c>
      <c r="K48" s="334" t="s">
        <v>488</v>
      </c>
      <c r="L48" s="334" t="s">
        <v>488</v>
      </c>
      <c r="M48" s="335" t="s">
        <v>488</v>
      </c>
    </row>
    <row r="49" spans="2:13" ht="27.75" customHeight="1">
      <c r="B49" s="1173"/>
      <c r="C49" s="1174"/>
      <c r="D49" s="104"/>
      <c r="E49" s="1177" t="s">
        <v>39</v>
      </c>
      <c r="F49" s="1177"/>
      <c r="G49" s="1177"/>
      <c r="H49" s="1178"/>
      <c r="I49" s="333" t="s">
        <v>488</v>
      </c>
      <c r="J49" s="334" t="s">
        <v>488</v>
      </c>
      <c r="K49" s="334" t="s">
        <v>488</v>
      </c>
      <c r="L49" s="334" t="s">
        <v>488</v>
      </c>
      <c r="M49" s="335" t="s">
        <v>488</v>
      </c>
    </row>
    <row r="50" spans="2:13" ht="27.75" customHeight="1">
      <c r="B50" s="1182" t="s">
        <v>40</v>
      </c>
      <c r="C50" s="1183"/>
      <c r="D50" s="107"/>
      <c r="E50" s="1177" t="s">
        <v>41</v>
      </c>
      <c r="F50" s="1177"/>
      <c r="G50" s="1177"/>
      <c r="H50" s="1178"/>
      <c r="I50" s="333">
        <v>15141</v>
      </c>
      <c r="J50" s="334">
        <v>15476</v>
      </c>
      <c r="K50" s="334">
        <v>14831</v>
      </c>
      <c r="L50" s="334">
        <v>14484</v>
      </c>
      <c r="M50" s="335">
        <v>12314</v>
      </c>
    </row>
    <row r="51" spans="2:13" ht="27.75" customHeight="1">
      <c r="B51" s="1171"/>
      <c r="C51" s="1172"/>
      <c r="D51" s="104"/>
      <c r="E51" s="1177" t="s">
        <v>42</v>
      </c>
      <c r="F51" s="1177"/>
      <c r="G51" s="1177"/>
      <c r="H51" s="1178"/>
      <c r="I51" s="333">
        <v>10576</v>
      </c>
      <c r="J51" s="334">
        <v>11128</v>
      </c>
      <c r="K51" s="334">
        <v>11259</v>
      </c>
      <c r="L51" s="334">
        <v>11478</v>
      </c>
      <c r="M51" s="335">
        <v>11222</v>
      </c>
    </row>
    <row r="52" spans="2:13" ht="27.75" customHeight="1">
      <c r="B52" s="1173"/>
      <c r="C52" s="1174"/>
      <c r="D52" s="104"/>
      <c r="E52" s="1177" t="s">
        <v>43</v>
      </c>
      <c r="F52" s="1177"/>
      <c r="G52" s="1177"/>
      <c r="H52" s="1178"/>
      <c r="I52" s="333">
        <v>66779</v>
      </c>
      <c r="J52" s="334">
        <v>68333</v>
      </c>
      <c r="K52" s="334">
        <v>65272</v>
      </c>
      <c r="L52" s="334">
        <v>62620</v>
      </c>
      <c r="M52" s="335">
        <v>62084</v>
      </c>
    </row>
    <row r="53" spans="2:13" ht="27.75" customHeight="1" thickBot="1">
      <c r="B53" s="1184" t="s">
        <v>19</v>
      </c>
      <c r="C53" s="1185"/>
      <c r="D53" s="108"/>
      <c r="E53" s="1186" t="s">
        <v>44</v>
      </c>
      <c r="F53" s="1186"/>
      <c r="G53" s="1186"/>
      <c r="H53" s="1187"/>
      <c r="I53" s="336">
        <v>-77</v>
      </c>
      <c r="J53" s="337">
        <v>-4619</v>
      </c>
      <c r="K53" s="337">
        <v>-4726</v>
      </c>
      <c r="L53" s="337">
        <v>-1748</v>
      </c>
      <c r="M53" s="338">
        <v>146</v>
      </c>
    </row>
    <row r="54" spans="2:13" ht="27.75" customHeight="1">
      <c r="B54" s="109"/>
      <c r="C54" s="110"/>
      <c r="D54" s="110"/>
      <c r="E54" s="111"/>
      <c r="F54" s="111"/>
      <c r="G54" s="111"/>
      <c r="H54" s="111"/>
      <c r="I54" s="112"/>
      <c r="J54" s="112"/>
      <c r="K54" s="112"/>
      <c r="L54" s="112"/>
      <c r="M54" s="112"/>
    </row>
    <row r="55" spans="2:13"/>
  </sheetData>
  <sheetProtection algorithmName="SHA-512" hashValue="MhwsaxPjhKB4YarQjrBFGAy6XlI0lWEqNEX95kAcrPS4bypzm4+HLf1QOde5vbFbJpach+6jVkWMwxckI7LAGA==" saltValue="S33Uli6ipVbDdGBHzffx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528</v>
      </c>
      <c r="G54" s="117" t="s">
        <v>529</v>
      </c>
      <c r="H54" s="118" t="s">
        <v>530</v>
      </c>
    </row>
    <row r="55" spans="2:8" ht="52.5" customHeight="1">
      <c r="B55" s="119"/>
      <c r="C55" s="1196" t="s">
        <v>46</v>
      </c>
      <c r="D55" s="1196"/>
      <c r="E55" s="1197"/>
      <c r="F55" s="339">
        <v>8011</v>
      </c>
      <c r="G55" s="339">
        <v>8322</v>
      </c>
      <c r="H55" s="340">
        <v>7570</v>
      </c>
    </row>
    <row r="56" spans="2:8" ht="52.5" customHeight="1">
      <c r="B56" s="120"/>
      <c r="C56" s="1198" t="s">
        <v>47</v>
      </c>
      <c r="D56" s="1198"/>
      <c r="E56" s="1199"/>
      <c r="F56" s="341" t="s">
        <v>488</v>
      </c>
      <c r="G56" s="341" t="s">
        <v>488</v>
      </c>
      <c r="H56" s="342" t="s">
        <v>488</v>
      </c>
    </row>
    <row r="57" spans="2:8" ht="53.25" customHeight="1">
      <c r="B57" s="120"/>
      <c r="C57" s="1200" t="s">
        <v>48</v>
      </c>
      <c r="D57" s="1200"/>
      <c r="E57" s="1201"/>
      <c r="F57" s="343">
        <v>5671</v>
      </c>
      <c r="G57" s="343">
        <v>6601</v>
      </c>
      <c r="H57" s="344">
        <v>5928</v>
      </c>
    </row>
    <row r="58" spans="2:8" ht="45.75" customHeight="1">
      <c r="B58" s="121"/>
      <c r="C58" s="1188" t="s">
        <v>561</v>
      </c>
      <c r="D58" s="1189"/>
      <c r="E58" s="1190"/>
      <c r="F58" s="345">
        <v>3416</v>
      </c>
      <c r="G58" s="345">
        <v>2948</v>
      </c>
      <c r="H58" s="346">
        <v>2406</v>
      </c>
    </row>
    <row r="59" spans="2:8" ht="45.75" customHeight="1">
      <c r="B59" s="121"/>
      <c r="C59" s="1188" t="s">
        <v>562</v>
      </c>
      <c r="D59" s="1189"/>
      <c r="E59" s="1190"/>
      <c r="F59" s="345" t="s">
        <v>566</v>
      </c>
      <c r="G59" s="345">
        <v>2000</v>
      </c>
      <c r="H59" s="346">
        <v>2000</v>
      </c>
    </row>
    <row r="60" spans="2:8" ht="45.75" customHeight="1">
      <c r="B60" s="121"/>
      <c r="C60" s="1188" t="s">
        <v>563</v>
      </c>
      <c r="D60" s="1189"/>
      <c r="E60" s="1190"/>
      <c r="F60" s="345">
        <v>579</v>
      </c>
      <c r="G60" s="345">
        <v>818</v>
      </c>
      <c r="H60" s="346">
        <v>585</v>
      </c>
    </row>
    <row r="61" spans="2:8" ht="45.75" customHeight="1">
      <c r="B61" s="121"/>
      <c r="C61" s="1188" t="s">
        <v>565</v>
      </c>
      <c r="D61" s="1189"/>
      <c r="E61" s="1190"/>
      <c r="F61" s="345">
        <v>303</v>
      </c>
      <c r="G61" s="345">
        <v>218</v>
      </c>
      <c r="H61" s="346">
        <v>297</v>
      </c>
    </row>
    <row r="62" spans="2:8" ht="45.75" customHeight="1" thickBot="1">
      <c r="B62" s="122"/>
      <c r="C62" s="1191" t="s">
        <v>564</v>
      </c>
      <c r="D62" s="1192"/>
      <c r="E62" s="1193"/>
      <c r="F62" s="347">
        <v>1264</v>
      </c>
      <c r="G62" s="347">
        <v>495</v>
      </c>
      <c r="H62" s="348">
        <v>296</v>
      </c>
    </row>
    <row r="63" spans="2:8" ht="52.5" customHeight="1" thickBot="1">
      <c r="B63" s="123"/>
      <c r="C63" s="1194" t="s">
        <v>49</v>
      </c>
      <c r="D63" s="1194"/>
      <c r="E63" s="1195"/>
      <c r="F63" s="349">
        <v>13681</v>
      </c>
      <c r="G63" s="349">
        <v>14923</v>
      </c>
      <c r="H63" s="350">
        <v>13498</v>
      </c>
    </row>
    <row r="64" spans="2:8"/>
  </sheetData>
  <sheetProtection algorithmName="SHA-512" hashValue="JkFbIW1yu1tjk1E/MNTdYSC3b9KsMBBp53DlkOn9whnTUAT0M2nj1/NOaZrRnSrv7eudBJxggxtcU7eCA/16nw==" saltValue="RfjHTr6OgoJxrB6qDq7m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0" customWidth="1"/>
    <col min="2" max="8" width="13.375" style="130" customWidth="1"/>
    <col min="9" max="16384" width="11.125" style="130"/>
  </cols>
  <sheetData>
    <row r="1" spans="1:8">
      <c r="A1" s="124"/>
      <c r="B1" s="125"/>
      <c r="C1" s="126"/>
      <c r="D1" s="127"/>
      <c r="E1" s="128"/>
      <c r="F1" s="128"/>
      <c r="G1" s="128"/>
      <c r="H1" s="129"/>
    </row>
    <row r="2" spans="1:8">
      <c r="A2" s="131"/>
      <c r="B2" s="132"/>
      <c r="C2" s="133"/>
      <c r="D2" s="134" t="s">
        <v>50</v>
      </c>
      <c r="E2" s="135"/>
      <c r="F2" s="136" t="s">
        <v>525</v>
      </c>
      <c r="G2" s="137"/>
      <c r="H2" s="138"/>
    </row>
    <row r="3" spans="1:8">
      <c r="A3" s="134" t="s">
        <v>518</v>
      </c>
      <c r="B3" s="139"/>
      <c r="C3" s="140"/>
      <c r="D3" s="141">
        <v>87743</v>
      </c>
      <c r="E3" s="142"/>
      <c r="F3" s="143">
        <v>60285</v>
      </c>
      <c r="G3" s="144"/>
      <c r="H3" s="145"/>
    </row>
    <row r="4" spans="1:8">
      <c r="A4" s="146"/>
      <c r="B4" s="147"/>
      <c r="C4" s="148"/>
      <c r="D4" s="149">
        <v>59726</v>
      </c>
      <c r="E4" s="150"/>
      <c r="F4" s="151">
        <v>36445</v>
      </c>
      <c r="G4" s="152"/>
      <c r="H4" s="153"/>
    </row>
    <row r="5" spans="1:8">
      <c r="A5" s="134" t="s">
        <v>520</v>
      </c>
      <c r="B5" s="139"/>
      <c r="C5" s="140"/>
      <c r="D5" s="141">
        <v>69050</v>
      </c>
      <c r="E5" s="142"/>
      <c r="F5" s="143">
        <v>52714</v>
      </c>
      <c r="G5" s="144"/>
      <c r="H5" s="145"/>
    </row>
    <row r="6" spans="1:8">
      <c r="A6" s="146"/>
      <c r="B6" s="147"/>
      <c r="C6" s="148"/>
      <c r="D6" s="149">
        <v>51818</v>
      </c>
      <c r="E6" s="150"/>
      <c r="F6" s="151">
        <v>29032</v>
      </c>
      <c r="G6" s="152"/>
      <c r="H6" s="153"/>
    </row>
    <row r="7" spans="1:8">
      <c r="A7" s="134" t="s">
        <v>521</v>
      </c>
      <c r="B7" s="139"/>
      <c r="C7" s="140"/>
      <c r="D7" s="141">
        <v>37319</v>
      </c>
      <c r="E7" s="142"/>
      <c r="F7" s="143">
        <v>46001</v>
      </c>
      <c r="G7" s="144"/>
      <c r="H7" s="145"/>
    </row>
    <row r="8" spans="1:8">
      <c r="A8" s="146"/>
      <c r="B8" s="147"/>
      <c r="C8" s="148"/>
      <c r="D8" s="149">
        <v>23634</v>
      </c>
      <c r="E8" s="150"/>
      <c r="F8" s="151">
        <v>27974</v>
      </c>
      <c r="G8" s="152"/>
      <c r="H8" s="153"/>
    </row>
    <row r="9" spans="1:8">
      <c r="A9" s="134" t="s">
        <v>522</v>
      </c>
      <c r="B9" s="139"/>
      <c r="C9" s="140"/>
      <c r="D9" s="141">
        <v>50363</v>
      </c>
      <c r="E9" s="142"/>
      <c r="F9" s="143">
        <v>52878</v>
      </c>
      <c r="G9" s="144"/>
      <c r="H9" s="145"/>
    </row>
    <row r="10" spans="1:8">
      <c r="A10" s="146"/>
      <c r="B10" s="147"/>
      <c r="C10" s="148"/>
      <c r="D10" s="149">
        <v>29579</v>
      </c>
      <c r="E10" s="150"/>
      <c r="F10" s="151">
        <v>32136</v>
      </c>
      <c r="G10" s="152"/>
      <c r="H10" s="153"/>
    </row>
    <row r="11" spans="1:8">
      <c r="A11" s="134" t="s">
        <v>523</v>
      </c>
      <c r="B11" s="139"/>
      <c r="C11" s="140"/>
      <c r="D11" s="141">
        <v>82518</v>
      </c>
      <c r="E11" s="142"/>
      <c r="F11" s="143">
        <v>57911</v>
      </c>
      <c r="G11" s="144"/>
      <c r="H11" s="145"/>
    </row>
    <row r="12" spans="1:8">
      <c r="A12" s="146"/>
      <c r="B12" s="147"/>
      <c r="C12" s="154"/>
      <c r="D12" s="149">
        <v>53951</v>
      </c>
      <c r="E12" s="150"/>
      <c r="F12" s="151">
        <v>35132</v>
      </c>
      <c r="G12" s="152"/>
      <c r="H12" s="153"/>
    </row>
    <row r="13" spans="1:8">
      <c r="A13" s="134"/>
      <c r="B13" s="139"/>
      <c r="C13" s="140"/>
      <c r="D13" s="141">
        <v>65399</v>
      </c>
      <c r="E13" s="142"/>
      <c r="F13" s="143">
        <v>53958</v>
      </c>
      <c r="G13" s="155"/>
      <c r="H13" s="145"/>
    </row>
    <row r="14" spans="1:8">
      <c r="A14" s="146"/>
      <c r="B14" s="147"/>
      <c r="C14" s="148"/>
      <c r="D14" s="149">
        <v>43742</v>
      </c>
      <c r="E14" s="150"/>
      <c r="F14" s="151">
        <v>32144</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2.71</v>
      </c>
      <c r="C19" s="156">
        <f>ROUND(VALUE(SUBSTITUTE(実質収支比率等に係る経年分析!G$48,"▲","-")),2)</f>
        <v>6.76</v>
      </c>
      <c r="D19" s="156">
        <f>ROUND(VALUE(SUBSTITUTE(実質収支比率等に係る経年分析!H$48,"▲","-")),2)</f>
        <v>8.7200000000000006</v>
      </c>
      <c r="E19" s="156">
        <f>ROUND(VALUE(SUBSTITUTE(実質収支比率等に係る経年分析!I$48,"▲","-")),2)</f>
        <v>8.25</v>
      </c>
      <c r="F19" s="156">
        <f>ROUND(VALUE(SUBSTITUTE(実質収支比率等に係る経年分析!J$48,"▲","-")),2)</f>
        <v>3.45</v>
      </c>
    </row>
    <row r="20" spans="1:11">
      <c r="A20" s="156" t="s">
        <v>53</v>
      </c>
      <c r="B20" s="156">
        <f>ROUND(VALUE(SUBSTITUTE(実質収支比率等に係る経年分析!F$47,"▲","-")),2)</f>
        <v>18.82</v>
      </c>
      <c r="C20" s="156">
        <f>ROUND(VALUE(SUBSTITUTE(実質収支比率等に係る経年分析!G$47,"▲","-")),2)</f>
        <v>19.5</v>
      </c>
      <c r="D20" s="156">
        <f>ROUND(VALUE(SUBSTITUTE(実質収支比率等に係る経年分析!H$47,"▲","-")),2)</f>
        <v>20.399999999999999</v>
      </c>
      <c r="E20" s="156">
        <f>ROUND(VALUE(SUBSTITUTE(実質収支比率等に係る経年分析!I$47,"▲","-")),2)</f>
        <v>20.65</v>
      </c>
      <c r="F20" s="156">
        <f>ROUND(VALUE(SUBSTITUTE(実質収支比率等に係る経年分析!J$47,"▲","-")),2)</f>
        <v>18.149999999999999</v>
      </c>
    </row>
    <row r="21" spans="1:11">
      <c r="A21" s="156" t="s">
        <v>54</v>
      </c>
      <c r="B21" s="156">
        <f>IF(ISNUMBER(VALUE(SUBSTITUTE(実質収支比率等に係る経年分析!F$49,"▲","-"))),ROUND(VALUE(SUBSTITUTE(実質収支比率等に係る経年分析!F$49,"▲","-")),2),NA())</f>
        <v>-2.91</v>
      </c>
      <c r="C21" s="156">
        <f>IF(ISNUMBER(VALUE(SUBSTITUTE(実質収支比率等に係る経年分析!G$49,"▲","-"))),ROUND(VALUE(SUBSTITUTE(実質収支比率等に係る経年分析!G$49,"▲","-")),2),NA())</f>
        <v>4.1900000000000004</v>
      </c>
      <c r="D21" s="156">
        <f>IF(ISNUMBER(VALUE(SUBSTITUTE(実質収支比率等に係る経年分析!H$49,"▲","-"))),ROUND(VALUE(SUBSTITUTE(実質収支比率等に係る経年分析!H$49,"▲","-")),2),NA())</f>
        <v>-1.56</v>
      </c>
      <c r="E21" s="156">
        <f>IF(ISNUMBER(VALUE(SUBSTITUTE(実質収支比率等に係る経年分析!I$49,"▲","-"))),ROUND(VALUE(SUBSTITUTE(実質収支比率等に係る経年分析!I$49,"▲","-")),2),NA())</f>
        <v>-3.74</v>
      </c>
      <c r="F21" s="156">
        <f>IF(ISNUMBER(VALUE(SUBSTITUTE(実質収支比率等に係る経年分析!J$49,"▲","-"))),ROUND(VALUE(SUBSTITUTE(実質収支比率等に係る経年分析!J$49,"▲","-")),2),NA())</f>
        <v>-10.3</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str">
        <f>IF(連結実質赤字比率に係る赤字・黒字の構成分析!C$41="",NA(),連結実質赤字比率に係る赤字・黒字の構成分析!C$41)</f>
        <v>駐車場事業特別会計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0.64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0.61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0.46</v>
      </c>
    </row>
    <row r="32" spans="1:11">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2.16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1.34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1.6</v>
      </c>
    </row>
    <row r="33" spans="1:16">
      <c r="A33" s="157" t="str">
        <f>IF(連結実質赤字比率に係る赤字・黒字の構成分析!C$37="",NA(),連結実質赤字比率に係る赤字・黒字の構成分析!C$37)</f>
        <v>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5.55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7.25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8.86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6.02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2.81</v>
      </c>
    </row>
    <row r="34" spans="1:16">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6.76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8.7200000000000006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8.25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3.44</v>
      </c>
    </row>
    <row r="35" spans="1:16">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2.13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2.85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4.3099999999999996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4.99</v>
      </c>
    </row>
    <row r="36" spans="1:16">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5.04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5.27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5.63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5.35</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7818</v>
      </c>
      <c r="E42" s="158"/>
      <c r="F42" s="158"/>
      <c r="G42" s="158">
        <f>'実質公債費比率（分子）の構造'!L$52</f>
        <v>7878</v>
      </c>
      <c r="H42" s="158"/>
      <c r="I42" s="158"/>
      <c r="J42" s="158">
        <f>'実質公債費比率（分子）の構造'!M$52</f>
        <v>7573</v>
      </c>
      <c r="K42" s="158"/>
      <c r="L42" s="158"/>
      <c r="M42" s="158">
        <f>'実質公債費比率（分子）の構造'!N$52</f>
        <v>7653</v>
      </c>
      <c r="N42" s="158"/>
      <c r="O42" s="158"/>
      <c r="P42" s="158">
        <f>'実質公債費比率（分子）の構造'!O$52</f>
        <v>7669</v>
      </c>
    </row>
    <row r="43" spans="1:16">
      <c r="A43" s="158" t="s">
        <v>16</v>
      </c>
      <c r="B43" s="158" t="str">
        <f>'実質公債費比率（分子）の構造'!K$51</f>
        <v>-</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t="str">
        <f>'実質公債費比率（分子）の構造'!O$51</f>
        <v>-</v>
      </c>
      <c r="O43" s="158"/>
      <c r="P43" s="158"/>
    </row>
    <row r="44" spans="1:16">
      <c r="A44" s="158" t="s">
        <v>62</v>
      </c>
      <c r="B44" s="158">
        <f>'実質公債費比率（分子）の構造'!K$50</f>
        <v>125</v>
      </c>
      <c r="C44" s="158"/>
      <c r="D44" s="158"/>
      <c r="E44" s="158">
        <f>'実質公債費比率（分子）の構造'!L$50</f>
        <v>118</v>
      </c>
      <c r="F44" s="158"/>
      <c r="G44" s="158"/>
      <c r="H44" s="158">
        <f>'実質公債費比率（分子）の構造'!M$50</f>
        <v>111</v>
      </c>
      <c r="I44" s="158"/>
      <c r="J44" s="158"/>
      <c r="K44" s="158">
        <f>'実質公債費比率（分子）の構造'!N$50</f>
        <v>94</v>
      </c>
      <c r="L44" s="158"/>
      <c r="M44" s="158"/>
      <c r="N44" s="158">
        <f>'実質公債費比率（分子）の構造'!O$50</f>
        <v>81</v>
      </c>
      <c r="O44" s="158"/>
      <c r="P44" s="158"/>
    </row>
    <row r="45" spans="1:16">
      <c r="A45" s="158" t="s">
        <v>63</v>
      </c>
      <c r="B45" s="158">
        <f>'実質公債費比率（分子）の構造'!K$49</f>
        <v>157</v>
      </c>
      <c r="C45" s="158"/>
      <c r="D45" s="158"/>
      <c r="E45" s="158">
        <f>'実質公債費比率（分子）の構造'!L$49</f>
        <v>111</v>
      </c>
      <c r="F45" s="158"/>
      <c r="G45" s="158"/>
      <c r="H45" s="158">
        <f>'実質公債費比率（分子）の構造'!M$49</f>
        <v>18</v>
      </c>
      <c r="I45" s="158"/>
      <c r="J45" s="158"/>
      <c r="K45" s="158">
        <f>'実質公債費比率（分子）の構造'!N$49</f>
        <v>23</v>
      </c>
      <c r="L45" s="158"/>
      <c r="M45" s="158"/>
      <c r="N45" s="158">
        <f>'実質公債費比率（分子）の構造'!O$49</f>
        <v>27</v>
      </c>
      <c r="O45" s="158"/>
      <c r="P45" s="158"/>
    </row>
    <row r="46" spans="1:16">
      <c r="A46" s="158" t="s">
        <v>64</v>
      </c>
      <c r="B46" s="158">
        <f>'実質公債費比率（分子）の構造'!K$48</f>
        <v>2754</v>
      </c>
      <c r="C46" s="158"/>
      <c r="D46" s="158"/>
      <c r="E46" s="158">
        <f>'実質公債費比率（分子）の構造'!L$48</f>
        <v>2666</v>
      </c>
      <c r="F46" s="158"/>
      <c r="G46" s="158"/>
      <c r="H46" s="158">
        <f>'実質公債費比率（分子）の構造'!M$48</f>
        <v>2439</v>
      </c>
      <c r="I46" s="158"/>
      <c r="J46" s="158"/>
      <c r="K46" s="158">
        <f>'実質公債費比率（分子）の構造'!N$48</f>
        <v>2283</v>
      </c>
      <c r="L46" s="158"/>
      <c r="M46" s="158"/>
      <c r="N46" s="158">
        <f>'実質公債費比率（分子）の構造'!O$48</f>
        <v>2218</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5656</v>
      </c>
      <c r="C49" s="158"/>
      <c r="D49" s="158"/>
      <c r="E49" s="158">
        <f>'実質公債費比率（分子）の構造'!L$45</f>
        <v>5566</v>
      </c>
      <c r="F49" s="158"/>
      <c r="G49" s="158"/>
      <c r="H49" s="158">
        <f>'実質公債費比率（分子）の構造'!M$45</f>
        <v>5297</v>
      </c>
      <c r="I49" s="158"/>
      <c r="J49" s="158"/>
      <c r="K49" s="158">
        <f>'実質公債費比率（分子）の構造'!N$45</f>
        <v>5342</v>
      </c>
      <c r="L49" s="158"/>
      <c r="M49" s="158"/>
      <c r="N49" s="158">
        <f>'実質公債費比率（分子）の構造'!O$45</f>
        <v>5404</v>
      </c>
      <c r="O49" s="158"/>
      <c r="P49" s="158"/>
    </row>
    <row r="50" spans="1:16">
      <c r="A50" s="158" t="s">
        <v>67</v>
      </c>
      <c r="B50" s="158" t="e">
        <f>NA()</f>
        <v>#N/A</v>
      </c>
      <c r="C50" s="158">
        <f>IF(ISNUMBER('実質公債費比率（分子）の構造'!K$53),'実質公債費比率（分子）の構造'!K$53,NA())</f>
        <v>874</v>
      </c>
      <c r="D50" s="158" t="e">
        <f>NA()</f>
        <v>#N/A</v>
      </c>
      <c r="E50" s="158" t="e">
        <f>NA()</f>
        <v>#N/A</v>
      </c>
      <c r="F50" s="158">
        <f>IF(ISNUMBER('実質公債費比率（分子）の構造'!L$53),'実質公債費比率（分子）の構造'!L$53,NA())</f>
        <v>583</v>
      </c>
      <c r="G50" s="158" t="e">
        <f>NA()</f>
        <v>#N/A</v>
      </c>
      <c r="H50" s="158" t="e">
        <f>NA()</f>
        <v>#N/A</v>
      </c>
      <c r="I50" s="158">
        <f>IF(ISNUMBER('実質公債費比率（分子）の構造'!M$53),'実質公債費比率（分子）の構造'!M$53,NA())</f>
        <v>292</v>
      </c>
      <c r="J50" s="158" t="e">
        <f>NA()</f>
        <v>#N/A</v>
      </c>
      <c r="K50" s="158" t="e">
        <f>NA()</f>
        <v>#N/A</v>
      </c>
      <c r="L50" s="158">
        <f>IF(ISNUMBER('実質公債費比率（分子）の構造'!N$53),'実質公債費比率（分子）の構造'!N$53,NA())</f>
        <v>89</v>
      </c>
      <c r="M50" s="158" t="e">
        <f>NA()</f>
        <v>#N/A</v>
      </c>
      <c r="N50" s="158" t="e">
        <f>NA()</f>
        <v>#N/A</v>
      </c>
      <c r="O50" s="158">
        <f>IF(ISNUMBER('実質公債費比率（分子）の構造'!O$53),'実質公債費比率（分子）の構造'!O$53,NA())</f>
        <v>61</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66779</v>
      </c>
      <c r="E56" s="157"/>
      <c r="F56" s="157"/>
      <c r="G56" s="157">
        <f>'将来負担比率（分子）の構造'!J$52</f>
        <v>68333</v>
      </c>
      <c r="H56" s="157"/>
      <c r="I56" s="157"/>
      <c r="J56" s="157">
        <f>'将来負担比率（分子）の構造'!K$52</f>
        <v>65272</v>
      </c>
      <c r="K56" s="157"/>
      <c r="L56" s="157"/>
      <c r="M56" s="157">
        <f>'将来負担比率（分子）の構造'!L$52</f>
        <v>62620</v>
      </c>
      <c r="N56" s="157"/>
      <c r="O56" s="157"/>
      <c r="P56" s="157">
        <f>'将来負担比率（分子）の構造'!M$52</f>
        <v>62084</v>
      </c>
    </row>
    <row r="57" spans="1:16">
      <c r="A57" s="157" t="s">
        <v>42</v>
      </c>
      <c r="B57" s="157"/>
      <c r="C57" s="157"/>
      <c r="D57" s="157">
        <f>'将来負担比率（分子）の構造'!I$51</f>
        <v>10576</v>
      </c>
      <c r="E57" s="157"/>
      <c r="F57" s="157"/>
      <c r="G57" s="157">
        <f>'将来負担比率（分子）の構造'!J$51</f>
        <v>11128</v>
      </c>
      <c r="H57" s="157"/>
      <c r="I57" s="157"/>
      <c r="J57" s="157">
        <f>'将来負担比率（分子）の構造'!K$51</f>
        <v>11259</v>
      </c>
      <c r="K57" s="157"/>
      <c r="L57" s="157"/>
      <c r="M57" s="157">
        <f>'将来負担比率（分子）の構造'!L$51</f>
        <v>11478</v>
      </c>
      <c r="N57" s="157"/>
      <c r="O57" s="157"/>
      <c r="P57" s="157">
        <f>'将来負担比率（分子）の構造'!M$51</f>
        <v>11222</v>
      </c>
    </row>
    <row r="58" spans="1:16">
      <c r="A58" s="157" t="s">
        <v>41</v>
      </c>
      <c r="B58" s="157"/>
      <c r="C58" s="157"/>
      <c r="D58" s="157">
        <f>'将来負担比率（分子）の構造'!I$50</f>
        <v>15141</v>
      </c>
      <c r="E58" s="157"/>
      <c r="F58" s="157"/>
      <c r="G58" s="157">
        <f>'将来負担比率（分子）の構造'!J$50</f>
        <v>15476</v>
      </c>
      <c r="H58" s="157"/>
      <c r="I58" s="157"/>
      <c r="J58" s="157">
        <f>'将来負担比率（分子）の構造'!K$50</f>
        <v>14831</v>
      </c>
      <c r="K58" s="157"/>
      <c r="L58" s="157"/>
      <c r="M58" s="157">
        <f>'将来負担比率（分子）の構造'!L$50</f>
        <v>14484</v>
      </c>
      <c r="N58" s="157"/>
      <c r="O58" s="157"/>
      <c r="P58" s="157">
        <f>'将来負担比率（分子）の構造'!M$50</f>
        <v>12314</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f>'将来負担比率（分子）の構造'!I$46</f>
        <v>202</v>
      </c>
      <c r="C61" s="157"/>
      <c r="D61" s="157"/>
      <c r="E61" s="157">
        <f>'将来負担比率（分子）の構造'!J$46</f>
        <v>175</v>
      </c>
      <c r="F61" s="157"/>
      <c r="G61" s="157"/>
      <c r="H61" s="157">
        <f>'将来負担比率（分子）の構造'!K$46</f>
        <v>82</v>
      </c>
      <c r="I61" s="157"/>
      <c r="J61" s="157"/>
      <c r="K61" s="157">
        <f>'将来負担比率（分子）の構造'!L$46</f>
        <v>40</v>
      </c>
      <c r="L61" s="157"/>
      <c r="M61" s="157"/>
      <c r="N61" s="157">
        <f>'将来負担比率（分子）の構造'!M$46</f>
        <v>31</v>
      </c>
      <c r="O61" s="157"/>
      <c r="P61" s="157"/>
    </row>
    <row r="62" spans="1:16">
      <c r="A62" s="157" t="s">
        <v>35</v>
      </c>
      <c r="B62" s="157">
        <f>'将来負担比率（分子）の構造'!I$45</f>
        <v>9655</v>
      </c>
      <c r="C62" s="157"/>
      <c r="D62" s="157"/>
      <c r="E62" s="157">
        <f>'将来負担比率（分子）の構造'!J$45</f>
        <v>9500</v>
      </c>
      <c r="F62" s="157"/>
      <c r="G62" s="157"/>
      <c r="H62" s="157">
        <f>'将来負担比率（分子）の構造'!K$45</f>
        <v>10074</v>
      </c>
      <c r="I62" s="157"/>
      <c r="J62" s="157"/>
      <c r="K62" s="157">
        <f>'将来負担比率（分子）の構造'!L$45</f>
        <v>9895</v>
      </c>
      <c r="L62" s="157"/>
      <c r="M62" s="157"/>
      <c r="N62" s="157">
        <f>'将来負担比率（分子）の構造'!M$45</f>
        <v>9856</v>
      </c>
      <c r="O62" s="157"/>
      <c r="P62" s="157"/>
    </row>
    <row r="63" spans="1:16">
      <c r="A63" s="157" t="s">
        <v>34</v>
      </c>
      <c r="B63" s="157">
        <f>'将来負担比率（分子）の構造'!I$44</f>
        <v>271</v>
      </c>
      <c r="C63" s="157"/>
      <c r="D63" s="157"/>
      <c r="E63" s="157">
        <f>'将来負担比率（分子）の構造'!J$44</f>
        <v>190</v>
      </c>
      <c r="F63" s="157"/>
      <c r="G63" s="157"/>
      <c r="H63" s="157">
        <f>'将来負担比率（分子）の構造'!K$44</f>
        <v>227</v>
      </c>
      <c r="I63" s="157"/>
      <c r="J63" s="157"/>
      <c r="K63" s="157">
        <f>'将来負担比率（分子）の構造'!L$44</f>
        <v>267</v>
      </c>
      <c r="L63" s="157"/>
      <c r="M63" s="157"/>
      <c r="N63" s="157">
        <f>'将来負担比率（分子）の構造'!M$44</f>
        <v>282</v>
      </c>
      <c r="O63" s="157"/>
      <c r="P63" s="157"/>
    </row>
    <row r="64" spans="1:16">
      <c r="A64" s="157" t="s">
        <v>33</v>
      </c>
      <c r="B64" s="157">
        <f>'将来負担比率（分子）の構造'!I$43</f>
        <v>28080</v>
      </c>
      <c r="C64" s="157"/>
      <c r="D64" s="157"/>
      <c r="E64" s="157">
        <f>'将来負担比率（分子）の構造'!J$43</f>
        <v>22955</v>
      </c>
      <c r="F64" s="157"/>
      <c r="G64" s="157"/>
      <c r="H64" s="157">
        <f>'将来負担比率（分子）の構造'!K$43</f>
        <v>20640</v>
      </c>
      <c r="I64" s="157"/>
      <c r="J64" s="157"/>
      <c r="K64" s="157">
        <f>'将来負担比率（分子）の構造'!L$43</f>
        <v>21321</v>
      </c>
      <c r="L64" s="157"/>
      <c r="M64" s="157"/>
      <c r="N64" s="157">
        <f>'将来負担比率（分子）の構造'!M$43</f>
        <v>19402</v>
      </c>
      <c r="O64" s="157"/>
      <c r="P64" s="157"/>
    </row>
    <row r="65" spans="1:16">
      <c r="A65" s="157" t="s">
        <v>32</v>
      </c>
      <c r="B65" s="157">
        <f>'将来負担比率（分子）の構造'!I$42</f>
        <v>840</v>
      </c>
      <c r="C65" s="157"/>
      <c r="D65" s="157"/>
      <c r="E65" s="157">
        <f>'将来負担比率（分子）の構造'!J$42</f>
        <v>728</v>
      </c>
      <c r="F65" s="157"/>
      <c r="G65" s="157"/>
      <c r="H65" s="157">
        <f>'将来負担比率（分子）の構造'!K$42</f>
        <v>632</v>
      </c>
      <c r="I65" s="157"/>
      <c r="J65" s="157"/>
      <c r="K65" s="157">
        <f>'将来負担比率（分子）の構造'!L$42</f>
        <v>591</v>
      </c>
      <c r="L65" s="157"/>
      <c r="M65" s="157"/>
      <c r="N65" s="157">
        <f>'将来負担比率（分子）の構造'!M$42</f>
        <v>523</v>
      </c>
      <c r="O65" s="157"/>
      <c r="P65" s="157"/>
    </row>
    <row r="66" spans="1:16">
      <c r="A66" s="157" t="s">
        <v>31</v>
      </c>
      <c r="B66" s="157">
        <f>'将来負担比率（分子）の構造'!I$41</f>
        <v>53372</v>
      </c>
      <c r="C66" s="157"/>
      <c r="D66" s="157"/>
      <c r="E66" s="157">
        <f>'将来負担比率（分子）の構造'!J$41</f>
        <v>56769</v>
      </c>
      <c r="F66" s="157"/>
      <c r="G66" s="157"/>
      <c r="H66" s="157">
        <f>'将来負担比率（分子）の構造'!K$41</f>
        <v>54982</v>
      </c>
      <c r="I66" s="157"/>
      <c r="J66" s="157"/>
      <c r="K66" s="157">
        <f>'将来負担比率（分子）の構造'!L$41</f>
        <v>54720</v>
      </c>
      <c r="L66" s="157"/>
      <c r="M66" s="157"/>
      <c r="N66" s="157">
        <f>'将来負担比率（分子）の構造'!M$41</f>
        <v>55672</v>
      </c>
      <c r="O66" s="157"/>
      <c r="P66" s="157"/>
    </row>
    <row r="67" spans="1:16">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146</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8011</v>
      </c>
      <c r="C72" s="161">
        <f>基金残高に係る経年分析!G55</f>
        <v>8322</v>
      </c>
      <c r="D72" s="161">
        <f>基金残高に係る経年分析!H55</f>
        <v>7570</v>
      </c>
    </row>
    <row r="73" spans="1:16">
      <c r="A73" s="160" t="s">
        <v>74</v>
      </c>
      <c r="B73" s="161" t="str">
        <f>基金残高に係る経年分析!F56</f>
        <v>-</v>
      </c>
      <c r="C73" s="161" t="str">
        <f>基金残高に係る経年分析!G56</f>
        <v>-</v>
      </c>
      <c r="D73" s="161" t="str">
        <f>基金残高に係る経年分析!H56</f>
        <v>-</v>
      </c>
    </row>
    <row r="74" spans="1:16">
      <c r="A74" s="160" t="s">
        <v>75</v>
      </c>
      <c r="B74" s="161">
        <f>基金残高に係る経年分析!F57</f>
        <v>5671</v>
      </c>
      <c r="C74" s="161">
        <f>基金残高に係る経年分析!G57</f>
        <v>6601</v>
      </c>
      <c r="D74" s="161">
        <f>基金残高に係る経年分析!H57</f>
        <v>5928</v>
      </c>
    </row>
  </sheetData>
  <sheetProtection algorithmName="SHA-512" hashValue="foEN3zCqhMdaQy4qcCQU9d40lxaUqtocZqltFpw3st+gBiT2B56k6+WWdSUM0sywA6nlua0ZfGbbpRynsRjTaQ==" saltValue="Mpv0HVzxujd/BrM7AMZ8r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c r="B5" s="596" t="s">
        <v>215</v>
      </c>
      <c r="C5" s="597"/>
      <c r="D5" s="597"/>
      <c r="E5" s="597"/>
      <c r="F5" s="597"/>
      <c r="G5" s="597"/>
      <c r="H5" s="597"/>
      <c r="I5" s="597"/>
      <c r="J5" s="597"/>
      <c r="K5" s="597"/>
      <c r="L5" s="597"/>
      <c r="M5" s="597"/>
      <c r="N5" s="597"/>
      <c r="O5" s="597"/>
      <c r="P5" s="597"/>
      <c r="Q5" s="598"/>
      <c r="R5" s="599">
        <v>27875397</v>
      </c>
      <c r="S5" s="600"/>
      <c r="T5" s="600"/>
      <c r="U5" s="600"/>
      <c r="V5" s="600"/>
      <c r="W5" s="600"/>
      <c r="X5" s="600"/>
      <c r="Y5" s="601"/>
      <c r="Z5" s="602">
        <v>35.9</v>
      </c>
      <c r="AA5" s="602"/>
      <c r="AB5" s="602"/>
      <c r="AC5" s="602"/>
      <c r="AD5" s="603">
        <v>26359592</v>
      </c>
      <c r="AE5" s="603"/>
      <c r="AF5" s="603"/>
      <c r="AG5" s="603"/>
      <c r="AH5" s="603"/>
      <c r="AI5" s="603"/>
      <c r="AJ5" s="603"/>
      <c r="AK5" s="603"/>
      <c r="AL5" s="604">
        <v>65.3</v>
      </c>
      <c r="AM5" s="605"/>
      <c r="AN5" s="605"/>
      <c r="AO5" s="606"/>
      <c r="AP5" s="596" t="s">
        <v>216</v>
      </c>
      <c r="AQ5" s="597"/>
      <c r="AR5" s="597"/>
      <c r="AS5" s="597"/>
      <c r="AT5" s="597"/>
      <c r="AU5" s="597"/>
      <c r="AV5" s="597"/>
      <c r="AW5" s="597"/>
      <c r="AX5" s="597"/>
      <c r="AY5" s="597"/>
      <c r="AZ5" s="597"/>
      <c r="BA5" s="597"/>
      <c r="BB5" s="597"/>
      <c r="BC5" s="597"/>
      <c r="BD5" s="597"/>
      <c r="BE5" s="597"/>
      <c r="BF5" s="598"/>
      <c r="BG5" s="610">
        <v>26358344</v>
      </c>
      <c r="BH5" s="611"/>
      <c r="BI5" s="611"/>
      <c r="BJ5" s="611"/>
      <c r="BK5" s="611"/>
      <c r="BL5" s="611"/>
      <c r="BM5" s="611"/>
      <c r="BN5" s="612"/>
      <c r="BO5" s="613">
        <v>94.6</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c r="B6" s="607" t="s">
        <v>220</v>
      </c>
      <c r="C6" s="608"/>
      <c r="D6" s="608"/>
      <c r="E6" s="608"/>
      <c r="F6" s="608"/>
      <c r="G6" s="608"/>
      <c r="H6" s="608"/>
      <c r="I6" s="608"/>
      <c r="J6" s="608"/>
      <c r="K6" s="608"/>
      <c r="L6" s="608"/>
      <c r="M6" s="608"/>
      <c r="N6" s="608"/>
      <c r="O6" s="608"/>
      <c r="P6" s="608"/>
      <c r="Q6" s="609"/>
      <c r="R6" s="610">
        <v>696704</v>
      </c>
      <c r="S6" s="611"/>
      <c r="T6" s="611"/>
      <c r="U6" s="611"/>
      <c r="V6" s="611"/>
      <c r="W6" s="611"/>
      <c r="X6" s="611"/>
      <c r="Y6" s="612"/>
      <c r="Z6" s="613">
        <v>0.9</v>
      </c>
      <c r="AA6" s="613"/>
      <c r="AB6" s="613"/>
      <c r="AC6" s="613"/>
      <c r="AD6" s="614">
        <v>696704</v>
      </c>
      <c r="AE6" s="614"/>
      <c r="AF6" s="614"/>
      <c r="AG6" s="614"/>
      <c r="AH6" s="614"/>
      <c r="AI6" s="614"/>
      <c r="AJ6" s="614"/>
      <c r="AK6" s="614"/>
      <c r="AL6" s="615">
        <v>1.7</v>
      </c>
      <c r="AM6" s="616"/>
      <c r="AN6" s="616"/>
      <c r="AO6" s="617"/>
      <c r="AP6" s="607" t="s">
        <v>221</v>
      </c>
      <c r="AQ6" s="608"/>
      <c r="AR6" s="608"/>
      <c r="AS6" s="608"/>
      <c r="AT6" s="608"/>
      <c r="AU6" s="608"/>
      <c r="AV6" s="608"/>
      <c r="AW6" s="608"/>
      <c r="AX6" s="608"/>
      <c r="AY6" s="608"/>
      <c r="AZ6" s="608"/>
      <c r="BA6" s="608"/>
      <c r="BB6" s="608"/>
      <c r="BC6" s="608"/>
      <c r="BD6" s="608"/>
      <c r="BE6" s="608"/>
      <c r="BF6" s="609"/>
      <c r="BG6" s="610">
        <v>26358344</v>
      </c>
      <c r="BH6" s="611"/>
      <c r="BI6" s="611"/>
      <c r="BJ6" s="611"/>
      <c r="BK6" s="611"/>
      <c r="BL6" s="611"/>
      <c r="BM6" s="611"/>
      <c r="BN6" s="612"/>
      <c r="BO6" s="613">
        <v>94.6</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316167</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316009</v>
      </c>
      <c r="DR6" s="611"/>
      <c r="DS6" s="611"/>
      <c r="DT6" s="611"/>
      <c r="DU6" s="611"/>
      <c r="DV6" s="611"/>
      <c r="DW6" s="611"/>
      <c r="DX6" s="611"/>
      <c r="DY6" s="611"/>
      <c r="DZ6" s="611"/>
      <c r="EA6" s="611"/>
      <c r="EB6" s="611"/>
      <c r="EC6" s="620"/>
    </row>
    <row r="7" spans="2:143" ht="11.25" customHeight="1">
      <c r="B7" s="607" t="s">
        <v>223</v>
      </c>
      <c r="C7" s="608"/>
      <c r="D7" s="608"/>
      <c r="E7" s="608"/>
      <c r="F7" s="608"/>
      <c r="G7" s="608"/>
      <c r="H7" s="608"/>
      <c r="I7" s="608"/>
      <c r="J7" s="608"/>
      <c r="K7" s="608"/>
      <c r="L7" s="608"/>
      <c r="M7" s="608"/>
      <c r="N7" s="608"/>
      <c r="O7" s="608"/>
      <c r="P7" s="608"/>
      <c r="Q7" s="609"/>
      <c r="R7" s="610">
        <v>12605</v>
      </c>
      <c r="S7" s="611"/>
      <c r="T7" s="611"/>
      <c r="U7" s="611"/>
      <c r="V7" s="611"/>
      <c r="W7" s="611"/>
      <c r="X7" s="611"/>
      <c r="Y7" s="612"/>
      <c r="Z7" s="613">
        <v>0</v>
      </c>
      <c r="AA7" s="613"/>
      <c r="AB7" s="613"/>
      <c r="AC7" s="613"/>
      <c r="AD7" s="614">
        <v>12605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11092118</v>
      </c>
      <c r="BH7" s="611"/>
      <c r="BI7" s="611"/>
      <c r="BJ7" s="611"/>
      <c r="BK7" s="611"/>
      <c r="BL7" s="611"/>
      <c r="BM7" s="611"/>
      <c r="BN7" s="612"/>
      <c r="BO7" s="613">
        <v>39.799999999999997</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7217979</v>
      </c>
      <c r="CS7" s="611"/>
      <c r="CT7" s="611"/>
      <c r="CU7" s="611"/>
      <c r="CV7" s="611"/>
      <c r="CW7" s="611"/>
      <c r="CX7" s="611"/>
      <c r="CY7" s="612"/>
      <c r="CZ7" s="613">
        <v>9.5</v>
      </c>
      <c r="DA7" s="613"/>
      <c r="DB7" s="613"/>
      <c r="DC7" s="613"/>
      <c r="DD7" s="619">
        <v>721777</v>
      </c>
      <c r="DE7" s="611"/>
      <c r="DF7" s="611"/>
      <c r="DG7" s="611"/>
      <c r="DH7" s="611"/>
      <c r="DI7" s="611"/>
      <c r="DJ7" s="611"/>
      <c r="DK7" s="611"/>
      <c r="DL7" s="611"/>
      <c r="DM7" s="611"/>
      <c r="DN7" s="611"/>
      <c r="DO7" s="611"/>
      <c r="DP7" s="612"/>
      <c r="DQ7" s="619">
        <v>5631420</v>
      </c>
      <c r="DR7" s="611"/>
      <c r="DS7" s="611"/>
      <c r="DT7" s="611"/>
      <c r="DU7" s="611"/>
      <c r="DV7" s="611"/>
      <c r="DW7" s="611"/>
      <c r="DX7" s="611"/>
      <c r="DY7" s="611"/>
      <c r="DZ7" s="611"/>
      <c r="EA7" s="611"/>
      <c r="EB7" s="611"/>
      <c r="EC7" s="620"/>
    </row>
    <row r="8" spans="2:143" ht="11.25" customHeight="1">
      <c r="B8" s="607" t="s">
        <v>226</v>
      </c>
      <c r="C8" s="608"/>
      <c r="D8" s="608"/>
      <c r="E8" s="608"/>
      <c r="F8" s="608"/>
      <c r="G8" s="608"/>
      <c r="H8" s="608"/>
      <c r="I8" s="608"/>
      <c r="J8" s="608"/>
      <c r="K8" s="608"/>
      <c r="L8" s="608"/>
      <c r="M8" s="608"/>
      <c r="N8" s="608"/>
      <c r="O8" s="608"/>
      <c r="P8" s="608"/>
      <c r="Q8" s="609"/>
      <c r="R8" s="610">
        <v>231819</v>
      </c>
      <c r="S8" s="611"/>
      <c r="T8" s="611"/>
      <c r="U8" s="611"/>
      <c r="V8" s="611"/>
      <c r="W8" s="611"/>
      <c r="X8" s="611"/>
      <c r="Y8" s="612"/>
      <c r="Z8" s="613">
        <v>0.3</v>
      </c>
      <c r="AA8" s="613"/>
      <c r="AB8" s="613"/>
      <c r="AC8" s="613"/>
      <c r="AD8" s="614">
        <v>231819</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283806</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26317478</v>
      </c>
      <c r="CS8" s="611"/>
      <c r="CT8" s="611"/>
      <c r="CU8" s="611"/>
      <c r="CV8" s="611"/>
      <c r="CW8" s="611"/>
      <c r="CX8" s="611"/>
      <c r="CY8" s="612"/>
      <c r="CZ8" s="613">
        <v>34.700000000000003</v>
      </c>
      <c r="DA8" s="613"/>
      <c r="DB8" s="613"/>
      <c r="DC8" s="613"/>
      <c r="DD8" s="619">
        <v>517981</v>
      </c>
      <c r="DE8" s="611"/>
      <c r="DF8" s="611"/>
      <c r="DG8" s="611"/>
      <c r="DH8" s="611"/>
      <c r="DI8" s="611"/>
      <c r="DJ8" s="611"/>
      <c r="DK8" s="611"/>
      <c r="DL8" s="611"/>
      <c r="DM8" s="611"/>
      <c r="DN8" s="611"/>
      <c r="DO8" s="611"/>
      <c r="DP8" s="612"/>
      <c r="DQ8" s="619">
        <v>14473653</v>
      </c>
      <c r="DR8" s="611"/>
      <c r="DS8" s="611"/>
      <c r="DT8" s="611"/>
      <c r="DU8" s="611"/>
      <c r="DV8" s="611"/>
      <c r="DW8" s="611"/>
      <c r="DX8" s="611"/>
      <c r="DY8" s="611"/>
      <c r="DZ8" s="611"/>
      <c r="EA8" s="611"/>
      <c r="EB8" s="611"/>
      <c r="EC8" s="620"/>
    </row>
    <row r="9" spans="2:143" ht="11.25" customHeight="1">
      <c r="B9" s="607" t="s">
        <v>229</v>
      </c>
      <c r="C9" s="608"/>
      <c r="D9" s="608"/>
      <c r="E9" s="608"/>
      <c r="F9" s="608"/>
      <c r="G9" s="608"/>
      <c r="H9" s="608"/>
      <c r="I9" s="608"/>
      <c r="J9" s="608"/>
      <c r="K9" s="608"/>
      <c r="L9" s="608"/>
      <c r="M9" s="608"/>
      <c r="N9" s="608"/>
      <c r="O9" s="608"/>
      <c r="P9" s="608"/>
      <c r="Q9" s="609"/>
      <c r="R9" s="610">
        <v>399663</v>
      </c>
      <c r="S9" s="611"/>
      <c r="T9" s="611"/>
      <c r="U9" s="611"/>
      <c r="V9" s="611"/>
      <c r="W9" s="611"/>
      <c r="X9" s="611"/>
      <c r="Y9" s="612"/>
      <c r="Z9" s="613">
        <v>0.5</v>
      </c>
      <c r="AA9" s="613"/>
      <c r="AB9" s="613"/>
      <c r="AC9" s="613"/>
      <c r="AD9" s="614">
        <v>399663</v>
      </c>
      <c r="AE9" s="614"/>
      <c r="AF9" s="614"/>
      <c r="AG9" s="614"/>
      <c r="AH9" s="614"/>
      <c r="AI9" s="614"/>
      <c r="AJ9" s="614"/>
      <c r="AK9" s="614"/>
      <c r="AL9" s="615">
        <v>1</v>
      </c>
      <c r="AM9" s="616"/>
      <c r="AN9" s="616"/>
      <c r="AO9" s="617"/>
      <c r="AP9" s="607" t="s">
        <v>230</v>
      </c>
      <c r="AQ9" s="608"/>
      <c r="AR9" s="608"/>
      <c r="AS9" s="608"/>
      <c r="AT9" s="608"/>
      <c r="AU9" s="608"/>
      <c r="AV9" s="608"/>
      <c r="AW9" s="608"/>
      <c r="AX9" s="608"/>
      <c r="AY9" s="608"/>
      <c r="AZ9" s="608"/>
      <c r="BA9" s="608"/>
      <c r="BB9" s="608"/>
      <c r="BC9" s="608"/>
      <c r="BD9" s="608"/>
      <c r="BE9" s="608"/>
      <c r="BF9" s="609"/>
      <c r="BG9" s="610">
        <v>9038660</v>
      </c>
      <c r="BH9" s="611"/>
      <c r="BI9" s="611"/>
      <c r="BJ9" s="611"/>
      <c r="BK9" s="611"/>
      <c r="BL9" s="611"/>
      <c r="BM9" s="611"/>
      <c r="BN9" s="612"/>
      <c r="BO9" s="613">
        <v>32.4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6252511</v>
      </c>
      <c r="CS9" s="611"/>
      <c r="CT9" s="611"/>
      <c r="CU9" s="611"/>
      <c r="CV9" s="611"/>
      <c r="CW9" s="611"/>
      <c r="CX9" s="611"/>
      <c r="CY9" s="612"/>
      <c r="CZ9" s="613">
        <v>8.1999999999999993</v>
      </c>
      <c r="DA9" s="613"/>
      <c r="DB9" s="613"/>
      <c r="DC9" s="613"/>
      <c r="DD9" s="619">
        <v>335067</v>
      </c>
      <c r="DE9" s="611"/>
      <c r="DF9" s="611"/>
      <c r="DG9" s="611"/>
      <c r="DH9" s="611"/>
      <c r="DI9" s="611"/>
      <c r="DJ9" s="611"/>
      <c r="DK9" s="611"/>
      <c r="DL9" s="611"/>
      <c r="DM9" s="611"/>
      <c r="DN9" s="611"/>
      <c r="DO9" s="611"/>
      <c r="DP9" s="612"/>
      <c r="DQ9" s="619">
        <v>5401262</v>
      </c>
      <c r="DR9" s="611"/>
      <c r="DS9" s="611"/>
      <c r="DT9" s="611"/>
      <c r="DU9" s="611"/>
      <c r="DV9" s="611"/>
      <c r="DW9" s="611"/>
      <c r="DX9" s="611"/>
      <c r="DY9" s="611"/>
      <c r="DZ9" s="611"/>
      <c r="EA9" s="611"/>
      <c r="EB9" s="611"/>
      <c r="EC9" s="620"/>
    </row>
    <row r="10" spans="2:143" ht="11.25" customHeight="1">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435731</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973260</v>
      </c>
      <c r="CS10" s="611"/>
      <c r="CT10" s="611"/>
      <c r="CU10" s="611"/>
      <c r="CV10" s="611"/>
      <c r="CW10" s="611"/>
      <c r="CX10" s="611"/>
      <c r="CY10" s="612"/>
      <c r="CZ10" s="613">
        <v>1.3</v>
      </c>
      <c r="DA10" s="613"/>
      <c r="DB10" s="613"/>
      <c r="DC10" s="613"/>
      <c r="DD10" s="619">
        <v>1375</v>
      </c>
      <c r="DE10" s="611"/>
      <c r="DF10" s="611"/>
      <c r="DG10" s="611"/>
      <c r="DH10" s="611"/>
      <c r="DI10" s="611"/>
      <c r="DJ10" s="611"/>
      <c r="DK10" s="611"/>
      <c r="DL10" s="611"/>
      <c r="DM10" s="611"/>
      <c r="DN10" s="611"/>
      <c r="DO10" s="611"/>
      <c r="DP10" s="612"/>
      <c r="DQ10" s="619">
        <v>106938</v>
      </c>
      <c r="DR10" s="611"/>
      <c r="DS10" s="611"/>
      <c r="DT10" s="611"/>
      <c r="DU10" s="611"/>
      <c r="DV10" s="611"/>
      <c r="DW10" s="611"/>
      <c r="DX10" s="611"/>
      <c r="DY10" s="611"/>
      <c r="DZ10" s="611"/>
      <c r="EA10" s="611"/>
      <c r="EB10" s="611"/>
      <c r="EC10" s="620"/>
    </row>
    <row r="11" spans="2:143" ht="11.25" customHeight="1">
      <c r="B11" s="607" t="s">
        <v>235</v>
      </c>
      <c r="C11" s="608"/>
      <c r="D11" s="608"/>
      <c r="E11" s="608"/>
      <c r="F11" s="608"/>
      <c r="G11" s="608"/>
      <c r="H11" s="608"/>
      <c r="I11" s="608"/>
      <c r="J11" s="608"/>
      <c r="K11" s="608"/>
      <c r="L11" s="608"/>
      <c r="M11" s="608"/>
      <c r="N11" s="608"/>
      <c r="O11" s="608"/>
      <c r="P11" s="608"/>
      <c r="Q11" s="609"/>
      <c r="R11" s="610">
        <v>4518888</v>
      </c>
      <c r="S11" s="611"/>
      <c r="T11" s="611"/>
      <c r="U11" s="611"/>
      <c r="V11" s="611"/>
      <c r="W11" s="611"/>
      <c r="X11" s="611"/>
      <c r="Y11" s="612"/>
      <c r="Z11" s="615">
        <v>5.8</v>
      </c>
      <c r="AA11" s="616"/>
      <c r="AB11" s="616"/>
      <c r="AC11" s="622"/>
      <c r="AD11" s="619">
        <v>4518888</v>
      </c>
      <c r="AE11" s="611"/>
      <c r="AF11" s="611"/>
      <c r="AG11" s="611"/>
      <c r="AH11" s="611"/>
      <c r="AI11" s="611"/>
      <c r="AJ11" s="611"/>
      <c r="AK11" s="612"/>
      <c r="AL11" s="615">
        <v>11.2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1333921</v>
      </c>
      <c r="BH11" s="611"/>
      <c r="BI11" s="611"/>
      <c r="BJ11" s="611"/>
      <c r="BK11" s="611"/>
      <c r="BL11" s="611"/>
      <c r="BM11" s="611"/>
      <c r="BN11" s="612"/>
      <c r="BO11" s="613">
        <v>4.8</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1154665</v>
      </c>
      <c r="CS11" s="611"/>
      <c r="CT11" s="611"/>
      <c r="CU11" s="611"/>
      <c r="CV11" s="611"/>
      <c r="CW11" s="611"/>
      <c r="CX11" s="611"/>
      <c r="CY11" s="612"/>
      <c r="CZ11" s="613">
        <v>1.5</v>
      </c>
      <c r="DA11" s="613"/>
      <c r="DB11" s="613"/>
      <c r="DC11" s="613"/>
      <c r="DD11" s="619">
        <v>420021</v>
      </c>
      <c r="DE11" s="611"/>
      <c r="DF11" s="611"/>
      <c r="DG11" s="611"/>
      <c r="DH11" s="611"/>
      <c r="DI11" s="611"/>
      <c r="DJ11" s="611"/>
      <c r="DK11" s="611"/>
      <c r="DL11" s="611"/>
      <c r="DM11" s="611"/>
      <c r="DN11" s="611"/>
      <c r="DO11" s="611"/>
      <c r="DP11" s="612"/>
      <c r="DQ11" s="619">
        <v>963052</v>
      </c>
      <c r="DR11" s="611"/>
      <c r="DS11" s="611"/>
      <c r="DT11" s="611"/>
      <c r="DU11" s="611"/>
      <c r="DV11" s="611"/>
      <c r="DW11" s="611"/>
      <c r="DX11" s="611"/>
      <c r="DY11" s="611"/>
      <c r="DZ11" s="611"/>
      <c r="EA11" s="611"/>
      <c r="EB11" s="611"/>
      <c r="EC11" s="620"/>
    </row>
    <row r="12" spans="2:143" ht="11.25" customHeight="1">
      <c r="B12" s="607" t="s">
        <v>238</v>
      </c>
      <c r="C12" s="608"/>
      <c r="D12" s="608"/>
      <c r="E12" s="608"/>
      <c r="F12" s="608"/>
      <c r="G12" s="608"/>
      <c r="H12" s="608"/>
      <c r="I12" s="608"/>
      <c r="J12" s="608"/>
      <c r="K12" s="608"/>
      <c r="L12" s="608"/>
      <c r="M12" s="608"/>
      <c r="N12" s="608"/>
      <c r="O12" s="608"/>
      <c r="P12" s="608"/>
      <c r="Q12" s="609"/>
      <c r="R12" s="610">
        <v>33458</v>
      </c>
      <c r="S12" s="611"/>
      <c r="T12" s="611"/>
      <c r="U12" s="611"/>
      <c r="V12" s="611"/>
      <c r="W12" s="611"/>
      <c r="X12" s="611"/>
      <c r="Y12" s="612"/>
      <c r="Z12" s="613">
        <v>0</v>
      </c>
      <c r="AA12" s="613"/>
      <c r="AB12" s="613"/>
      <c r="AC12" s="613"/>
      <c r="AD12" s="614">
        <v>33458</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13570409</v>
      </c>
      <c r="BH12" s="611"/>
      <c r="BI12" s="611"/>
      <c r="BJ12" s="611"/>
      <c r="BK12" s="611"/>
      <c r="BL12" s="611"/>
      <c r="BM12" s="611"/>
      <c r="BN12" s="612"/>
      <c r="BO12" s="613">
        <v>48.7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1437612</v>
      </c>
      <c r="CS12" s="611"/>
      <c r="CT12" s="611"/>
      <c r="CU12" s="611"/>
      <c r="CV12" s="611"/>
      <c r="CW12" s="611"/>
      <c r="CX12" s="611"/>
      <c r="CY12" s="612"/>
      <c r="CZ12" s="613">
        <v>1.9</v>
      </c>
      <c r="DA12" s="613"/>
      <c r="DB12" s="613"/>
      <c r="DC12" s="613"/>
      <c r="DD12" s="619">
        <v>642261</v>
      </c>
      <c r="DE12" s="611"/>
      <c r="DF12" s="611"/>
      <c r="DG12" s="611"/>
      <c r="DH12" s="611"/>
      <c r="DI12" s="611"/>
      <c r="DJ12" s="611"/>
      <c r="DK12" s="611"/>
      <c r="DL12" s="611"/>
      <c r="DM12" s="611"/>
      <c r="DN12" s="611"/>
      <c r="DO12" s="611"/>
      <c r="DP12" s="612"/>
      <c r="DQ12" s="619">
        <v>1278458</v>
      </c>
      <c r="DR12" s="611"/>
      <c r="DS12" s="611"/>
      <c r="DT12" s="611"/>
      <c r="DU12" s="611"/>
      <c r="DV12" s="611"/>
      <c r="DW12" s="611"/>
      <c r="DX12" s="611"/>
      <c r="DY12" s="611"/>
      <c r="DZ12" s="611"/>
      <c r="EA12" s="611"/>
      <c r="EB12" s="611"/>
      <c r="EC12" s="620"/>
    </row>
    <row r="13" spans="2:143" ht="11.25" customHeight="1">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13549533</v>
      </c>
      <c r="BH13" s="611"/>
      <c r="BI13" s="611"/>
      <c r="BJ13" s="611"/>
      <c r="BK13" s="611"/>
      <c r="BL13" s="611"/>
      <c r="BM13" s="611"/>
      <c r="BN13" s="612"/>
      <c r="BO13" s="613">
        <v>48.6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7418455</v>
      </c>
      <c r="CS13" s="611"/>
      <c r="CT13" s="611"/>
      <c r="CU13" s="611"/>
      <c r="CV13" s="611"/>
      <c r="CW13" s="611"/>
      <c r="CX13" s="611"/>
      <c r="CY13" s="612"/>
      <c r="CZ13" s="613">
        <v>9.8000000000000007</v>
      </c>
      <c r="DA13" s="613"/>
      <c r="DB13" s="613"/>
      <c r="DC13" s="613"/>
      <c r="DD13" s="619">
        <v>3131050</v>
      </c>
      <c r="DE13" s="611"/>
      <c r="DF13" s="611"/>
      <c r="DG13" s="611"/>
      <c r="DH13" s="611"/>
      <c r="DI13" s="611"/>
      <c r="DJ13" s="611"/>
      <c r="DK13" s="611"/>
      <c r="DL13" s="611"/>
      <c r="DM13" s="611"/>
      <c r="DN13" s="611"/>
      <c r="DO13" s="611"/>
      <c r="DP13" s="612"/>
      <c r="DQ13" s="619">
        <v>5599383</v>
      </c>
      <c r="DR13" s="611"/>
      <c r="DS13" s="611"/>
      <c r="DT13" s="611"/>
      <c r="DU13" s="611"/>
      <c r="DV13" s="611"/>
      <c r="DW13" s="611"/>
      <c r="DX13" s="611"/>
      <c r="DY13" s="611"/>
      <c r="DZ13" s="611"/>
      <c r="EA13" s="611"/>
      <c r="EB13" s="611"/>
      <c r="EC13" s="620"/>
    </row>
    <row r="14" spans="2:143" ht="11.25" customHeight="1">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678318</v>
      </c>
      <c r="BH14" s="611"/>
      <c r="BI14" s="611"/>
      <c r="BJ14" s="611"/>
      <c r="BK14" s="611"/>
      <c r="BL14" s="611"/>
      <c r="BM14" s="611"/>
      <c r="BN14" s="612"/>
      <c r="BO14" s="613">
        <v>2.4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7952753</v>
      </c>
      <c r="CS14" s="611"/>
      <c r="CT14" s="611"/>
      <c r="CU14" s="611"/>
      <c r="CV14" s="611"/>
      <c r="CW14" s="611"/>
      <c r="CX14" s="611"/>
      <c r="CY14" s="612"/>
      <c r="CZ14" s="613">
        <v>10.5</v>
      </c>
      <c r="DA14" s="613"/>
      <c r="DB14" s="613"/>
      <c r="DC14" s="613"/>
      <c r="DD14" s="619">
        <v>5334816</v>
      </c>
      <c r="DE14" s="611"/>
      <c r="DF14" s="611"/>
      <c r="DG14" s="611"/>
      <c r="DH14" s="611"/>
      <c r="DI14" s="611"/>
      <c r="DJ14" s="611"/>
      <c r="DK14" s="611"/>
      <c r="DL14" s="611"/>
      <c r="DM14" s="611"/>
      <c r="DN14" s="611"/>
      <c r="DO14" s="611"/>
      <c r="DP14" s="612"/>
      <c r="DQ14" s="619">
        <v>2577577</v>
      </c>
      <c r="DR14" s="611"/>
      <c r="DS14" s="611"/>
      <c r="DT14" s="611"/>
      <c r="DU14" s="611"/>
      <c r="DV14" s="611"/>
      <c r="DW14" s="611"/>
      <c r="DX14" s="611"/>
      <c r="DY14" s="611"/>
      <c r="DZ14" s="611"/>
      <c r="EA14" s="611"/>
      <c r="EB14" s="611"/>
      <c r="EC14" s="620"/>
    </row>
    <row r="15" spans="2:143" ht="11.25" customHeight="1">
      <c r="B15" s="607" t="s">
        <v>247</v>
      </c>
      <c r="C15" s="608"/>
      <c r="D15" s="608"/>
      <c r="E15" s="608"/>
      <c r="F15" s="608"/>
      <c r="G15" s="608"/>
      <c r="H15" s="608"/>
      <c r="I15" s="608"/>
      <c r="J15" s="608"/>
      <c r="K15" s="608"/>
      <c r="L15" s="608"/>
      <c r="M15" s="608"/>
      <c r="N15" s="608"/>
      <c r="O15" s="608"/>
      <c r="P15" s="608"/>
      <c r="Q15" s="609"/>
      <c r="R15" s="610">
        <v>129090</v>
      </c>
      <c r="S15" s="611"/>
      <c r="T15" s="611"/>
      <c r="U15" s="611"/>
      <c r="V15" s="611"/>
      <c r="W15" s="611"/>
      <c r="X15" s="611"/>
      <c r="Y15" s="612"/>
      <c r="Z15" s="613">
        <v>0.2</v>
      </c>
      <c r="AA15" s="613"/>
      <c r="AB15" s="613"/>
      <c r="AC15" s="613"/>
      <c r="AD15" s="614">
        <v>129090</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1017499</v>
      </c>
      <c r="BH15" s="611"/>
      <c r="BI15" s="611"/>
      <c r="BJ15" s="611"/>
      <c r="BK15" s="611"/>
      <c r="BL15" s="611"/>
      <c r="BM15" s="611"/>
      <c r="BN15" s="612"/>
      <c r="BO15" s="613">
        <v>3.7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11291441</v>
      </c>
      <c r="CS15" s="611"/>
      <c r="CT15" s="611"/>
      <c r="CU15" s="611"/>
      <c r="CV15" s="611"/>
      <c r="CW15" s="611"/>
      <c r="CX15" s="611"/>
      <c r="CY15" s="612"/>
      <c r="CZ15" s="613">
        <v>14.9</v>
      </c>
      <c r="DA15" s="613"/>
      <c r="DB15" s="613"/>
      <c r="DC15" s="613"/>
      <c r="DD15" s="619">
        <v>2546214</v>
      </c>
      <c r="DE15" s="611"/>
      <c r="DF15" s="611"/>
      <c r="DG15" s="611"/>
      <c r="DH15" s="611"/>
      <c r="DI15" s="611"/>
      <c r="DJ15" s="611"/>
      <c r="DK15" s="611"/>
      <c r="DL15" s="611"/>
      <c r="DM15" s="611"/>
      <c r="DN15" s="611"/>
      <c r="DO15" s="611"/>
      <c r="DP15" s="612"/>
      <c r="DQ15" s="619">
        <v>7369503</v>
      </c>
      <c r="DR15" s="611"/>
      <c r="DS15" s="611"/>
      <c r="DT15" s="611"/>
      <c r="DU15" s="611"/>
      <c r="DV15" s="611"/>
      <c r="DW15" s="611"/>
      <c r="DX15" s="611"/>
      <c r="DY15" s="611"/>
      <c r="DZ15" s="611"/>
      <c r="EA15" s="611"/>
      <c r="EB15" s="611"/>
      <c r="EC15" s="620"/>
    </row>
    <row r="16" spans="2:143" ht="11.25" customHeight="1">
      <c r="B16" s="607" t="s">
        <v>250</v>
      </c>
      <c r="C16" s="608"/>
      <c r="D16" s="608"/>
      <c r="E16" s="608"/>
      <c r="F16" s="608"/>
      <c r="G16" s="608"/>
      <c r="H16" s="608"/>
      <c r="I16" s="608"/>
      <c r="J16" s="608"/>
      <c r="K16" s="608"/>
      <c r="L16" s="608"/>
      <c r="M16" s="608"/>
      <c r="N16" s="608"/>
      <c r="O16" s="608"/>
      <c r="P16" s="608"/>
      <c r="Q16" s="609"/>
      <c r="R16" s="610">
        <v>539580</v>
      </c>
      <c r="S16" s="611"/>
      <c r="T16" s="611"/>
      <c r="U16" s="611"/>
      <c r="V16" s="611"/>
      <c r="W16" s="611"/>
      <c r="X16" s="611"/>
      <c r="Y16" s="612"/>
      <c r="Z16" s="613">
        <v>0.7</v>
      </c>
      <c r="AA16" s="613"/>
      <c r="AB16" s="613"/>
      <c r="AC16" s="613"/>
      <c r="AD16" s="614">
        <v>539580</v>
      </c>
      <c r="AE16" s="614"/>
      <c r="AF16" s="614"/>
      <c r="AG16" s="614"/>
      <c r="AH16" s="614"/>
      <c r="AI16" s="614"/>
      <c r="AJ16" s="614"/>
      <c r="AK16" s="614"/>
      <c r="AL16" s="615">
        <v>1.3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177028</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50134</v>
      </c>
      <c r="DR16" s="611"/>
      <c r="DS16" s="611"/>
      <c r="DT16" s="611"/>
      <c r="DU16" s="611"/>
      <c r="DV16" s="611"/>
      <c r="DW16" s="611"/>
      <c r="DX16" s="611"/>
      <c r="DY16" s="611"/>
      <c r="DZ16" s="611"/>
      <c r="EA16" s="611"/>
      <c r="EB16" s="611"/>
      <c r="EC16" s="620"/>
    </row>
    <row r="17" spans="2:133" ht="11.25" customHeight="1">
      <c r="B17" s="607" t="s">
        <v>253</v>
      </c>
      <c r="C17" s="608"/>
      <c r="D17" s="608"/>
      <c r="E17" s="608"/>
      <c r="F17" s="608"/>
      <c r="G17" s="608"/>
      <c r="H17" s="608"/>
      <c r="I17" s="608"/>
      <c r="J17" s="608"/>
      <c r="K17" s="608"/>
      <c r="L17" s="608"/>
      <c r="M17" s="608"/>
      <c r="N17" s="608"/>
      <c r="O17" s="608"/>
      <c r="P17" s="608"/>
      <c r="Q17" s="609"/>
      <c r="R17" s="610">
        <v>1058416</v>
      </c>
      <c r="S17" s="611"/>
      <c r="T17" s="611"/>
      <c r="U17" s="611"/>
      <c r="V17" s="611"/>
      <c r="W17" s="611"/>
      <c r="X17" s="611"/>
      <c r="Y17" s="612"/>
      <c r="Z17" s="613">
        <v>1.4</v>
      </c>
      <c r="AA17" s="613"/>
      <c r="AB17" s="613"/>
      <c r="AC17" s="613"/>
      <c r="AD17" s="614">
        <v>1058416</v>
      </c>
      <c r="AE17" s="614"/>
      <c r="AF17" s="614"/>
      <c r="AG17" s="614"/>
      <c r="AH17" s="614"/>
      <c r="AI17" s="614"/>
      <c r="AJ17" s="614"/>
      <c r="AK17" s="614"/>
      <c r="AL17" s="615">
        <v>2.6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5419518</v>
      </c>
      <c r="CS17" s="611"/>
      <c r="CT17" s="611"/>
      <c r="CU17" s="611"/>
      <c r="CV17" s="611"/>
      <c r="CW17" s="611"/>
      <c r="CX17" s="611"/>
      <c r="CY17" s="612"/>
      <c r="CZ17" s="613">
        <v>7.1</v>
      </c>
      <c r="DA17" s="613"/>
      <c r="DB17" s="613"/>
      <c r="DC17" s="613"/>
      <c r="DD17" s="619" t="s">
        <v>122</v>
      </c>
      <c r="DE17" s="611"/>
      <c r="DF17" s="611"/>
      <c r="DG17" s="611"/>
      <c r="DH17" s="611"/>
      <c r="DI17" s="611"/>
      <c r="DJ17" s="611"/>
      <c r="DK17" s="611"/>
      <c r="DL17" s="611"/>
      <c r="DM17" s="611"/>
      <c r="DN17" s="611"/>
      <c r="DO17" s="611"/>
      <c r="DP17" s="612"/>
      <c r="DQ17" s="619">
        <v>5381851</v>
      </c>
      <c r="DR17" s="611"/>
      <c r="DS17" s="611"/>
      <c r="DT17" s="611"/>
      <c r="DU17" s="611"/>
      <c r="DV17" s="611"/>
      <c r="DW17" s="611"/>
      <c r="DX17" s="611"/>
      <c r="DY17" s="611"/>
      <c r="DZ17" s="611"/>
      <c r="EA17" s="611"/>
      <c r="EB17" s="611"/>
      <c r="EC17" s="620"/>
    </row>
    <row r="18" spans="2:133" ht="11.25" customHeight="1">
      <c r="B18" s="607" t="s">
        <v>256</v>
      </c>
      <c r="C18" s="608"/>
      <c r="D18" s="608"/>
      <c r="E18" s="608"/>
      <c r="F18" s="608"/>
      <c r="G18" s="608"/>
      <c r="H18" s="608"/>
      <c r="I18" s="608"/>
      <c r="J18" s="608"/>
      <c r="K18" s="608"/>
      <c r="L18" s="608"/>
      <c r="M18" s="608"/>
      <c r="N18" s="608"/>
      <c r="O18" s="608"/>
      <c r="P18" s="608"/>
      <c r="Q18" s="609"/>
      <c r="R18" s="610">
        <v>195092</v>
      </c>
      <c r="S18" s="611"/>
      <c r="T18" s="611"/>
      <c r="U18" s="611"/>
      <c r="V18" s="611"/>
      <c r="W18" s="611"/>
      <c r="X18" s="611"/>
      <c r="Y18" s="612"/>
      <c r="Z18" s="613">
        <v>0.3</v>
      </c>
      <c r="AA18" s="613"/>
      <c r="AB18" s="613"/>
      <c r="AC18" s="613"/>
      <c r="AD18" s="614">
        <v>195092</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c r="B19" s="607" t="s">
        <v>259</v>
      </c>
      <c r="C19" s="608"/>
      <c r="D19" s="608"/>
      <c r="E19" s="608"/>
      <c r="F19" s="608"/>
      <c r="G19" s="608"/>
      <c r="H19" s="608"/>
      <c r="I19" s="608"/>
      <c r="J19" s="608"/>
      <c r="K19" s="608"/>
      <c r="L19" s="608"/>
      <c r="M19" s="608"/>
      <c r="N19" s="608"/>
      <c r="O19" s="608"/>
      <c r="P19" s="608"/>
      <c r="Q19" s="609"/>
      <c r="R19" s="610">
        <v>789463</v>
      </c>
      <c r="S19" s="611"/>
      <c r="T19" s="611"/>
      <c r="U19" s="611"/>
      <c r="V19" s="611"/>
      <c r="W19" s="611"/>
      <c r="X19" s="611"/>
      <c r="Y19" s="612"/>
      <c r="Z19" s="613">
        <v>1</v>
      </c>
      <c r="AA19" s="613"/>
      <c r="AB19" s="613"/>
      <c r="AC19" s="613"/>
      <c r="AD19" s="614">
        <v>789463</v>
      </c>
      <c r="AE19" s="614"/>
      <c r="AF19" s="614"/>
      <c r="AG19" s="614"/>
      <c r="AH19" s="614"/>
      <c r="AI19" s="614"/>
      <c r="AJ19" s="614"/>
      <c r="AK19" s="614"/>
      <c r="AL19" s="615">
        <v>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1517053</v>
      </c>
      <c r="BH19" s="611"/>
      <c r="BI19" s="611"/>
      <c r="BJ19" s="611"/>
      <c r="BK19" s="611"/>
      <c r="BL19" s="611"/>
      <c r="BM19" s="611"/>
      <c r="BN19" s="612"/>
      <c r="BO19" s="613">
        <v>5.4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c r="B20" s="623" t="s">
        <v>262</v>
      </c>
      <c r="C20" s="624"/>
      <c r="D20" s="624"/>
      <c r="E20" s="624"/>
      <c r="F20" s="624"/>
      <c r="G20" s="624"/>
      <c r="H20" s="624"/>
      <c r="I20" s="624"/>
      <c r="J20" s="624"/>
      <c r="K20" s="624"/>
      <c r="L20" s="624"/>
      <c r="M20" s="624"/>
      <c r="N20" s="624"/>
      <c r="O20" s="624"/>
      <c r="P20" s="624"/>
      <c r="Q20" s="625"/>
      <c r="R20" s="610">
        <v>73861</v>
      </c>
      <c r="S20" s="611"/>
      <c r="T20" s="611"/>
      <c r="U20" s="611"/>
      <c r="V20" s="611"/>
      <c r="W20" s="611"/>
      <c r="X20" s="611"/>
      <c r="Y20" s="612"/>
      <c r="Z20" s="613">
        <v>0.1</v>
      </c>
      <c r="AA20" s="613"/>
      <c r="AB20" s="613"/>
      <c r="AC20" s="613"/>
      <c r="AD20" s="614">
        <v>73861</v>
      </c>
      <c r="AE20" s="614"/>
      <c r="AF20" s="614"/>
      <c r="AG20" s="614"/>
      <c r="AH20" s="614"/>
      <c r="AI20" s="614"/>
      <c r="AJ20" s="614"/>
      <c r="AK20" s="614"/>
      <c r="AL20" s="615">
        <v>0.2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1517053</v>
      </c>
      <c r="BH20" s="611"/>
      <c r="BI20" s="611"/>
      <c r="BJ20" s="611"/>
      <c r="BK20" s="611"/>
      <c r="BL20" s="611"/>
      <c r="BM20" s="611"/>
      <c r="BN20" s="612"/>
      <c r="BO20" s="613">
        <v>5.4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75928867</v>
      </c>
      <c r="CS20" s="611"/>
      <c r="CT20" s="611"/>
      <c r="CU20" s="611"/>
      <c r="CV20" s="611"/>
      <c r="CW20" s="611"/>
      <c r="CX20" s="611"/>
      <c r="CY20" s="612"/>
      <c r="CZ20" s="613">
        <v>100</v>
      </c>
      <c r="DA20" s="613"/>
      <c r="DB20" s="613"/>
      <c r="DC20" s="613"/>
      <c r="DD20" s="619">
        <v>13650562</v>
      </c>
      <c r="DE20" s="611"/>
      <c r="DF20" s="611"/>
      <c r="DG20" s="611"/>
      <c r="DH20" s="611"/>
      <c r="DI20" s="611"/>
      <c r="DJ20" s="611"/>
      <c r="DK20" s="611"/>
      <c r="DL20" s="611"/>
      <c r="DM20" s="611"/>
      <c r="DN20" s="611"/>
      <c r="DO20" s="611"/>
      <c r="DP20" s="612"/>
      <c r="DQ20" s="619">
        <v>49149240</v>
      </c>
      <c r="DR20" s="611"/>
      <c r="DS20" s="611"/>
      <c r="DT20" s="611"/>
      <c r="DU20" s="611"/>
      <c r="DV20" s="611"/>
      <c r="DW20" s="611"/>
      <c r="DX20" s="611"/>
      <c r="DY20" s="611"/>
      <c r="DZ20" s="611"/>
      <c r="EA20" s="611"/>
      <c r="EB20" s="611"/>
      <c r="EC20" s="620"/>
    </row>
    <row r="21" spans="2:133" ht="11.25" customHeight="1">
      <c r="B21" s="607" t="s">
        <v>265</v>
      </c>
      <c r="C21" s="608"/>
      <c r="D21" s="608"/>
      <c r="E21" s="608"/>
      <c r="F21" s="608"/>
      <c r="G21" s="608"/>
      <c r="H21" s="608"/>
      <c r="I21" s="608"/>
      <c r="J21" s="608"/>
      <c r="K21" s="608"/>
      <c r="L21" s="608"/>
      <c r="M21" s="608"/>
      <c r="N21" s="608"/>
      <c r="O21" s="608"/>
      <c r="P21" s="608"/>
      <c r="Q21" s="609"/>
      <c r="R21" s="610">
        <v>6950880</v>
      </c>
      <c r="S21" s="611"/>
      <c r="T21" s="611"/>
      <c r="U21" s="611"/>
      <c r="V21" s="611"/>
      <c r="W21" s="611"/>
      <c r="X21" s="611"/>
      <c r="Y21" s="612"/>
      <c r="Z21" s="613">
        <v>9</v>
      </c>
      <c r="AA21" s="613"/>
      <c r="AB21" s="613"/>
      <c r="AC21" s="613"/>
      <c r="AD21" s="614">
        <v>6203759</v>
      </c>
      <c r="AE21" s="614"/>
      <c r="AF21" s="614"/>
      <c r="AG21" s="614"/>
      <c r="AH21" s="614"/>
      <c r="AI21" s="614"/>
      <c r="AJ21" s="614"/>
      <c r="AK21" s="614"/>
      <c r="AL21" s="615">
        <v>15.4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1248</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c r="B22" s="607" t="s">
        <v>267</v>
      </c>
      <c r="C22" s="608"/>
      <c r="D22" s="608"/>
      <c r="E22" s="608"/>
      <c r="F22" s="608"/>
      <c r="G22" s="608"/>
      <c r="H22" s="608"/>
      <c r="I22" s="608"/>
      <c r="J22" s="608"/>
      <c r="K22" s="608"/>
      <c r="L22" s="608"/>
      <c r="M22" s="608"/>
      <c r="N22" s="608"/>
      <c r="O22" s="608"/>
      <c r="P22" s="608"/>
      <c r="Q22" s="609"/>
      <c r="R22" s="610">
        <v>6203759</v>
      </c>
      <c r="S22" s="611"/>
      <c r="T22" s="611"/>
      <c r="U22" s="611"/>
      <c r="V22" s="611"/>
      <c r="W22" s="611"/>
      <c r="X22" s="611"/>
      <c r="Y22" s="612"/>
      <c r="Z22" s="613">
        <v>8</v>
      </c>
      <c r="AA22" s="613"/>
      <c r="AB22" s="613"/>
      <c r="AC22" s="613"/>
      <c r="AD22" s="614">
        <v>6203759</v>
      </c>
      <c r="AE22" s="614"/>
      <c r="AF22" s="614"/>
      <c r="AG22" s="614"/>
      <c r="AH22" s="614"/>
      <c r="AI22" s="614"/>
      <c r="AJ22" s="614"/>
      <c r="AK22" s="614"/>
      <c r="AL22" s="615">
        <v>15.4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c r="B23" s="607" t="s">
        <v>270</v>
      </c>
      <c r="C23" s="608"/>
      <c r="D23" s="608"/>
      <c r="E23" s="608"/>
      <c r="F23" s="608"/>
      <c r="G23" s="608"/>
      <c r="H23" s="608"/>
      <c r="I23" s="608"/>
      <c r="J23" s="608"/>
      <c r="K23" s="608"/>
      <c r="L23" s="608"/>
      <c r="M23" s="608"/>
      <c r="N23" s="608"/>
      <c r="O23" s="608"/>
      <c r="P23" s="608"/>
      <c r="Q23" s="609"/>
      <c r="R23" s="610">
        <v>747121</v>
      </c>
      <c r="S23" s="611"/>
      <c r="T23" s="611"/>
      <c r="U23" s="611"/>
      <c r="V23" s="611"/>
      <c r="W23" s="611"/>
      <c r="X23" s="611"/>
      <c r="Y23" s="612"/>
      <c r="Z23" s="613">
        <v>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1515805</v>
      </c>
      <c r="BH23" s="611"/>
      <c r="BI23" s="611"/>
      <c r="BJ23" s="611"/>
      <c r="BK23" s="611"/>
      <c r="BL23" s="611"/>
      <c r="BM23" s="611"/>
      <c r="BN23" s="612"/>
      <c r="BO23" s="613">
        <v>5.4</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33946941</v>
      </c>
      <c r="CS24" s="600"/>
      <c r="CT24" s="600"/>
      <c r="CU24" s="600"/>
      <c r="CV24" s="600"/>
      <c r="CW24" s="600"/>
      <c r="CX24" s="600"/>
      <c r="CY24" s="601"/>
      <c r="CZ24" s="604">
        <v>44.7</v>
      </c>
      <c r="DA24" s="605"/>
      <c r="DB24" s="605"/>
      <c r="DC24" s="621"/>
      <c r="DD24" s="645">
        <v>22564207</v>
      </c>
      <c r="DE24" s="600"/>
      <c r="DF24" s="600"/>
      <c r="DG24" s="600"/>
      <c r="DH24" s="600"/>
      <c r="DI24" s="600"/>
      <c r="DJ24" s="600"/>
      <c r="DK24" s="601"/>
      <c r="DL24" s="645">
        <v>20284807</v>
      </c>
      <c r="DM24" s="600"/>
      <c r="DN24" s="600"/>
      <c r="DO24" s="600"/>
      <c r="DP24" s="600"/>
      <c r="DQ24" s="600"/>
      <c r="DR24" s="600"/>
      <c r="DS24" s="600"/>
      <c r="DT24" s="600"/>
      <c r="DU24" s="600"/>
      <c r="DV24" s="601"/>
      <c r="DW24" s="604">
        <v>50.1</v>
      </c>
      <c r="DX24" s="605"/>
      <c r="DY24" s="605"/>
      <c r="DZ24" s="605"/>
      <c r="EA24" s="605"/>
      <c r="EB24" s="605"/>
      <c r="EC24" s="606"/>
    </row>
    <row r="25" spans="2:133" ht="11.25" customHeight="1">
      <c r="B25" s="607" t="s">
        <v>280</v>
      </c>
      <c r="C25" s="608"/>
      <c r="D25" s="608"/>
      <c r="E25" s="608"/>
      <c r="F25" s="608"/>
      <c r="G25" s="608"/>
      <c r="H25" s="608"/>
      <c r="I25" s="608"/>
      <c r="J25" s="608"/>
      <c r="K25" s="608"/>
      <c r="L25" s="608"/>
      <c r="M25" s="608"/>
      <c r="N25" s="608"/>
      <c r="O25" s="608"/>
      <c r="P25" s="608"/>
      <c r="Q25" s="609"/>
      <c r="R25" s="610">
        <v>42446500</v>
      </c>
      <c r="S25" s="611"/>
      <c r="T25" s="611"/>
      <c r="U25" s="611"/>
      <c r="V25" s="611"/>
      <c r="W25" s="611"/>
      <c r="X25" s="611"/>
      <c r="Y25" s="612"/>
      <c r="Z25" s="613">
        <v>54.7</v>
      </c>
      <c r="AA25" s="613"/>
      <c r="AB25" s="613"/>
      <c r="AC25" s="613"/>
      <c r="AD25" s="614">
        <v>40183574</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11658945</v>
      </c>
      <c r="CS25" s="642"/>
      <c r="CT25" s="642"/>
      <c r="CU25" s="642"/>
      <c r="CV25" s="642"/>
      <c r="CW25" s="642"/>
      <c r="CX25" s="642"/>
      <c r="CY25" s="643"/>
      <c r="CZ25" s="615">
        <v>15.4</v>
      </c>
      <c r="DA25" s="640"/>
      <c r="DB25" s="640"/>
      <c r="DC25" s="644"/>
      <c r="DD25" s="619">
        <v>10724701</v>
      </c>
      <c r="DE25" s="642"/>
      <c r="DF25" s="642"/>
      <c r="DG25" s="642"/>
      <c r="DH25" s="642"/>
      <c r="DI25" s="642"/>
      <c r="DJ25" s="642"/>
      <c r="DK25" s="643"/>
      <c r="DL25" s="619">
        <v>10596900</v>
      </c>
      <c r="DM25" s="642"/>
      <c r="DN25" s="642"/>
      <c r="DO25" s="642"/>
      <c r="DP25" s="642"/>
      <c r="DQ25" s="642"/>
      <c r="DR25" s="642"/>
      <c r="DS25" s="642"/>
      <c r="DT25" s="642"/>
      <c r="DU25" s="642"/>
      <c r="DV25" s="643"/>
      <c r="DW25" s="615">
        <v>26.2</v>
      </c>
      <c r="DX25" s="640"/>
      <c r="DY25" s="640"/>
      <c r="DZ25" s="640"/>
      <c r="EA25" s="640"/>
      <c r="EB25" s="640"/>
      <c r="EC25" s="641"/>
    </row>
    <row r="26" spans="2:133" ht="11.25" customHeight="1">
      <c r="B26" s="607" t="s">
        <v>283</v>
      </c>
      <c r="C26" s="608"/>
      <c r="D26" s="608"/>
      <c r="E26" s="608"/>
      <c r="F26" s="608"/>
      <c r="G26" s="608"/>
      <c r="H26" s="608"/>
      <c r="I26" s="608"/>
      <c r="J26" s="608"/>
      <c r="K26" s="608"/>
      <c r="L26" s="608"/>
      <c r="M26" s="608"/>
      <c r="N26" s="608"/>
      <c r="O26" s="608"/>
      <c r="P26" s="608"/>
      <c r="Q26" s="609"/>
      <c r="R26" s="610">
        <v>29603</v>
      </c>
      <c r="S26" s="611"/>
      <c r="T26" s="611"/>
      <c r="U26" s="611"/>
      <c r="V26" s="611"/>
      <c r="W26" s="611"/>
      <c r="X26" s="611"/>
      <c r="Y26" s="612"/>
      <c r="Z26" s="613">
        <v>0</v>
      </c>
      <c r="AA26" s="613"/>
      <c r="AB26" s="613"/>
      <c r="AC26" s="613"/>
      <c r="AD26" s="614">
        <v>29603</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6898433</v>
      </c>
      <c r="CS26" s="611"/>
      <c r="CT26" s="611"/>
      <c r="CU26" s="611"/>
      <c r="CV26" s="611"/>
      <c r="CW26" s="611"/>
      <c r="CX26" s="611"/>
      <c r="CY26" s="612"/>
      <c r="CZ26" s="615">
        <v>9.1</v>
      </c>
      <c r="DA26" s="640"/>
      <c r="DB26" s="640"/>
      <c r="DC26" s="644"/>
      <c r="DD26" s="619">
        <v>6255919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c r="B27" s="607" t="s">
        <v>286</v>
      </c>
      <c r="C27" s="608"/>
      <c r="D27" s="608"/>
      <c r="E27" s="608"/>
      <c r="F27" s="608"/>
      <c r="G27" s="608"/>
      <c r="H27" s="608"/>
      <c r="I27" s="608"/>
      <c r="J27" s="608"/>
      <c r="K27" s="608"/>
      <c r="L27" s="608"/>
      <c r="M27" s="608"/>
      <c r="N27" s="608"/>
      <c r="O27" s="608"/>
      <c r="P27" s="608"/>
      <c r="Q27" s="609"/>
      <c r="R27" s="610">
        <v>1573893</v>
      </c>
      <c r="S27" s="611"/>
      <c r="T27" s="611"/>
      <c r="U27" s="611"/>
      <c r="V27" s="611"/>
      <c r="W27" s="611"/>
      <c r="X27" s="611"/>
      <c r="Y27" s="612"/>
      <c r="Z27" s="613">
        <v>2</v>
      </c>
      <c r="AA27" s="613"/>
      <c r="AB27" s="613"/>
      <c r="AC27" s="613"/>
      <c r="AD27" s="614">
        <v>340</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27875397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16868478</v>
      </c>
      <c r="CS27" s="642"/>
      <c r="CT27" s="642"/>
      <c r="CU27" s="642"/>
      <c r="CV27" s="642"/>
      <c r="CW27" s="642"/>
      <c r="CX27" s="642"/>
      <c r="CY27" s="643"/>
      <c r="CZ27" s="615">
        <v>22.2</v>
      </c>
      <c r="DA27" s="640"/>
      <c r="DB27" s="640"/>
      <c r="DC27" s="644"/>
      <c r="DD27" s="619">
        <v>6457655</v>
      </c>
      <c r="DE27" s="642"/>
      <c r="DF27" s="642"/>
      <c r="DG27" s="642"/>
      <c r="DH27" s="642"/>
      <c r="DI27" s="642"/>
      <c r="DJ27" s="642"/>
      <c r="DK27" s="643"/>
      <c r="DL27" s="619">
        <v>4306288</v>
      </c>
      <c r="DM27" s="642"/>
      <c r="DN27" s="642"/>
      <c r="DO27" s="642"/>
      <c r="DP27" s="642"/>
      <c r="DQ27" s="642"/>
      <c r="DR27" s="642"/>
      <c r="DS27" s="642"/>
      <c r="DT27" s="642"/>
      <c r="DU27" s="642"/>
      <c r="DV27" s="643"/>
      <c r="DW27" s="615">
        <v>10.6</v>
      </c>
      <c r="DX27" s="640"/>
      <c r="DY27" s="640"/>
      <c r="DZ27" s="640"/>
      <c r="EA27" s="640"/>
      <c r="EB27" s="640"/>
      <c r="EC27" s="641"/>
    </row>
    <row r="28" spans="2:133" ht="11.25" customHeight="1">
      <c r="B28" s="607" t="s">
        <v>289</v>
      </c>
      <c r="C28" s="608"/>
      <c r="D28" s="608"/>
      <c r="E28" s="608"/>
      <c r="F28" s="608"/>
      <c r="G28" s="608"/>
      <c r="H28" s="608"/>
      <c r="I28" s="608"/>
      <c r="J28" s="608"/>
      <c r="K28" s="608"/>
      <c r="L28" s="608"/>
      <c r="M28" s="608"/>
      <c r="N28" s="608"/>
      <c r="O28" s="608"/>
      <c r="P28" s="608"/>
      <c r="Q28" s="609"/>
      <c r="R28" s="610">
        <v>372387</v>
      </c>
      <c r="S28" s="611"/>
      <c r="T28" s="611"/>
      <c r="U28" s="611"/>
      <c r="V28" s="611"/>
      <c r="W28" s="611"/>
      <c r="X28" s="611"/>
      <c r="Y28" s="612"/>
      <c r="Z28" s="613">
        <v>0.5</v>
      </c>
      <c r="AA28" s="613"/>
      <c r="AB28" s="613"/>
      <c r="AC28" s="613"/>
      <c r="AD28" s="614">
        <v>113092</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5419518</v>
      </c>
      <c r="CS28" s="611"/>
      <c r="CT28" s="611"/>
      <c r="CU28" s="611"/>
      <c r="CV28" s="611"/>
      <c r="CW28" s="611"/>
      <c r="CX28" s="611"/>
      <c r="CY28" s="612"/>
      <c r="CZ28" s="615">
        <v>7.1</v>
      </c>
      <c r="DA28" s="640"/>
      <c r="DB28" s="640"/>
      <c r="DC28" s="644"/>
      <c r="DD28" s="619">
        <v>5381851</v>
      </c>
      <c r="DE28" s="611"/>
      <c r="DF28" s="611"/>
      <c r="DG28" s="611"/>
      <c r="DH28" s="611"/>
      <c r="DI28" s="611"/>
      <c r="DJ28" s="611"/>
      <c r="DK28" s="612"/>
      <c r="DL28" s="619">
        <v>5381619</v>
      </c>
      <c r="DM28" s="611"/>
      <c r="DN28" s="611"/>
      <c r="DO28" s="611"/>
      <c r="DP28" s="611"/>
      <c r="DQ28" s="611"/>
      <c r="DR28" s="611"/>
      <c r="DS28" s="611"/>
      <c r="DT28" s="611"/>
      <c r="DU28" s="611"/>
      <c r="DV28" s="612"/>
      <c r="DW28" s="615">
        <v>13.3</v>
      </c>
      <c r="DX28" s="640"/>
      <c r="DY28" s="640"/>
      <c r="DZ28" s="640"/>
      <c r="EA28" s="640"/>
      <c r="EB28" s="640"/>
      <c r="EC28" s="641"/>
    </row>
    <row r="29" spans="2:133" ht="11.25" customHeight="1">
      <c r="B29" s="607" t="s">
        <v>291</v>
      </c>
      <c r="C29" s="608"/>
      <c r="D29" s="608"/>
      <c r="E29" s="608"/>
      <c r="F29" s="608"/>
      <c r="G29" s="608"/>
      <c r="H29" s="608"/>
      <c r="I29" s="608"/>
      <c r="J29" s="608"/>
      <c r="K29" s="608"/>
      <c r="L29" s="608"/>
      <c r="M29" s="608"/>
      <c r="N29" s="608"/>
      <c r="O29" s="608"/>
      <c r="P29" s="608"/>
      <c r="Q29" s="609"/>
      <c r="R29" s="610">
        <v>317821</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5419243</v>
      </c>
      <c r="CS29" s="642"/>
      <c r="CT29" s="642"/>
      <c r="CU29" s="642"/>
      <c r="CV29" s="642"/>
      <c r="CW29" s="642"/>
      <c r="CX29" s="642"/>
      <c r="CY29" s="643"/>
      <c r="CZ29" s="615">
        <v>7.1</v>
      </c>
      <c r="DA29" s="640"/>
      <c r="DB29" s="640"/>
      <c r="DC29" s="644"/>
      <c r="DD29" s="619">
        <v>5381576</v>
      </c>
      <c r="DE29" s="642"/>
      <c r="DF29" s="642"/>
      <c r="DG29" s="642"/>
      <c r="DH29" s="642"/>
      <c r="DI29" s="642"/>
      <c r="DJ29" s="642"/>
      <c r="DK29" s="643"/>
      <c r="DL29" s="619">
        <v>5381344</v>
      </c>
      <c r="DM29" s="642"/>
      <c r="DN29" s="642"/>
      <c r="DO29" s="642"/>
      <c r="DP29" s="642"/>
      <c r="DQ29" s="642"/>
      <c r="DR29" s="642"/>
      <c r="DS29" s="642"/>
      <c r="DT29" s="642"/>
      <c r="DU29" s="642"/>
      <c r="DV29" s="643"/>
      <c r="DW29" s="615">
        <v>13.3</v>
      </c>
      <c r="DX29" s="640"/>
      <c r="DY29" s="640"/>
      <c r="DZ29" s="640"/>
      <c r="EA29" s="640"/>
      <c r="EB29" s="640"/>
      <c r="EC29" s="641"/>
    </row>
    <row r="30" spans="2:133" ht="11.25" customHeight="1">
      <c r="B30" s="607" t="s">
        <v>293</v>
      </c>
      <c r="C30" s="608"/>
      <c r="D30" s="608"/>
      <c r="E30" s="608"/>
      <c r="F30" s="608"/>
      <c r="G30" s="608"/>
      <c r="H30" s="608"/>
      <c r="I30" s="608"/>
      <c r="J30" s="608"/>
      <c r="K30" s="608"/>
      <c r="L30" s="608"/>
      <c r="M30" s="608"/>
      <c r="N30" s="608"/>
      <c r="O30" s="608"/>
      <c r="P30" s="608"/>
      <c r="Q30" s="609"/>
      <c r="R30" s="610">
        <v>12759593</v>
      </c>
      <c r="S30" s="611"/>
      <c r="T30" s="611"/>
      <c r="U30" s="611"/>
      <c r="V30" s="611"/>
      <c r="W30" s="611"/>
      <c r="X30" s="611"/>
      <c r="Y30" s="612"/>
      <c r="Z30" s="613">
        <v>16.5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5259670</v>
      </c>
      <c r="CS30" s="611"/>
      <c r="CT30" s="611"/>
      <c r="CU30" s="611"/>
      <c r="CV30" s="611"/>
      <c r="CW30" s="611"/>
      <c r="CX30" s="611"/>
      <c r="CY30" s="612"/>
      <c r="CZ30" s="615">
        <v>6.9</v>
      </c>
      <c r="DA30" s="640"/>
      <c r="DB30" s="640"/>
      <c r="DC30" s="644"/>
      <c r="DD30" s="619">
        <v>5224295</v>
      </c>
      <c r="DE30" s="611"/>
      <c r="DF30" s="611"/>
      <c r="DG30" s="611"/>
      <c r="DH30" s="611"/>
      <c r="DI30" s="611"/>
      <c r="DJ30" s="611"/>
      <c r="DK30" s="612"/>
      <c r="DL30" s="619">
        <v>5224295</v>
      </c>
      <c r="DM30" s="611"/>
      <c r="DN30" s="611"/>
      <c r="DO30" s="611"/>
      <c r="DP30" s="611"/>
      <c r="DQ30" s="611"/>
      <c r="DR30" s="611"/>
      <c r="DS30" s="611"/>
      <c r="DT30" s="611"/>
      <c r="DU30" s="611"/>
      <c r="DV30" s="612"/>
      <c r="DW30" s="615">
        <v>12.9</v>
      </c>
      <c r="DX30" s="640"/>
      <c r="DY30" s="640"/>
      <c r="DZ30" s="640"/>
      <c r="EA30" s="640"/>
      <c r="EB30" s="640"/>
      <c r="EC30" s="641"/>
    </row>
    <row r="31" spans="2:133" ht="11.25" customHeight="1">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99.6</v>
      </c>
      <c r="BH31" s="654"/>
      <c r="BI31" s="654"/>
      <c r="BJ31" s="654"/>
      <c r="BK31" s="654"/>
      <c r="BL31" s="654"/>
      <c r="BM31" s="605">
        <v>98.7</v>
      </c>
      <c r="BN31" s="654"/>
      <c r="BO31" s="654"/>
      <c r="BP31" s="654"/>
      <c r="BQ31" s="655"/>
      <c r="BR31" s="666">
        <v>99.5</v>
      </c>
      <c r="BS31" s="654"/>
      <c r="BT31" s="654"/>
      <c r="BU31" s="654"/>
      <c r="BV31" s="654"/>
      <c r="BW31" s="654"/>
      <c r="BX31" s="605">
        <v>98.7</v>
      </c>
      <c r="BY31" s="654"/>
      <c r="BZ31" s="654"/>
      <c r="CA31" s="654"/>
      <c r="CB31" s="655"/>
      <c r="CD31" s="648"/>
      <c r="CE31" s="649"/>
      <c r="CF31" s="607" t="s">
        <v>300</v>
      </c>
      <c r="CG31" s="608"/>
      <c r="CH31" s="608"/>
      <c r="CI31" s="608"/>
      <c r="CJ31" s="608"/>
      <c r="CK31" s="608"/>
      <c r="CL31" s="608"/>
      <c r="CM31" s="608"/>
      <c r="CN31" s="608"/>
      <c r="CO31" s="608"/>
      <c r="CP31" s="608"/>
      <c r="CQ31" s="609"/>
      <c r="CR31" s="610">
        <v>159573</v>
      </c>
      <c r="CS31" s="642"/>
      <c r="CT31" s="642"/>
      <c r="CU31" s="642"/>
      <c r="CV31" s="642"/>
      <c r="CW31" s="642"/>
      <c r="CX31" s="642"/>
      <c r="CY31" s="643"/>
      <c r="CZ31" s="615">
        <v>0.2</v>
      </c>
      <c r="DA31" s="640"/>
      <c r="DB31" s="640"/>
      <c r="DC31" s="644"/>
      <c r="DD31" s="619">
        <v>157281</v>
      </c>
      <c r="DE31" s="642"/>
      <c r="DF31" s="642"/>
      <c r="DG31" s="642"/>
      <c r="DH31" s="642"/>
      <c r="DI31" s="642"/>
      <c r="DJ31" s="642"/>
      <c r="DK31" s="643"/>
      <c r="DL31" s="619">
        <v>157049</v>
      </c>
      <c r="DM31" s="642"/>
      <c r="DN31" s="642"/>
      <c r="DO31" s="642"/>
      <c r="DP31" s="642"/>
      <c r="DQ31" s="642"/>
      <c r="DR31" s="642"/>
      <c r="DS31" s="642"/>
      <c r="DT31" s="642"/>
      <c r="DU31" s="642"/>
      <c r="DV31" s="643"/>
      <c r="DW31" s="615">
        <v>0.4</v>
      </c>
      <c r="DX31" s="640"/>
      <c r="DY31" s="640"/>
      <c r="DZ31" s="640"/>
      <c r="EA31" s="640"/>
      <c r="EB31" s="640"/>
      <c r="EC31" s="641"/>
    </row>
    <row r="32" spans="2:133" ht="11.25" customHeight="1">
      <c r="B32" s="607" t="s">
        <v>301</v>
      </c>
      <c r="C32" s="608"/>
      <c r="D32" s="608"/>
      <c r="E32" s="608"/>
      <c r="F32" s="608"/>
      <c r="G32" s="608"/>
      <c r="H32" s="608"/>
      <c r="I32" s="608"/>
      <c r="J32" s="608"/>
      <c r="K32" s="608"/>
      <c r="L32" s="608"/>
      <c r="M32" s="608"/>
      <c r="N32" s="608"/>
      <c r="O32" s="608"/>
      <c r="P32" s="608"/>
      <c r="Q32" s="609"/>
      <c r="R32" s="610">
        <v>4586701</v>
      </c>
      <c r="S32" s="611"/>
      <c r="T32" s="611"/>
      <c r="U32" s="611"/>
      <c r="V32" s="611"/>
      <c r="W32" s="611"/>
      <c r="X32" s="611"/>
      <c r="Y32" s="612"/>
      <c r="Z32" s="613">
        <v>5.9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99.4</v>
      </c>
      <c r="BH32" s="642"/>
      <c r="BI32" s="642"/>
      <c r="BJ32" s="642"/>
      <c r="BK32" s="642"/>
      <c r="BL32" s="642"/>
      <c r="BM32" s="616">
        <v>97.9</v>
      </c>
      <c r="BN32" s="642"/>
      <c r="BO32" s="642"/>
      <c r="BP32" s="642"/>
      <c r="BQ32" s="665"/>
      <c r="BR32" s="667">
        <v>99.3</v>
      </c>
      <c r="BS32" s="642"/>
      <c r="BT32" s="642"/>
      <c r="BU32" s="642"/>
      <c r="BV32" s="642"/>
      <c r="BW32" s="642"/>
      <c r="BX32" s="616">
        <v>98</v>
      </c>
      <c r="BY32" s="642"/>
      <c r="BZ32" s="642"/>
      <c r="CA32" s="642"/>
      <c r="CB32" s="665"/>
      <c r="CD32" s="650"/>
      <c r="CE32" s="651"/>
      <c r="CF32" s="607" t="s">
        <v>304</v>
      </c>
      <c r="CG32" s="608"/>
      <c r="CH32" s="608"/>
      <c r="CI32" s="608"/>
      <c r="CJ32" s="608"/>
      <c r="CK32" s="608"/>
      <c r="CL32" s="608"/>
      <c r="CM32" s="608"/>
      <c r="CN32" s="608"/>
      <c r="CO32" s="608"/>
      <c r="CP32" s="608"/>
      <c r="CQ32" s="609"/>
      <c r="CR32" s="610">
        <v>275</v>
      </c>
      <c r="CS32" s="611"/>
      <c r="CT32" s="611"/>
      <c r="CU32" s="611"/>
      <c r="CV32" s="611"/>
      <c r="CW32" s="611"/>
      <c r="CX32" s="611"/>
      <c r="CY32" s="612"/>
      <c r="CZ32" s="615">
        <v>0</v>
      </c>
      <c r="DA32" s="640"/>
      <c r="DB32" s="640"/>
      <c r="DC32" s="644"/>
      <c r="DD32" s="619">
        <v>275</v>
      </c>
      <c r="DE32" s="611"/>
      <c r="DF32" s="611"/>
      <c r="DG32" s="611"/>
      <c r="DH32" s="611"/>
      <c r="DI32" s="611"/>
      <c r="DJ32" s="611"/>
      <c r="DK32" s="612"/>
      <c r="DL32" s="619">
        <v>275</v>
      </c>
      <c r="DM32" s="611"/>
      <c r="DN32" s="611"/>
      <c r="DO32" s="611"/>
      <c r="DP32" s="611"/>
      <c r="DQ32" s="611"/>
      <c r="DR32" s="611"/>
      <c r="DS32" s="611"/>
      <c r="DT32" s="611"/>
      <c r="DU32" s="611"/>
      <c r="DV32" s="612"/>
      <c r="DW32" s="615">
        <v>0</v>
      </c>
      <c r="DX32" s="640"/>
      <c r="DY32" s="640"/>
      <c r="DZ32" s="640"/>
      <c r="EA32" s="640"/>
      <c r="EB32" s="640"/>
      <c r="EC32" s="641"/>
    </row>
    <row r="33" spans="2:133" ht="11.25" customHeight="1">
      <c r="B33" s="607" t="s">
        <v>305</v>
      </c>
      <c r="C33" s="608"/>
      <c r="D33" s="608"/>
      <c r="E33" s="608"/>
      <c r="F33" s="608"/>
      <c r="G33" s="608"/>
      <c r="H33" s="608"/>
      <c r="I33" s="608"/>
      <c r="J33" s="608"/>
      <c r="K33" s="608"/>
      <c r="L33" s="608"/>
      <c r="M33" s="608"/>
      <c r="N33" s="608"/>
      <c r="O33" s="608"/>
      <c r="P33" s="608"/>
      <c r="Q33" s="609"/>
      <c r="R33" s="610">
        <v>274112</v>
      </c>
      <c r="S33" s="611"/>
      <c r="T33" s="611"/>
      <c r="U33" s="611"/>
      <c r="V33" s="611"/>
      <c r="W33" s="611"/>
      <c r="X33" s="611"/>
      <c r="Y33" s="612"/>
      <c r="Z33" s="613">
        <v>0.4</v>
      </c>
      <c r="AA33" s="613"/>
      <c r="AB33" s="613"/>
      <c r="AC33" s="613"/>
      <c r="AD33" s="614">
        <v>27936</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99.8</v>
      </c>
      <c r="BH33" s="669"/>
      <c r="BI33" s="669"/>
      <c r="BJ33" s="669"/>
      <c r="BK33" s="669"/>
      <c r="BL33" s="669"/>
      <c r="BM33" s="670">
        <v>99.3</v>
      </c>
      <c r="BN33" s="669"/>
      <c r="BO33" s="669"/>
      <c r="BP33" s="669"/>
      <c r="BQ33" s="671"/>
      <c r="BR33" s="668">
        <v>99.7</v>
      </c>
      <c r="BS33" s="669"/>
      <c r="BT33" s="669"/>
      <c r="BU33" s="669"/>
      <c r="BV33" s="669"/>
      <c r="BW33" s="669"/>
      <c r="BX33" s="670">
        <v>99.2</v>
      </c>
      <c r="BY33" s="669"/>
      <c r="BZ33" s="669"/>
      <c r="CA33" s="669"/>
      <c r="CB33" s="671"/>
      <c r="CD33" s="607" t="s">
        <v>307</v>
      </c>
      <c r="CE33" s="608"/>
      <c r="CF33" s="608"/>
      <c r="CG33" s="608"/>
      <c r="CH33" s="608"/>
      <c r="CI33" s="608"/>
      <c r="CJ33" s="608"/>
      <c r="CK33" s="608"/>
      <c r="CL33" s="608"/>
      <c r="CM33" s="608"/>
      <c r="CN33" s="608"/>
      <c r="CO33" s="608"/>
      <c r="CP33" s="608"/>
      <c r="CQ33" s="609"/>
      <c r="CR33" s="610">
        <v>28154336</v>
      </c>
      <c r="CS33" s="642"/>
      <c r="CT33" s="642"/>
      <c r="CU33" s="642"/>
      <c r="CV33" s="642"/>
      <c r="CW33" s="642"/>
      <c r="CX33" s="642"/>
      <c r="CY33" s="643"/>
      <c r="CZ33" s="615">
        <v>37.1</v>
      </c>
      <c r="DA33" s="640"/>
      <c r="DB33" s="640"/>
      <c r="DC33" s="644"/>
      <c r="DD33" s="619">
        <v>23041126</v>
      </c>
      <c r="DE33" s="642"/>
      <c r="DF33" s="642"/>
      <c r="DG33" s="642"/>
      <c r="DH33" s="642"/>
      <c r="DI33" s="642"/>
      <c r="DJ33" s="642"/>
      <c r="DK33" s="643"/>
      <c r="DL33" s="619">
        <v>18388352</v>
      </c>
      <c r="DM33" s="642"/>
      <c r="DN33" s="642"/>
      <c r="DO33" s="642"/>
      <c r="DP33" s="642"/>
      <c r="DQ33" s="642"/>
      <c r="DR33" s="642"/>
      <c r="DS33" s="642"/>
      <c r="DT33" s="642"/>
      <c r="DU33" s="642"/>
      <c r="DV33" s="643"/>
      <c r="DW33" s="615">
        <v>45.4</v>
      </c>
      <c r="DX33" s="640"/>
      <c r="DY33" s="640"/>
      <c r="DZ33" s="640"/>
      <c r="EA33" s="640"/>
      <c r="EB33" s="640"/>
      <c r="EC33" s="641"/>
    </row>
    <row r="34" spans="2:133" ht="11.25" customHeight="1">
      <c r="B34" s="607" t="s">
        <v>308</v>
      </c>
      <c r="C34" s="608"/>
      <c r="D34" s="608"/>
      <c r="E34" s="608"/>
      <c r="F34" s="608"/>
      <c r="G34" s="608"/>
      <c r="H34" s="608"/>
      <c r="I34" s="608"/>
      <c r="J34" s="608"/>
      <c r="K34" s="608"/>
      <c r="L34" s="608"/>
      <c r="M34" s="608"/>
      <c r="N34" s="608"/>
      <c r="O34" s="608"/>
      <c r="P34" s="608"/>
      <c r="Q34" s="609"/>
      <c r="R34" s="610">
        <v>680509</v>
      </c>
      <c r="S34" s="611"/>
      <c r="T34" s="611"/>
      <c r="U34" s="611"/>
      <c r="V34" s="611"/>
      <c r="W34" s="611"/>
      <c r="X34" s="611"/>
      <c r="Y34" s="612"/>
      <c r="Z34" s="613">
        <v>0.9</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11632503</v>
      </c>
      <c r="CS34" s="611"/>
      <c r="CT34" s="611"/>
      <c r="CU34" s="611"/>
      <c r="CV34" s="611"/>
      <c r="CW34" s="611"/>
      <c r="CX34" s="611"/>
      <c r="CY34" s="612"/>
      <c r="CZ34" s="615">
        <v>15.3</v>
      </c>
      <c r="DA34" s="640"/>
      <c r="DB34" s="640"/>
      <c r="DC34" s="644"/>
      <c r="DD34" s="619">
        <v>9192802</v>
      </c>
      <c r="DE34" s="611"/>
      <c r="DF34" s="611"/>
      <c r="DG34" s="611"/>
      <c r="DH34" s="611"/>
      <c r="DI34" s="611"/>
      <c r="DJ34" s="611"/>
      <c r="DK34" s="612"/>
      <c r="DL34" s="619">
        <v>8285581</v>
      </c>
      <c r="DM34" s="611"/>
      <c r="DN34" s="611"/>
      <c r="DO34" s="611"/>
      <c r="DP34" s="611"/>
      <c r="DQ34" s="611"/>
      <c r="DR34" s="611"/>
      <c r="DS34" s="611"/>
      <c r="DT34" s="611"/>
      <c r="DU34" s="611"/>
      <c r="DV34" s="612"/>
      <c r="DW34" s="615">
        <v>20.5</v>
      </c>
      <c r="DX34" s="640"/>
      <c r="DY34" s="640"/>
      <c r="DZ34" s="640"/>
      <c r="EA34" s="640"/>
      <c r="EB34" s="640"/>
      <c r="EC34" s="641"/>
    </row>
    <row r="35" spans="2:133" ht="11.25" customHeight="1">
      <c r="B35" s="607" t="s">
        <v>310</v>
      </c>
      <c r="C35" s="608"/>
      <c r="D35" s="608"/>
      <c r="E35" s="608"/>
      <c r="F35" s="608"/>
      <c r="G35" s="608"/>
      <c r="H35" s="608"/>
      <c r="I35" s="608"/>
      <c r="J35" s="608"/>
      <c r="K35" s="608"/>
      <c r="L35" s="608"/>
      <c r="M35" s="608"/>
      <c r="N35" s="608"/>
      <c r="O35" s="608"/>
      <c r="P35" s="608"/>
      <c r="Q35" s="609"/>
      <c r="R35" s="610">
        <v>4077904</v>
      </c>
      <c r="S35" s="611"/>
      <c r="T35" s="611"/>
      <c r="U35" s="611"/>
      <c r="V35" s="611"/>
      <c r="W35" s="611"/>
      <c r="X35" s="611"/>
      <c r="Y35" s="612"/>
      <c r="Z35" s="613">
        <v>5.3</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955958</v>
      </c>
      <c r="CS35" s="642"/>
      <c r="CT35" s="642"/>
      <c r="CU35" s="642"/>
      <c r="CV35" s="642"/>
      <c r="CW35" s="642"/>
      <c r="CX35" s="642"/>
      <c r="CY35" s="643"/>
      <c r="CZ35" s="615">
        <v>1.3</v>
      </c>
      <c r="DA35" s="640"/>
      <c r="DB35" s="640"/>
      <c r="DC35" s="644"/>
      <c r="DD35" s="619">
        <v>910219</v>
      </c>
      <c r="DE35" s="642"/>
      <c r="DF35" s="642"/>
      <c r="DG35" s="642"/>
      <c r="DH35" s="642"/>
      <c r="DI35" s="642"/>
      <c r="DJ35" s="642"/>
      <c r="DK35" s="643"/>
      <c r="DL35" s="619">
        <v>715448</v>
      </c>
      <c r="DM35" s="642"/>
      <c r="DN35" s="642"/>
      <c r="DO35" s="642"/>
      <c r="DP35" s="642"/>
      <c r="DQ35" s="642"/>
      <c r="DR35" s="642"/>
      <c r="DS35" s="642"/>
      <c r="DT35" s="642"/>
      <c r="DU35" s="642"/>
      <c r="DV35" s="643"/>
      <c r="DW35" s="615">
        <v>1.8</v>
      </c>
      <c r="DX35" s="640"/>
      <c r="DY35" s="640"/>
      <c r="DZ35" s="640"/>
      <c r="EA35" s="640"/>
      <c r="EB35" s="640"/>
      <c r="EC35" s="641"/>
    </row>
    <row r="36" spans="2:133" ht="11.25" customHeight="1">
      <c r="B36" s="607" t="s">
        <v>314</v>
      </c>
      <c r="C36" s="608"/>
      <c r="D36" s="608"/>
      <c r="E36" s="608"/>
      <c r="F36" s="608"/>
      <c r="G36" s="608"/>
      <c r="H36" s="608"/>
      <c r="I36" s="608"/>
      <c r="J36" s="608"/>
      <c r="K36" s="608"/>
      <c r="L36" s="608"/>
      <c r="M36" s="608"/>
      <c r="N36" s="608"/>
      <c r="O36" s="608"/>
      <c r="P36" s="608"/>
      <c r="Q36" s="609"/>
      <c r="R36" s="610">
        <v>1884072</v>
      </c>
      <c r="S36" s="611"/>
      <c r="T36" s="611"/>
      <c r="U36" s="611"/>
      <c r="V36" s="611"/>
      <c r="W36" s="611"/>
      <c r="X36" s="611"/>
      <c r="Y36" s="612"/>
      <c r="Z36" s="613">
        <v>2.4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10254950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192114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6409205</v>
      </c>
      <c r="CS36" s="611"/>
      <c r="CT36" s="611"/>
      <c r="CU36" s="611"/>
      <c r="CV36" s="611"/>
      <c r="CW36" s="611"/>
      <c r="CX36" s="611"/>
      <c r="CY36" s="612"/>
      <c r="CZ36" s="615">
        <v>8.4</v>
      </c>
      <c r="DA36" s="640"/>
      <c r="DB36" s="640"/>
      <c r="DC36" s="644"/>
      <c r="DD36" s="619">
        <v>5913393</v>
      </c>
      <c r="DE36" s="611"/>
      <c r="DF36" s="611"/>
      <c r="DG36" s="611"/>
      <c r="DH36" s="611"/>
      <c r="DI36" s="611"/>
      <c r="DJ36" s="611"/>
      <c r="DK36" s="612"/>
      <c r="DL36" s="619">
        <v>5115230</v>
      </c>
      <c r="DM36" s="611"/>
      <c r="DN36" s="611"/>
      <c r="DO36" s="611"/>
      <c r="DP36" s="611"/>
      <c r="DQ36" s="611"/>
      <c r="DR36" s="611"/>
      <c r="DS36" s="611"/>
      <c r="DT36" s="611"/>
      <c r="DU36" s="611"/>
      <c r="DV36" s="612"/>
      <c r="DW36" s="615">
        <v>12.6</v>
      </c>
      <c r="DX36" s="640"/>
      <c r="DY36" s="640"/>
      <c r="DZ36" s="640"/>
      <c r="EA36" s="640"/>
      <c r="EB36" s="640"/>
      <c r="EC36" s="641"/>
    </row>
    <row r="37" spans="2:133" ht="11.25" customHeight="1">
      <c r="B37" s="607" t="s">
        <v>318</v>
      </c>
      <c r="C37" s="608"/>
      <c r="D37" s="608"/>
      <c r="E37" s="608"/>
      <c r="F37" s="608"/>
      <c r="G37" s="608"/>
      <c r="H37" s="608"/>
      <c r="I37" s="608"/>
      <c r="J37" s="608"/>
      <c r="K37" s="608"/>
      <c r="L37" s="608"/>
      <c r="M37" s="608"/>
      <c r="N37" s="608"/>
      <c r="O37" s="608"/>
      <c r="P37" s="608"/>
      <c r="Q37" s="609"/>
      <c r="R37" s="610">
        <v>2342624</v>
      </c>
      <c r="S37" s="611"/>
      <c r="T37" s="611"/>
      <c r="U37" s="611"/>
      <c r="V37" s="611"/>
      <c r="W37" s="611"/>
      <c r="X37" s="611"/>
      <c r="Y37" s="612"/>
      <c r="Z37" s="613">
        <v>3</v>
      </c>
      <c r="AA37" s="613"/>
      <c r="AB37" s="613"/>
      <c r="AC37" s="613"/>
      <c r="AD37" s="614">
        <v>236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2779143</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-127724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434107</v>
      </c>
      <c r="CS37" s="642"/>
      <c r="CT37" s="642"/>
      <c r="CU37" s="642"/>
      <c r="CV37" s="642"/>
      <c r="CW37" s="642"/>
      <c r="CX37" s="642"/>
      <c r="CY37" s="643"/>
      <c r="CZ37" s="615">
        <v>0.6</v>
      </c>
      <c r="DA37" s="640"/>
      <c r="DB37" s="640"/>
      <c r="DC37" s="644"/>
      <c r="DD37" s="619">
        <v>434107</v>
      </c>
      <c r="DE37" s="642"/>
      <c r="DF37" s="642"/>
      <c r="DG37" s="642"/>
      <c r="DH37" s="642"/>
      <c r="DI37" s="642"/>
      <c r="DJ37" s="642"/>
      <c r="DK37" s="643"/>
      <c r="DL37" s="619">
        <v>434107</v>
      </c>
      <c r="DM37" s="642"/>
      <c r="DN37" s="642"/>
      <c r="DO37" s="642"/>
      <c r="DP37" s="642"/>
      <c r="DQ37" s="642"/>
      <c r="DR37" s="642"/>
      <c r="DS37" s="642"/>
      <c r="DT37" s="642"/>
      <c r="DU37" s="642"/>
      <c r="DV37" s="643"/>
      <c r="DW37" s="615">
        <v>1.1000000000000001</v>
      </c>
      <c r="DX37" s="640"/>
      <c r="DY37" s="640"/>
      <c r="DZ37" s="640"/>
      <c r="EA37" s="640"/>
      <c r="EB37" s="640"/>
      <c r="EC37" s="641"/>
    </row>
    <row r="38" spans="2:133" ht="11.25" customHeight="1">
      <c r="B38" s="607" t="s">
        <v>322</v>
      </c>
      <c r="C38" s="608"/>
      <c r="D38" s="608"/>
      <c r="E38" s="608"/>
      <c r="F38" s="608"/>
      <c r="G38" s="608"/>
      <c r="H38" s="608"/>
      <c r="I38" s="608"/>
      <c r="J38" s="608"/>
      <c r="K38" s="608"/>
      <c r="L38" s="608"/>
      <c r="M38" s="608"/>
      <c r="N38" s="608"/>
      <c r="O38" s="608"/>
      <c r="P38" s="608"/>
      <c r="Q38" s="609"/>
      <c r="R38" s="610">
        <v>6211346</v>
      </c>
      <c r="S38" s="611"/>
      <c r="T38" s="611"/>
      <c r="U38" s="611"/>
      <c r="V38" s="611"/>
      <c r="W38" s="611"/>
      <c r="X38" s="611"/>
      <c r="Y38" s="612"/>
      <c r="Z38" s="613">
        <v>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1677380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19536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5656829</v>
      </c>
      <c r="CS38" s="611"/>
      <c r="CT38" s="611"/>
      <c r="CU38" s="611"/>
      <c r="CV38" s="611"/>
      <c r="CW38" s="611"/>
      <c r="CX38" s="611"/>
      <c r="CY38" s="612"/>
      <c r="CZ38" s="615">
        <v>7.5</v>
      </c>
      <c r="DA38" s="640"/>
      <c r="DB38" s="640"/>
      <c r="DC38" s="644"/>
      <c r="DD38" s="619">
        <v>4629931</v>
      </c>
      <c r="DE38" s="611"/>
      <c r="DF38" s="611"/>
      <c r="DG38" s="611"/>
      <c r="DH38" s="611"/>
      <c r="DI38" s="611"/>
      <c r="DJ38" s="611"/>
      <c r="DK38" s="612"/>
      <c r="DL38" s="619">
        <v>4272093</v>
      </c>
      <c r="DM38" s="611"/>
      <c r="DN38" s="611"/>
      <c r="DO38" s="611"/>
      <c r="DP38" s="611"/>
      <c r="DQ38" s="611"/>
      <c r="DR38" s="611"/>
      <c r="DS38" s="611"/>
      <c r="DT38" s="611"/>
      <c r="DU38" s="611"/>
      <c r="DV38" s="612"/>
      <c r="DW38" s="615">
        <v>10.5</v>
      </c>
      <c r="DX38" s="640"/>
      <c r="DY38" s="640"/>
      <c r="DZ38" s="640"/>
      <c r="EA38" s="640"/>
      <c r="EB38" s="640"/>
      <c r="EC38" s="641"/>
    </row>
    <row r="39" spans="2:133" ht="11.25" customHeight="1">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141598</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29136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852527</v>
      </c>
      <c r="CS39" s="642"/>
      <c r="CT39" s="642"/>
      <c r="CU39" s="642"/>
      <c r="CV39" s="642"/>
      <c r="CW39" s="642"/>
      <c r="CX39" s="642"/>
      <c r="CY39" s="643"/>
      <c r="CZ39" s="615">
        <v>1.1000000000000001</v>
      </c>
      <c r="DA39" s="640"/>
      <c r="DB39" s="640"/>
      <c r="DC39" s="644"/>
      <c r="DD39" s="619">
        <v>605252</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c r="B40" s="607" t="s">
        <v>330</v>
      </c>
      <c r="C40" s="608"/>
      <c r="D40" s="608"/>
      <c r="E40" s="608"/>
      <c r="F40" s="608"/>
      <c r="G40" s="608"/>
      <c r="H40" s="608"/>
      <c r="I40" s="608"/>
      <c r="J40" s="608"/>
      <c r="K40" s="608"/>
      <c r="L40" s="608"/>
      <c r="M40" s="608"/>
      <c r="N40" s="608"/>
      <c r="O40" s="608"/>
      <c r="P40" s="608"/>
      <c r="Q40" s="609"/>
      <c r="R40" s="610">
        <v>158446</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64546</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104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2647314</v>
      </c>
      <c r="CS40" s="611"/>
      <c r="CT40" s="611"/>
      <c r="CU40" s="611"/>
      <c r="CV40" s="611"/>
      <c r="CW40" s="611"/>
      <c r="CX40" s="611"/>
      <c r="CY40" s="612"/>
      <c r="CZ40" s="615">
        <v>3.5</v>
      </c>
      <c r="DA40" s="640"/>
      <c r="DB40" s="640"/>
      <c r="DC40" s="644"/>
      <c r="DD40" s="619">
        <v>1789529</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c r="B41" s="631" t="s">
        <v>335</v>
      </c>
      <c r="C41" s="632"/>
      <c r="D41" s="632"/>
      <c r="E41" s="632"/>
      <c r="F41" s="632"/>
      <c r="G41" s="632"/>
      <c r="H41" s="632"/>
      <c r="I41" s="632"/>
      <c r="J41" s="632"/>
      <c r="K41" s="632"/>
      <c r="L41" s="632"/>
      <c r="M41" s="632"/>
      <c r="N41" s="632"/>
      <c r="O41" s="632"/>
      <c r="P41" s="632"/>
      <c r="Q41" s="633"/>
      <c r="R41" s="682">
        <v>77557065</v>
      </c>
      <c r="S41" s="683"/>
      <c r="T41" s="683"/>
      <c r="U41" s="683"/>
      <c r="V41" s="683"/>
      <c r="W41" s="683"/>
      <c r="X41" s="683"/>
      <c r="Y41" s="687"/>
      <c r="Z41" s="688">
        <v>100</v>
      </c>
      <c r="AA41" s="688"/>
      <c r="AB41" s="688"/>
      <c r="AC41" s="688"/>
      <c r="AD41" s="689">
        <v>40354781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1288664</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c r="AQ42" s="679" t="s">
        <v>339</v>
      </c>
      <c r="AR42" s="680"/>
      <c r="AS42" s="680"/>
      <c r="AT42" s="680"/>
      <c r="AU42" s="680"/>
      <c r="AV42" s="680"/>
      <c r="AW42" s="680"/>
      <c r="AX42" s="680"/>
      <c r="AY42" s="681"/>
      <c r="AZ42" s="682">
        <v>4303619</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369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13827590</v>
      </c>
      <c r="CS42" s="642"/>
      <c r="CT42" s="642"/>
      <c r="CU42" s="642"/>
      <c r="CV42" s="642"/>
      <c r="CW42" s="642"/>
      <c r="CX42" s="642"/>
      <c r="CY42" s="643"/>
      <c r="CZ42" s="615">
        <v>18.2</v>
      </c>
      <c r="DA42" s="640"/>
      <c r="DB42" s="640"/>
      <c r="DC42" s="644"/>
      <c r="DD42" s="619">
        <v>3543907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c r="B43" s="196" t="s">
        <v>342</v>
      </c>
      <c r="CD43" s="607" t="s">
        <v>343</v>
      </c>
      <c r="CE43" s="608"/>
      <c r="CF43" s="608"/>
      <c r="CG43" s="608"/>
      <c r="CH43" s="608"/>
      <c r="CI43" s="608"/>
      <c r="CJ43" s="608"/>
      <c r="CK43" s="608"/>
      <c r="CL43" s="608"/>
      <c r="CM43" s="608"/>
      <c r="CN43" s="608"/>
      <c r="CO43" s="608"/>
      <c r="CP43" s="608"/>
      <c r="CQ43" s="609"/>
      <c r="CR43" s="610">
        <v>587270</v>
      </c>
      <c r="CS43" s="642"/>
      <c r="CT43" s="642"/>
      <c r="CU43" s="642"/>
      <c r="CV43" s="642"/>
      <c r="CW43" s="642"/>
      <c r="CX43" s="642"/>
      <c r="CY43" s="643"/>
      <c r="CZ43" s="615">
        <v>0.8</v>
      </c>
      <c r="DA43" s="640"/>
      <c r="DB43" s="640"/>
      <c r="DC43" s="644"/>
      <c r="DD43" s="619">
        <v>581734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13650562</v>
      </c>
      <c r="CS44" s="611"/>
      <c r="CT44" s="611"/>
      <c r="CU44" s="611"/>
      <c r="CV44" s="611"/>
      <c r="CW44" s="611"/>
      <c r="CX44" s="611"/>
      <c r="CY44" s="612"/>
      <c r="CZ44" s="615">
        <v>18</v>
      </c>
      <c r="DA44" s="616"/>
      <c r="DB44" s="616"/>
      <c r="DC44" s="622"/>
      <c r="DD44" s="619">
        <v>3493773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4655051</v>
      </c>
      <c r="CS45" s="642"/>
      <c r="CT45" s="642"/>
      <c r="CU45" s="642"/>
      <c r="CV45" s="642"/>
      <c r="CW45" s="642"/>
      <c r="CX45" s="642"/>
      <c r="CY45" s="643"/>
      <c r="CZ45" s="615">
        <v>6.1</v>
      </c>
      <c r="DA45" s="640"/>
      <c r="DB45" s="640"/>
      <c r="DC45" s="644"/>
      <c r="DD45" s="619">
        <v>1030408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c r="B46" s="207"/>
      <c r="CD46" s="648"/>
      <c r="CE46" s="649"/>
      <c r="CF46" s="607" t="s">
        <v>348</v>
      </c>
      <c r="CG46" s="608"/>
      <c r="CH46" s="608"/>
      <c r="CI46" s="608"/>
      <c r="CJ46" s="608"/>
      <c r="CK46" s="608"/>
      <c r="CL46" s="608"/>
      <c r="CM46" s="608"/>
      <c r="CN46" s="608"/>
      <c r="CO46" s="608"/>
      <c r="CP46" s="608"/>
      <c r="CQ46" s="609"/>
      <c r="CR46" s="610">
        <v>8924963</v>
      </c>
      <c r="CS46" s="611"/>
      <c r="CT46" s="611"/>
      <c r="CU46" s="611"/>
      <c r="CV46" s="611"/>
      <c r="CW46" s="611"/>
      <c r="CX46" s="611"/>
      <c r="CY46" s="612"/>
      <c r="CZ46" s="615">
        <v>11.8</v>
      </c>
      <c r="DA46" s="616"/>
      <c r="DB46" s="616"/>
      <c r="DC46" s="622"/>
      <c r="DD46" s="619">
        <v>2429267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c r="B47" s="207"/>
      <c r="CD47" s="648"/>
      <c r="CE47" s="649"/>
      <c r="CF47" s="607" t="s">
        <v>349</v>
      </c>
      <c r="CG47" s="608"/>
      <c r="CH47" s="608"/>
      <c r="CI47" s="608"/>
      <c r="CJ47" s="608"/>
      <c r="CK47" s="608"/>
      <c r="CL47" s="608"/>
      <c r="CM47" s="608"/>
      <c r="CN47" s="608"/>
      <c r="CO47" s="608"/>
      <c r="CP47" s="608"/>
      <c r="CQ47" s="609"/>
      <c r="CR47" s="610">
        <v>177028</v>
      </c>
      <c r="CS47" s="642"/>
      <c r="CT47" s="642"/>
      <c r="CU47" s="642"/>
      <c r="CV47" s="642"/>
      <c r="CW47" s="642"/>
      <c r="CX47" s="642"/>
      <c r="CY47" s="643"/>
      <c r="CZ47" s="615">
        <v>0.2</v>
      </c>
      <c r="DA47" s="640"/>
      <c r="DB47" s="640"/>
      <c r="DC47" s="644"/>
      <c r="DD47" s="619">
        <v>50134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c r="B49" s="207"/>
      <c r="CD49" s="631" t="s">
        <v>351</v>
      </c>
      <c r="CE49" s="632"/>
      <c r="CF49" s="632"/>
      <c r="CG49" s="632"/>
      <c r="CH49" s="632"/>
      <c r="CI49" s="632"/>
      <c r="CJ49" s="632"/>
      <c r="CK49" s="632"/>
      <c r="CL49" s="632"/>
      <c r="CM49" s="632"/>
      <c r="CN49" s="632"/>
      <c r="CO49" s="632"/>
      <c r="CP49" s="632"/>
      <c r="CQ49" s="633"/>
      <c r="CR49" s="682">
        <v>75928867</v>
      </c>
      <c r="CS49" s="669"/>
      <c r="CT49" s="669"/>
      <c r="CU49" s="669"/>
      <c r="CV49" s="669"/>
      <c r="CW49" s="669"/>
      <c r="CX49" s="669"/>
      <c r="CY49" s="698"/>
      <c r="CZ49" s="690">
        <v>100</v>
      </c>
      <c r="DA49" s="699"/>
      <c r="DB49" s="699"/>
      <c r="DC49" s="700"/>
      <c r="DD49" s="701">
        <v>49149240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QISPowzkSUcNholGElYWvWqaiaF6VdtkhOiLmcjIp8asPhO2Y7rAKa+CdHf2l+W8Mg86UVcCuoH9IawueJ65iw==" saltValue="DPKc1ELq+KRr1A32WCnz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13" customWidth="1"/>
    <col min="131" max="131" width="1.6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c r="A7" s="219">
        <v>1</v>
      </c>
      <c r="B7" s="736" t="s">
        <v>374</v>
      </c>
      <c r="C7" s="737"/>
      <c r="D7" s="737"/>
      <c r="E7" s="737"/>
      <c r="F7" s="737"/>
      <c r="G7" s="737"/>
      <c r="H7" s="737"/>
      <c r="I7" s="737"/>
      <c r="J7" s="737"/>
      <c r="K7" s="737"/>
      <c r="L7" s="737"/>
      <c r="M7" s="737"/>
      <c r="N7" s="737"/>
      <c r="O7" s="737"/>
      <c r="P7" s="738"/>
      <c r="Q7" s="739">
        <v>77688</v>
      </c>
      <c r="R7" s="740"/>
      <c r="S7" s="740"/>
      <c r="T7" s="740"/>
      <c r="U7" s="740"/>
      <c r="V7" s="740">
        <v>76059</v>
      </c>
      <c r="W7" s="740"/>
      <c r="X7" s="740"/>
      <c r="Y7" s="740"/>
      <c r="Z7" s="740"/>
      <c r="AA7" s="740">
        <v>1628</v>
      </c>
      <c r="AB7" s="740"/>
      <c r="AC7" s="740"/>
      <c r="AD7" s="740"/>
      <c r="AE7" s="741"/>
      <c r="AF7" s="742">
        <v>1438</v>
      </c>
      <c r="AG7" s="743"/>
      <c r="AH7" s="743"/>
      <c r="AI7" s="743"/>
      <c r="AJ7" s="744"/>
      <c r="AK7" s="745">
        <v>4078</v>
      </c>
      <c r="AL7" s="746"/>
      <c r="AM7" s="746"/>
      <c r="AN7" s="746"/>
      <c r="AO7" s="746"/>
      <c r="AP7" s="746">
        <v>55672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556</v>
      </c>
      <c r="BT7" s="734"/>
      <c r="BU7" s="734"/>
      <c r="BV7" s="734"/>
      <c r="BW7" s="734"/>
      <c r="BX7" s="734"/>
      <c r="BY7" s="734"/>
      <c r="BZ7" s="734"/>
      <c r="CA7" s="734"/>
      <c r="CB7" s="734"/>
      <c r="CC7" s="734"/>
      <c r="CD7" s="734"/>
      <c r="CE7" s="734"/>
      <c r="CF7" s="734"/>
      <c r="CG7" s="749"/>
      <c r="CH7" s="730">
        <v>-2</v>
      </c>
      <c r="CI7" s="731"/>
      <c r="CJ7" s="731"/>
      <c r="CK7" s="731"/>
      <c r="CL7" s="732"/>
      <c r="CM7" s="730">
        <v>144</v>
      </c>
      <c r="CN7" s="731"/>
      <c r="CO7" s="731"/>
      <c r="CP7" s="731"/>
      <c r="CQ7" s="732"/>
      <c r="CR7" s="730">
        <v>100</v>
      </c>
      <c r="CS7" s="731"/>
      <c r="CT7" s="731"/>
      <c r="CU7" s="731"/>
      <c r="CV7" s="732"/>
      <c r="CW7" s="730">
        <v>8</v>
      </c>
      <c r="CX7" s="731"/>
      <c r="CY7" s="731"/>
      <c r="CZ7" s="731"/>
      <c r="DA7" s="732"/>
      <c r="DB7" s="730" t="s">
        <v>550</v>
      </c>
      <c r="DC7" s="731"/>
      <c r="DD7" s="731"/>
      <c r="DE7" s="731"/>
      <c r="DF7" s="732"/>
      <c r="DG7" s="730" t="s">
        <v>550</v>
      </c>
      <c r="DH7" s="731"/>
      <c r="DI7" s="731"/>
      <c r="DJ7" s="731"/>
      <c r="DK7" s="732"/>
      <c r="DL7" s="730" t="s">
        <v>550</v>
      </c>
      <c r="DM7" s="731"/>
      <c r="DN7" s="731"/>
      <c r="DO7" s="731"/>
      <c r="DP7" s="732"/>
      <c r="DQ7" s="730" t="s">
        <v>550</v>
      </c>
      <c r="DR7" s="731"/>
      <c r="DS7" s="731"/>
      <c r="DT7" s="731"/>
      <c r="DU7" s="732"/>
      <c r="DV7" s="733"/>
      <c r="DW7" s="734"/>
      <c r="DX7" s="734"/>
      <c r="DY7" s="734"/>
      <c r="DZ7" s="735"/>
      <c r="EA7" s="217"/>
    </row>
    <row r="8" spans="1:131" s="218" customFormat="1" ht="26.25" customHeight="1">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t="s">
        <v>557</v>
      </c>
      <c r="BS8" s="760" t="s">
        <v>558</v>
      </c>
      <c r="BT8" s="761"/>
      <c r="BU8" s="761"/>
      <c r="BV8" s="761"/>
      <c r="BW8" s="761"/>
      <c r="BX8" s="761"/>
      <c r="BY8" s="761"/>
      <c r="BZ8" s="761"/>
      <c r="CA8" s="761"/>
      <c r="CB8" s="761"/>
      <c r="CC8" s="761"/>
      <c r="CD8" s="761"/>
      <c r="CE8" s="761"/>
      <c r="CF8" s="761"/>
      <c r="CG8" s="762"/>
      <c r="CH8" s="763">
        <v>34</v>
      </c>
      <c r="CI8" s="764"/>
      <c r="CJ8" s="764"/>
      <c r="CK8" s="764"/>
      <c r="CL8" s="765"/>
      <c r="CM8" s="763">
        <v>-2113</v>
      </c>
      <c r="CN8" s="764"/>
      <c r="CO8" s="764"/>
      <c r="CP8" s="764"/>
      <c r="CQ8" s="765"/>
      <c r="CR8" s="763">
        <v>820</v>
      </c>
      <c r="CS8" s="764"/>
      <c r="CT8" s="764"/>
      <c r="CU8" s="764"/>
      <c r="CV8" s="765"/>
      <c r="CW8" s="763" t="s">
        <v>550</v>
      </c>
      <c r="CX8" s="764"/>
      <c r="CY8" s="764"/>
      <c r="CZ8" s="764"/>
      <c r="DA8" s="765"/>
      <c r="DB8" s="763">
        <v>2037</v>
      </c>
      <c r="DC8" s="764"/>
      <c r="DD8" s="764"/>
      <c r="DE8" s="764"/>
      <c r="DF8" s="765"/>
      <c r="DG8" s="763" t="s">
        <v>550</v>
      </c>
      <c r="DH8" s="764"/>
      <c r="DI8" s="764"/>
      <c r="DJ8" s="764"/>
      <c r="DK8" s="765"/>
      <c r="DL8" s="763">
        <v>105</v>
      </c>
      <c r="DM8" s="764"/>
      <c r="DN8" s="764"/>
      <c r="DO8" s="764"/>
      <c r="DP8" s="765"/>
      <c r="DQ8" s="763">
        <v>31</v>
      </c>
      <c r="DR8" s="764"/>
      <c r="DS8" s="764"/>
      <c r="DT8" s="764"/>
      <c r="DU8" s="765"/>
      <c r="DV8" s="760"/>
      <c r="DW8" s="761"/>
      <c r="DX8" s="761"/>
      <c r="DY8" s="761"/>
      <c r="DZ8" s="766"/>
      <c r="EA8" s="217"/>
    </row>
    <row r="9" spans="1:131" s="218" customFormat="1" ht="26.25" customHeight="1">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t="s">
        <v>557</v>
      </c>
      <c r="BS9" s="760" t="s">
        <v>559</v>
      </c>
      <c r="BT9" s="761"/>
      <c r="BU9" s="761"/>
      <c r="BV9" s="761"/>
      <c r="BW9" s="761"/>
      <c r="BX9" s="761"/>
      <c r="BY9" s="761"/>
      <c r="BZ9" s="761"/>
      <c r="CA9" s="761"/>
      <c r="CB9" s="761"/>
      <c r="CC9" s="761"/>
      <c r="CD9" s="761"/>
      <c r="CE9" s="761"/>
      <c r="CF9" s="761"/>
      <c r="CG9" s="762"/>
      <c r="CH9" s="763">
        <v>0</v>
      </c>
      <c r="CI9" s="764"/>
      <c r="CJ9" s="764"/>
      <c r="CK9" s="764"/>
      <c r="CL9" s="765"/>
      <c r="CM9" s="763">
        <v>6</v>
      </c>
      <c r="CN9" s="764"/>
      <c r="CO9" s="764"/>
      <c r="CP9" s="764"/>
      <c r="CQ9" s="765"/>
      <c r="CR9" s="763" t="s">
        <v>550</v>
      </c>
      <c r="CS9" s="764"/>
      <c r="CT9" s="764"/>
      <c r="CU9" s="764"/>
      <c r="CV9" s="765"/>
      <c r="CW9" s="763" t="s">
        <v>550</v>
      </c>
      <c r="CX9" s="764"/>
      <c r="CY9" s="764"/>
      <c r="CZ9" s="764"/>
      <c r="DA9" s="765"/>
      <c r="DB9" s="763" t="s">
        <v>550</v>
      </c>
      <c r="DC9" s="764"/>
      <c r="DD9" s="764"/>
      <c r="DE9" s="764"/>
      <c r="DF9" s="765"/>
      <c r="DG9" s="763" t="s">
        <v>550</v>
      </c>
      <c r="DH9" s="764"/>
      <c r="DI9" s="764"/>
      <c r="DJ9" s="764"/>
      <c r="DK9" s="765"/>
      <c r="DL9" s="763" t="s">
        <v>550</v>
      </c>
      <c r="DM9" s="764"/>
      <c r="DN9" s="764"/>
      <c r="DO9" s="764"/>
      <c r="DP9" s="765"/>
      <c r="DQ9" s="763" t="s">
        <v>550</v>
      </c>
      <c r="DR9" s="764"/>
      <c r="DS9" s="764"/>
      <c r="DT9" s="764"/>
      <c r="DU9" s="765"/>
      <c r="DV9" s="760"/>
      <c r="DW9" s="761"/>
      <c r="DX9" s="761"/>
      <c r="DY9" s="761"/>
      <c r="DZ9" s="766"/>
      <c r="EA9" s="217"/>
    </row>
    <row r="10" spans="1:131" s="218" customFormat="1" ht="26.25" customHeight="1">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560</v>
      </c>
      <c r="BT10" s="761"/>
      <c r="BU10" s="761"/>
      <c r="BV10" s="761"/>
      <c r="BW10" s="761"/>
      <c r="BX10" s="761"/>
      <c r="BY10" s="761"/>
      <c r="BZ10" s="761"/>
      <c r="CA10" s="761"/>
      <c r="CB10" s="761"/>
      <c r="CC10" s="761"/>
      <c r="CD10" s="761"/>
      <c r="CE10" s="761"/>
      <c r="CF10" s="761"/>
      <c r="CG10" s="762"/>
      <c r="CH10" s="763">
        <v>1</v>
      </c>
      <c r="CI10" s="764"/>
      <c r="CJ10" s="764"/>
      <c r="CK10" s="764"/>
      <c r="CL10" s="765"/>
      <c r="CM10" s="763">
        <v>129</v>
      </c>
      <c r="CN10" s="764"/>
      <c r="CO10" s="764"/>
      <c r="CP10" s="764"/>
      <c r="CQ10" s="765"/>
      <c r="CR10" s="763">
        <v>6</v>
      </c>
      <c r="CS10" s="764"/>
      <c r="CT10" s="764"/>
      <c r="CU10" s="764"/>
      <c r="CV10" s="765"/>
      <c r="CW10" s="763" t="s">
        <v>550</v>
      </c>
      <c r="CX10" s="764"/>
      <c r="CY10" s="764"/>
      <c r="CZ10" s="764"/>
      <c r="DA10" s="765"/>
      <c r="DB10" s="763" t="s">
        <v>550</v>
      </c>
      <c r="DC10" s="764"/>
      <c r="DD10" s="764"/>
      <c r="DE10" s="764"/>
      <c r="DF10" s="765"/>
      <c r="DG10" s="763" t="s">
        <v>550</v>
      </c>
      <c r="DH10" s="764"/>
      <c r="DI10" s="764"/>
      <c r="DJ10" s="764"/>
      <c r="DK10" s="765"/>
      <c r="DL10" s="763" t="s">
        <v>550</v>
      </c>
      <c r="DM10" s="764"/>
      <c r="DN10" s="764"/>
      <c r="DO10" s="764"/>
      <c r="DP10" s="765"/>
      <c r="DQ10" s="763" t="s">
        <v>550</v>
      </c>
      <c r="DR10" s="764"/>
      <c r="DS10" s="764"/>
      <c r="DT10" s="764"/>
      <c r="DU10" s="765"/>
      <c r="DV10" s="760"/>
      <c r="DW10" s="761"/>
      <c r="DX10" s="761"/>
      <c r="DY10" s="761"/>
      <c r="DZ10" s="766"/>
      <c r="EA10" s="217"/>
    </row>
    <row r="11" spans="1:131" s="218" customFormat="1" ht="26.25" customHeight="1">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c r="A23" s="223" t="s">
        <v>376</v>
      </c>
      <c r="B23" s="776" t="s">
        <v>377</v>
      </c>
      <c r="C23" s="777"/>
      <c r="D23" s="777"/>
      <c r="E23" s="777"/>
      <c r="F23" s="777"/>
      <c r="G23" s="777"/>
      <c r="H23" s="777"/>
      <c r="I23" s="777"/>
      <c r="J23" s="777"/>
      <c r="K23" s="777"/>
      <c r="L23" s="777"/>
      <c r="M23" s="777"/>
      <c r="N23" s="777"/>
      <c r="O23" s="777"/>
      <c r="P23" s="778"/>
      <c r="Q23" s="779">
        <v>77557</v>
      </c>
      <c r="R23" s="780"/>
      <c r="S23" s="780"/>
      <c r="T23" s="780"/>
      <c r="U23" s="780"/>
      <c r="V23" s="780">
        <v>75929</v>
      </c>
      <c r="W23" s="780"/>
      <c r="X23" s="780"/>
      <c r="Y23" s="780"/>
      <c r="Z23" s="780"/>
      <c r="AA23" s="780">
        <v>1628</v>
      </c>
      <c r="AB23" s="780"/>
      <c r="AC23" s="780"/>
      <c r="AD23" s="780"/>
      <c r="AE23" s="781"/>
      <c r="AF23" s="782">
        <v>1438</v>
      </c>
      <c r="AG23" s="780"/>
      <c r="AH23" s="780"/>
      <c r="AI23" s="780"/>
      <c r="AJ23" s="783"/>
      <c r="AK23" s="784"/>
      <c r="AL23" s="785"/>
      <c r="AM23" s="785"/>
      <c r="AN23" s="785"/>
      <c r="AO23" s="785"/>
      <c r="AP23" s="780">
        <v>55672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c r="A28" s="225">
        <v>1</v>
      </c>
      <c r="B28" s="736" t="s">
        <v>388</v>
      </c>
      <c r="C28" s="737"/>
      <c r="D28" s="737"/>
      <c r="E28" s="737"/>
      <c r="F28" s="737"/>
      <c r="G28" s="737"/>
      <c r="H28" s="737"/>
      <c r="I28" s="737"/>
      <c r="J28" s="737"/>
      <c r="K28" s="737"/>
      <c r="L28" s="737"/>
      <c r="M28" s="737"/>
      <c r="N28" s="737"/>
      <c r="O28" s="737"/>
      <c r="P28" s="738"/>
      <c r="Q28" s="809">
        <v>15715</v>
      </c>
      <c r="R28" s="810"/>
      <c r="S28" s="810"/>
      <c r="T28" s="810"/>
      <c r="U28" s="810"/>
      <c r="V28" s="810">
        <v>15523</v>
      </c>
      <c r="W28" s="810"/>
      <c r="X28" s="810"/>
      <c r="Y28" s="810"/>
      <c r="Z28" s="810"/>
      <c r="AA28" s="810">
        <v>192</v>
      </c>
      <c r="AB28" s="810"/>
      <c r="AC28" s="810"/>
      <c r="AD28" s="810"/>
      <c r="AE28" s="811"/>
      <c r="AF28" s="812">
        <v>192</v>
      </c>
      <c r="AG28" s="810"/>
      <c r="AH28" s="810"/>
      <c r="AI28" s="810"/>
      <c r="AJ28" s="813"/>
      <c r="AK28" s="814">
        <v>1507</v>
      </c>
      <c r="AL28" s="815"/>
      <c r="AM28" s="815"/>
      <c r="AN28" s="815"/>
      <c r="AO28" s="815"/>
      <c r="AP28" s="815" t="s">
        <v>550</v>
      </c>
      <c r="AQ28" s="815"/>
      <c r="AR28" s="815"/>
      <c r="AS28" s="815"/>
      <c r="AT28" s="815"/>
      <c r="AU28" s="815" t="s">
        <v>550</v>
      </c>
      <c r="AV28" s="815"/>
      <c r="AW28" s="815"/>
      <c r="AX28" s="815"/>
      <c r="AY28" s="815"/>
      <c r="AZ28" s="816" t="s">
        <v>550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c r="A29" s="225">
        <v>2</v>
      </c>
      <c r="B29" s="767" t="s">
        <v>389</v>
      </c>
      <c r="C29" s="768"/>
      <c r="D29" s="768"/>
      <c r="E29" s="768"/>
      <c r="F29" s="768"/>
      <c r="G29" s="768"/>
      <c r="H29" s="768"/>
      <c r="I29" s="768"/>
      <c r="J29" s="768"/>
      <c r="K29" s="768"/>
      <c r="L29" s="768"/>
      <c r="M29" s="768"/>
      <c r="N29" s="768"/>
      <c r="O29" s="768"/>
      <c r="P29" s="769"/>
      <c r="Q29" s="770">
        <v>14498</v>
      </c>
      <c r="R29" s="771"/>
      <c r="S29" s="771"/>
      <c r="T29" s="771"/>
      <c r="U29" s="771"/>
      <c r="V29" s="771">
        <v>13827</v>
      </c>
      <c r="W29" s="771"/>
      <c r="X29" s="771"/>
      <c r="Y29" s="771"/>
      <c r="Z29" s="771"/>
      <c r="AA29" s="771">
        <v>671</v>
      </c>
      <c r="AB29" s="771"/>
      <c r="AC29" s="771"/>
      <c r="AD29" s="771"/>
      <c r="AE29" s="772"/>
      <c r="AF29" s="773">
        <v>671</v>
      </c>
      <c r="AG29" s="774"/>
      <c r="AH29" s="774"/>
      <c r="AI29" s="774"/>
      <c r="AJ29" s="775"/>
      <c r="AK29" s="821">
        <v>2049</v>
      </c>
      <c r="AL29" s="817"/>
      <c r="AM29" s="817"/>
      <c r="AN29" s="817"/>
      <c r="AO29" s="817"/>
      <c r="AP29" s="817" t="s">
        <v>550</v>
      </c>
      <c r="AQ29" s="817"/>
      <c r="AR29" s="817"/>
      <c r="AS29" s="817"/>
      <c r="AT29" s="817"/>
      <c r="AU29" s="817" t="s">
        <v>550</v>
      </c>
      <c r="AV29" s="817"/>
      <c r="AW29" s="817"/>
      <c r="AX29" s="817"/>
      <c r="AY29" s="817"/>
      <c r="AZ29" s="818" t="s">
        <v>550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c r="A30" s="225">
        <v>3</v>
      </c>
      <c r="B30" s="767" t="s">
        <v>390</v>
      </c>
      <c r="C30" s="768"/>
      <c r="D30" s="768"/>
      <c r="E30" s="768"/>
      <c r="F30" s="768"/>
      <c r="G30" s="768"/>
      <c r="H30" s="768"/>
      <c r="I30" s="768"/>
      <c r="J30" s="768"/>
      <c r="K30" s="768"/>
      <c r="L30" s="768"/>
      <c r="M30" s="768"/>
      <c r="N30" s="768"/>
      <c r="O30" s="768"/>
      <c r="P30" s="769"/>
      <c r="Q30" s="770">
        <v>2742</v>
      </c>
      <c r="R30" s="771"/>
      <c r="S30" s="771"/>
      <c r="T30" s="771"/>
      <c r="U30" s="771"/>
      <c r="V30" s="771">
        <v>2731</v>
      </c>
      <c r="W30" s="771"/>
      <c r="X30" s="771"/>
      <c r="Y30" s="771"/>
      <c r="Z30" s="771"/>
      <c r="AA30" s="771">
        <v>11</v>
      </c>
      <c r="AB30" s="771"/>
      <c r="AC30" s="771"/>
      <c r="AD30" s="771"/>
      <c r="AE30" s="772"/>
      <c r="AF30" s="773">
        <v>11</v>
      </c>
      <c r="AG30" s="774"/>
      <c r="AH30" s="774"/>
      <c r="AI30" s="774"/>
      <c r="AJ30" s="775"/>
      <c r="AK30" s="821">
        <v>505</v>
      </c>
      <c r="AL30" s="817"/>
      <c r="AM30" s="817"/>
      <c r="AN30" s="817"/>
      <c r="AO30" s="817"/>
      <c r="AP30" s="817" t="s">
        <v>550</v>
      </c>
      <c r="AQ30" s="817"/>
      <c r="AR30" s="817"/>
      <c r="AS30" s="817"/>
      <c r="AT30" s="817"/>
      <c r="AU30" s="817" t="s">
        <v>550</v>
      </c>
      <c r="AV30" s="817"/>
      <c r="AW30" s="817"/>
      <c r="AX30" s="817"/>
      <c r="AY30" s="817"/>
      <c r="AZ30" s="818" t="s">
        <v>550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c r="A31" s="225">
        <v>4</v>
      </c>
      <c r="B31" s="767" t="s">
        <v>391</v>
      </c>
      <c r="C31" s="768"/>
      <c r="D31" s="768"/>
      <c r="E31" s="768"/>
      <c r="F31" s="768"/>
      <c r="G31" s="768"/>
      <c r="H31" s="768"/>
      <c r="I31" s="768"/>
      <c r="J31" s="768"/>
      <c r="K31" s="768"/>
      <c r="L31" s="768"/>
      <c r="M31" s="768"/>
      <c r="N31" s="768"/>
      <c r="O31" s="768"/>
      <c r="P31" s="769"/>
      <c r="Q31" s="770">
        <v>89</v>
      </c>
      <c r="R31" s="771"/>
      <c r="S31" s="771"/>
      <c r="T31" s="771"/>
      <c r="U31" s="771"/>
      <c r="V31" s="771">
        <v>89</v>
      </c>
      <c r="W31" s="771"/>
      <c r="X31" s="771"/>
      <c r="Y31" s="771"/>
      <c r="Z31" s="771"/>
      <c r="AA31" s="771">
        <v>0</v>
      </c>
      <c r="AB31" s="771"/>
      <c r="AC31" s="771"/>
      <c r="AD31" s="771"/>
      <c r="AE31" s="772"/>
      <c r="AF31" s="773">
        <v>0</v>
      </c>
      <c r="AG31" s="774"/>
      <c r="AH31" s="774"/>
      <c r="AI31" s="774"/>
      <c r="AJ31" s="775"/>
      <c r="AK31" s="821">
        <v>65</v>
      </c>
      <c r="AL31" s="817"/>
      <c r="AM31" s="817"/>
      <c r="AN31" s="817"/>
      <c r="AO31" s="817"/>
      <c r="AP31" s="817">
        <v>123</v>
      </c>
      <c r="AQ31" s="817"/>
      <c r="AR31" s="817"/>
      <c r="AS31" s="817"/>
      <c r="AT31" s="817"/>
      <c r="AU31" s="817">
        <v>123</v>
      </c>
      <c r="AV31" s="817"/>
      <c r="AW31" s="817"/>
      <c r="AX31" s="817"/>
      <c r="AY31" s="817"/>
      <c r="AZ31" s="818" t="s">
        <v>550</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c r="A32" s="225">
        <v>5</v>
      </c>
      <c r="B32" s="767" t="s">
        <v>392</v>
      </c>
      <c r="C32" s="768"/>
      <c r="D32" s="768"/>
      <c r="E32" s="768"/>
      <c r="F32" s="768"/>
      <c r="G32" s="768"/>
      <c r="H32" s="768"/>
      <c r="I32" s="768"/>
      <c r="J32" s="768"/>
      <c r="K32" s="768"/>
      <c r="L32" s="768"/>
      <c r="M32" s="768"/>
      <c r="N32" s="768"/>
      <c r="O32" s="768"/>
      <c r="P32" s="769"/>
      <c r="Q32" s="770">
        <v>2747</v>
      </c>
      <c r="R32" s="771"/>
      <c r="S32" s="771"/>
      <c r="T32" s="771"/>
      <c r="U32" s="771"/>
      <c r="V32" s="771">
        <v>2465</v>
      </c>
      <c r="W32" s="771"/>
      <c r="X32" s="771"/>
      <c r="Y32" s="771"/>
      <c r="Z32" s="771"/>
      <c r="AA32" s="771">
        <v>282</v>
      </c>
      <c r="AB32" s="771"/>
      <c r="AC32" s="771"/>
      <c r="AD32" s="771"/>
      <c r="AE32" s="772"/>
      <c r="AF32" s="773">
        <v>2234</v>
      </c>
      <c r="AG32" s="774"/>
      <c r="AH32" s="774"/>
      <c r="AI32" s="774"/>
      <c r="AJ32" s="775"/>
      <c r="AK32" s="821">
        <v>142</v>
      </c>
      <c r="AL32" s="817"/>
      <c r="AM32" s="817"/>
      <c r="AN32" s="817"/>
      <c r="AO32" s="817"/>
      <c r="AP32" s="817">
        <v>6554</v>
      </c>
      <c r="AQ32" s="817"/>
      <c r="AR32" s="817"/>
      <c r="AS32" s="817"/>
      <c r="AT32" s="817"/>
      <c r="AU32" s="817" t="s">
        <v>550</v>
      </c>
      <c r="AV32" s="817"/>
      <c r="AW32" s="817"/>
      <c r="AX32" s="817"/>
      <c r="AY32" s="817"/>
      <c r="AZ32" s="818" t="s">
        <v>550</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c r="A33" s="225">
        <v>6</v>
      </c>
      <c r="B33" s="767" t="s">
        <v>394</v>
      </c>
      <c r="C33" s="768"/>
      <c r="D33" s="768"/>
      <c r="E33" s="768"/>
      <c r="F33" s="768"/>
      <c r="G33" s="768"/>
      <c r="H33" s="768"/>
      <c r="I33" s="768"/>
      <c r="J33" s="768"/>
      <c r="K33" s="768"/>
      <c r="L33" s="768"/>
      <c r="M33" s="768"/>
      <c r="N33" s="768"/>
      <c r="O33" s="768"/>
      <c r="P33" s="769"/>
      <c r="Q33" s="770">
        <v>6250</v>
      </c>
      <c r="R33" s="771"/>
      <c r="S33" s="771"/>
      <c r="T33" s="771"/>
      <c r="U33" s="771"/>
      <c r="V33" s="771">
        <v>5927</v>
      </c>
      <c r="W33" s="771"/>
      <c r="X33" s="771"/>
      <c r="Y33" s="771"/>
      <c r="Z33" s="771"/>
      <c r="AA33" s="771">
        <v>323</v>
      </c>
      <c r="AB33" s="771"/>
      <c r="AC33" s="771"/>
      <c r="AD33" s="771"/>
      <c r="AE33" s="772"/>
      <c r="AF33" s="773">
        <v>2085</v>
      </c>
      <c r="AG33" s="774"/>
      <c r="AH33" s="774"/>
      <c r="AI33" s="774"/>
      <c r="AJ33" s="775"/>
      <c r="AK33" s="821">
        <v>2779</v>
      </c>
      <c r="AL33" s="817"/>
      <c r="AM33" s="817"/>
      <c r="AN33" s="817"/>
      <c r="AO33" s="817"/>
      <c r="AP33" s="817">
        <v>24313</v>
      </c>
      <c r="AQ33" s="817"/>
      <c r="AR33" s="817"/>
      <c r="AS33" s="817"/>
      <c r="AT33" s="817"/>
      <c r="AU33" s="817">
        <v>16436</v>
      </c>
      <c r="AV33" s="817"/>
      <c r="AW33" s="817"/>
      <c r="AX33" s="817"/>
      <c r="AY33" s="817"/>
      <c r="AZ33" s="818" t="s">
        <v>550</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c r="A34" s="225">
        <v>7</v>
      </c>
      <c r="B34" s="767" t="s">
        <v>395</v>
      </c>
      <c r="C34" s="768"/>
      <c r="D34" s="768"/>
      <c r="E34" s="768"/>
      <c r="F34" s="768"/>
      <c r="G34" s="768"/>
      <c r="H34" s="768"/>
      <c r="I34" s="768"/>
      <c r="J34" s="768"/>
      <c r="K34" s="768"/>
      <c r="L34" s="768"/>
      <c r="M34" s="768"/>
      <c r="N34" s="768"/>
      <c r="O34" s="768"/>
      <c r="P34" s="769"/>
      <c r="Q34" s="770">
        <v>18848</v>
      </c>
      <c r="R34" s="771"/>
      <c r="S34" s="771"/>
      <c r="T34" s="771"/>
      <c r="U34" s="771"/>
      <c r="V34" s="771">
        <v>20946</v>
      </c>
      <c r="W34" s="771"/>
      <c r="X34" s="771"/>
      <c r="Y34" s="771"/>
      <c r="Z34" s="771"/>
      <c r="AA34" s="771">
        <v>-2097</v>
      </c>
      <c r="AB34" s="771"/>
      <c r="AC34" s="771"/>
      <c r="AD34" s="771"/>
      <c r="AE34" s="772"/>
      <c r="AF34" s="773">
        <v>1173</v>
      </c>
      <c r="AG34" s="774"/>
      <c r="AH34" s="774"/>
      <c r="AI34" s="774"/>
      <c r="AJ34" s="775"/>
      <c r="AK34" s="821">
        <v>1677</v>
      </c>
      <c r="AL34" s="817"/>
      <c r="AM34" s="817"/>
      <c r="AN34" s="817"/>
      <c r="AO34" s="817"/>
      <c r="AP34" s="817">
        <v>5378</v>
      </c>
      <c r="AQ34" s="817"/>
      <c r="AR34" s="817"/>
      <c r="AS34" s="817"/>
      <c r="AT34" s="817"/>
      <c r="AU34" s="817">
        <v>2843</v>
      </c>
      <c r="AV34" s="817"/>
      <c r="AW34" s="817"/>
      <c r="AX34" s="817"/>
      <c r="AY34" s="817"/>
      <c r="AZ34" s="818" t="s">
        <v>550</v>
      </c>
      <c r="BA34" s="818"/>
      <c r="BB34" s="818"/>
      <c r="BC34" s="818"/>
      <c r="BD34" s="818"/>
      <c r="BE34" s="819" t="s">
        <v>393</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c r="A63" s="223"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6366</v>
      </c>
      <c r="AG63" s="831"/>
      <c r="AH63" s="831"/>
      <c r="AI63" s="831"/>
      <c r="AJ63" s="832"/>
      <c r="AK63" s="833"/>
      <c r="AL63" s="828"/>
      <c r="AM63" s="828"/>
      <c r="AN63" s="828"/>
      <c r="AO63" s="828"/>
      <c r="AP63" s="831">
        <v>36368</v>
      </c>
      <c r="AQ63" s="831"/>
      <c r="AR63" s="831"/>
      <c r="AS63" s="831"/>
      <c r="AT63" s="831"/>
      <c r="AU63" s="831">
        <v>19402</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c r="A68" s="219">
        <v>1</v>
      </c>
      <c r="B68" s="856" t="s">
        <v>551</v>
      </c>
      <c r="C68" s="857"/>
      <c r="D68" s="857"/>
      <c r="E68" s="857"/>
      <c r="F68" s="857"/>
      <c r="G68" s="857"/>
      <c r="H68" s="857"/>
      <c r="I68" s="857"/>
      <c r="J68" s="857"/>
      <c r="K68" s="857"/>
      <c r="L68" s="857"/>
      <c r="M68" s="857"/>
      <c r="N68" s="857"/>
      <c r="O68" s="857"/>
      <c r="P68" s="858"/>
      <c r="Q68" s="859">
        <v>828</v>
      </c>
      <c r="R68" s="853"/>
      <c r="S68" s="853"/>
      <c r="T68" s="853"/>
      <c r="U68" s="853"/>
      <c r="V68" s="853">
        <v>731</v>
      </c>
      <c r="W68" s="853"/>
      <c r="X68" s="853"/>
      <c r="Y68" s="853"/>
      <c r="Z68" s="853"/>
      <c r="AA68" s="853">
        <v>97</v>
      </c>
      <c r="AB68" s="853"/>
      <c r="AC68" s="853"/>
      <c r="AD68" s="853"/>
      <c r="AE68" s="853"/>
      <c r="AF68" s="853">
        <v>97</v>
      </c>
      <c r="AG68" s="853"/>
      <c r="AH68" s="853"/>
      <c r="AI68" s="853"/>
      <c r="AJ68" s="853"/>
      <c r="AK68" s="853">
        <v>40</v>
      </c>
      <c r="AL68" s="853"/>
      <c r="AM68" s="853"/>
      <c r="AN68" s="853"/>
      <c r="AO68" s="853"/>
      <c r="AP68" s="853">
        <v>648</v>
      </c>
      <c r="AQ68" s="853"/>
      <c r="AR68" s="853"/>
      <c r="AS68" s="853"/>
      <c r="AT68" s="853"/>
      <c r="AU68" s="853">
        <v>269</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c r="A69" s="221">
        <v>2</v>
      </c>
      <c r="B69" s="860" t="s">
        <v>552</v>
      </c>
      <c r="C69" s="861"/>
      <c r="D69" s="861"/>
      <c r="E69" s="861"/>
      <c r="F69" s="861"/>
      <c r="G69" s="861"/>
      <c r="H69" s="861"/>
      <c r="I69" s="861"/>
      <c r="J69" s="861"/>
      <c r="K69" s="861"/>
      <c r="L69" s="861"/>
      <c r="M69" s="861"/>
      <c r="N69" s="861"/>
      <c r="O69" s="861"/>
      <c r="P69" s="862"/>
      <c r="Q69" s="863">
        <v>392</v>
      </c>
      <c r="R69" s="817"/>
      <c r="S69" s="817"/>
      <c r="T69" s="817"/>
      <c r="U69" s="817"/>
      <c r="V69" s="817">
        <v>355</v>
      </c>
      <c r="W69" s="817"/>
      <c r="X69" s="817"/>
      <c r="Y69" s="817"/>
      <c r="Z69" s="817"/>
      <c r="AA69" s="817">
        <v>37</v>
      </c>
      <c r="AB69" s="817"/>
      <c r="AC69" s="817"/>
      <c r="AD69" s="817"/>
      <c r="AE69" s="817"/>
      <c r="AF69" s="817">
        <v>37</v>
      </c>
      <c r="AG69" s="817"/>
      <c r="AH69" s="817"/>
      <c r="AI69" s="817"/>
      <c r="AJ69" s="817"/>
      <c r="AK69" s="817">
        <v>11</v>
      </c>
      <c r="AL69" s="817"/>
      <c r="AM69" s="817"/>
      <c r="AN69" s="817"/>
      <c r="AO69" s="817"/>
      <c r="AP69" s="817">
        <v>38</v>
      </c>
      <c r="AQ69" s="817"/>
      <c r="AR69" s="817"/>
      <c r="AS69" s="817"/>
      <c r="AT69" s="817"/>
      <c r="AU69" s="817">
        <v>13</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c r="A70" s="221">
        <v>3</v>
      </c>
      <c r="B70" s="860" t="s">
        <v>553</v>
      </c>
      <c r="C70" s="861"/>
      <c r="D70" s="861"/>
      <c r="E70" s="861"/>
      <c r="F70" s="861"/>
      <c r="G70" s="861"/>
      <c r="H70" s="861"/>
      <c r="I70" s="861"/>
      <c r="J70" s="861"/>
      <c r="K70" s="861"/>
      <c r="L70" s="861"/>
      <c r="M70" s="861"/>
      <c r="N70" s="861"/>
      <c r="O70" s="861"/>
      <c r="P70" s="862"/>
      <c r="Q70" s="863">
        <v>134</v>
      </c>
      <c r="R70" s="817"/>
      <c r="S70" s="817"/>
      <c r="T70" s="817"/>
      <c r="U70" s="817"/>
      <c r="V70" s="817">
        <v>128</v>
      </c>
      <c r="W70" s="817"/>
      <c r="X70" s="817"/>
      <c r="Y70" s="817"/>
      <c r="Z70" s="817"/>
      <c r="AA70" s="817">
        <v>6</v>
      </c>
      <c r="AB70" s="817"/>
      <c r="AC70" s="817"/>
      <c r="AD70" s="817"/>
      <c r="AE70" s="817"/>
      <c r="AF70" s="817">
        <v>6</v>
      </c>
      <c r="AG70" s="817"/>
      <c r="AH70" s="817"/>
      <c r="AI70" s="817"/>
      <c r="AJ70" s="817"/>
      <c r="AK70" s="817" t="s">
        <v>550</v>
      </c>
      <c r="AL70" s="817"/>
      <c r="AM70" s="817"/>
      <c r="AN70" s="817"/>
      <c r="AO70" s="817"/>
      <c r="AP70" s="817" t="s">
        <v>550</v>
      </c>
      <c r="AQ70" s="817"/>
      <c r="AR70" s="817"/>
      <c r="AS70" s="817"/>
      <c r="AT70" s="817"/>
      <c r="AU70" s="817" t="s">
        <v>550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c r="A71" s="221">
        <v>4</v>
      </c>
      <c r="B71" s="860" t="s">
        <v>554</v>
      </c>
      <c r="C71" s="861"/>
      <c r="D71" s="861"/>
      <c r="E71" s="861"/>
      <c r="F71" s="861"/>
      <c r="G71" s="861"/>
      <c r="H71" s="861"/>
      <c r="I71" s="861"/>
      <c r="J71" s="861"/>
      <c r="K71" s="861"/>
      <c r="L71" s="861"/>
      <c r="M71" s="861"/>
      <c r="N71" s="861"/>
      <c r="O71" s="861"/>
      <c r="P71" s="862"/>
      <c r="Q71" s="863">
        <v>301</v>
      </c>
      <c r="R71" s="817"/>
      <c r="S71" s="817"/>
      <c r="T71" s="817"/>
      <c r="U71" s="817"/>
      <c r="V71" s="817">
        <v>293</v>
      </c>
      <c r="W71" s="817"/>
      <c r="X71" s="817"/>
      <c r="Y71" s="817"/>
      <c r="Z71" s="817"/>
      <c r="AA71" s="817">
        <v>8</v>
      </c>
      <c r="AB71" s="817"/>
      <c r="AC71" s="817"/>
      <c r="AD71" s="817"/>
      <c r="AE71" s="817"/>
      <c r="AF71" s="817">
        <v>8</v>
      </c>
      <c r="AG71" s="817"/>
      <c r="AH71" s="817"/>
      <c r="AI71" s="817"/>
      <c r="AJ71" s="817"/>
      <c r="AK71" s="817">
        <v>24</v>
      </c>
      <c r="AL71" s="817"/>
      <c r="AM71" s="817"/>
      <c r="AN71" s="817"/>
      <c r="AO71" s="817"/>
      <c r="AP71" s="817" t="s">
        <v>550</v>
      </c>
      <c r="AQ71" s="817"/>
      <c r="AR71" s="817"/>
      <c r="AS71" s="817"/>
      <c r="AT71" s="817"/>
      <c r="AU71" s="817" t="s">
        <v>550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c r="A72" s="221">
        <v>5</v>
      </c>
      <c r="B72" s="860" t="s">
        <v>555</v>
      </c>
      <c r="C72" s="861"/>
      <c r="D72" s="861"/>
      <c r="E72" s="861"/>
      <c r="F72" s="861"/>
      <c r="G72" s="861"/>
      <c r="H72" s="861"/>
      <c r="I72" s="861"/>
      <c r="J72" s="861"/>
      <c r="K72" s="861"/>
      <c r="L72" s="861"/>
      <c r="M72" s="861"/>
      <c r="N72" s="861"/>
      <c r="O72" s="861"/>
      <c r="P72" s="862"/>
      <c r="Q72" s="863">
        <v>509522</v>
      </c>
      <c r="R72" s="817"/>
      <c r="S72" s="817"/>
      <c r="T72" s="817"/>
      <c r="U72" s="817"/>
      <c r="V72" s="817">
        <v>498264</v>
      </c>
      <c r="W72" s="817"/>
      <c r="X72" s="817"/>
      <c r="Y72" s="817"/>
      <c r="Z72" s="817"/>
      <c r="AA72" s="817">
        <v>11257</v>
      </c>
      <c r="AB72" s="817"/>
      <c r="AC72" s="817"/>
      <c r="AD72" s="817"/>
      <c r="AE72" s="817"/>
      <c r="AF72" s="817">
        <v>11257</v>
      </c>
      <c r="AG72" s="817"/>
      <c r="AH72" s="817"/>
      <c r="AI72" s="817"/>
      <c r="AJ72" s="817"/>
      <c r="AK72" s="817" t="s">
        <v>550</v>
      </c>
      <c r="AL72" s="817"/>
      <c r="AM72" s="817"/>
      <c r="AN72" s="817"/>
      <c r="AO72" s="817"/>
      <c r="AP72" s="817" t="s">
        <v>550</v>
      </c>
      <c r="AQ72" s="817"/>
      <c r="AR72" s="817"/>
      <c r="AS72" s="817"/>
      <c r="AT72" s="817"/>
      <c r="AU72" s="817" t="s">
        <v>550</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c r="A88" s="223"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11405</v>
      </c>
      <c r="AG88" s="831"/>
      <c r="AH88" s="831"/>
      <c r="AI88" s="831"/>
      <c r="AJ88" s="831"/>
      <c r="AK88" s="828"/>
      <c r="AL88" s="828"/>
      <c r="AM88" s="828"/>
      <c r="AN88" s="828"/>
      <c r="AO88" s="828"/>
      <c r="AP88" s="831">
        <v>686</v>
      </c>
      <c r="AQ88" s="831"/>
      <c r="AR88" s="831"/>
      <c r="AS88" s="831"/>
      <c r="AT88" s="831"/>
      <c r="AU88" s="831">
        <v>282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926</v>
      </c>
      <c r="CS102" s="839"/>
      <c r="CT102" s="839"/>
      <c r="CU102" s="839"/>
      <c r="CV102" s="878"/>
      <c r="CW102" s="877">
        <v>8</v>
      </c>
      <c r="CX102" s="839"/>
      <c r="CY102" s="839"/>
      <c r="CZ102" s="839"/>
      <c r="DA102" s="878"/>
      <c r="DB102" s="877">
        <v>2037</v>
      </c>
      <c r="DC102" s="839"/>
      <c r="DD102" s="839"/>
      <c r="DE102" s="839"/>
      <c r="DF102" s="878"/>
      <c r="DG102" s="877" t="s">
        <v>550</v>
      </c>
      <c r="DH102" s="839"/>
      <c r="DI102" s="839"/>
      <c r="DJ102" s="839"/>
      <c r="DK102" s="878"/>
      <c r="DL102" s="877">
        <v>105</v>
      </c>
      <c r="DM102" s="839"/>
      <c r="DN102" s="839"/>
      <c r="DO102" s="839"/>
      <c r="DP102" s="878"/>
      <c r="DQ102" s="877">
        <v>31</v>
      </c>
      <c r="DR102" s="839"/>
      <c r="DS102" s="839"/>
      <c r="DT102" s="839"/>
      <c r="DU102" s="878"/>
      <c r="DV102" s="776"/>
      <c r="DW102" s="777"/>
      <c r="DX102" s="777"/>
      <c r="DY102" s="777"/>
      <c r="DZ102" s="901"/>
      <c r="EA102" s="212"/>
    </row>
    <row r="103" spans="1:131" ht="26.25" customHeight="1">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5296557</v>
      </c>
      <c r="AB110" s="887"/>
      <c r="AC110" s="887"/>
      <c r="AD110" s="887"/>
      <c r="AE110" s="888"/>
      <c r="AF110" s="889">
        <v>5341947</v>
      </c>
      <c r="AG110" s="887"/>
      <c r="AH110" s="887"/>
      <c r="AI110" s="887"/>
      <c r="AJ110" s="888"/>
      <c r="AK110" s="889">
        <v>5404143</v>
      </c>
      <c r="AL110" s="887"/>
      <c r="AM110" s="887"/>
      <c r="AN110" s="887"/>
      <c r="AO110" s="888"/>
      <c r="AP110" s="890">
        <v>15.2</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54981653</v>
      </c>
      <c r="BR110" s="918"/>
      <c r="BS110" s="918"/>
      <c r="BT110" s="918"/>
      <c r="BU110" s="918"/>
      <c r="BV110" s="918">
        <v>54720456</v>
      </c>
      <c r="BW110" s="918"/>
      <c r="BX110" s="918"/>
      <c r="BY110" s="918"/>
      <c r="BZ110" s="918"/>
      <c r="CA110" s="918">
        <v>55672132</v>
      </c>
      <c r="CB110" s="918"/>
      <c r="CC110" s="918"/>
      <c r="CD110" s="918"/>
      <c r="CE110" s="918"/>
      <c r="CF110" s="931">
        <v>156.80000000000001</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631533</v>
      </c>
      <c r="BR111" s="913"/>
      <c r="BS111" s="913"/>
      <c r="BT111" s="913"/>
      <c r="BU111" s="913"/>
      <c r="BV111" s="913">
        <v>591426</v>
      </c>
      <c r="BW111" s="913"/>
      <c r="BX111" s="913"/>
      <c r="BY111" s="913"/>
      <c r="BZ111" s="913"/>
      <c r="CA111" s="913">
        <v>523076</v>
      </c>
      <c r="CB111" s="913"/>
      <c r="CC111" s="913"/>
      <c r="CD111" s="913"/>
      <c r="CE111" s="913"/>
      <c r="CF111" s="907">
        <v>1.5</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20640264</v>
      </c>
      <c r="BR112" s="913"/>
      <c r="BS112" s="913"/>
      <c r="BT112" s="913"/>
      <c r="BU112" s="913"/>
      <c r="BV112" s="913">
        <v>21320518</v>
      </c>
      <c r="BW112" s="913"/>
      <c r="BX112" s="913"/>
      <c r="BY112" s="913"/>
      <c r="BZ112" s="913"/>
      <c r="CA112" s="913">
        <v>19402308</v>
      </c>
      <c r="CB112" s="913"/>
      <c r="CC112" s="913"/>
      <c r="CD112" s="913"/>
      <c r="CE112" s="913"/>
      <c r="CF112" s="907">
        <v>54.6</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2438844</v>
      </c>
      <c r="AB113" s="925"/>
      <c r="AC113" s="925"/>
      <c r="AD113" s="925"/>
      <c r="AE113" s="926"/>
      <c r="AF113" s="927">
        <v>2283002</v>
      </c>
      <c r="AG113" s="925"/>
      <c r="AH113" s="925"/>
      <c r="AI113" s="925"/>
      <c r="AJ113" s="926"/>
      <c r="AK113" s="927">
        <v>2217598</v>
      </c>
      <c r="AL113" s="925"/>
      <c r="AM113" s="925"/>
      <c r="AN113" s="925"/>
      <c r="AO113" s="926"/>
      <c r="AP113" s="928">
        <v>6.2</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226837</v>
      </c>
      <c r="BR113" s="913"/>
      <c r="BS113" s="913"/>
      <c r="BT113" s="913"/>
      <c r="BU113" s="913"/>
      <c r="BV113" s="913">
        <v>267235</v>
      </c>
      <c r="BW113" s="913"/>
      <c r="BX113" s="913"/>
      <c r="BY113" s="913"/>
      <c r="BZ113" s="913"/>
      <c r="CA113" s="913">
        <v>281794</v>
      </c>
      <c r="CB113" s="913"/>
      <c r="CC113" s="913"/>
      <c r="CD113" s="913"/>
      <c r="CE113" s="913"/>
      <c r="CF113" s="907">
        <v>0.8</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17978</v>
      </c>
      <c r="AB114" s="946"/>
      <c r="AC114" s="946"/>
      <c r="AD114" s="946"/>
      <c r="AE114" s="947"/>
      <c r="AF114" s="948">
        <v>22520</v>
      </c>
      <c r="AG114" s="946"/>
      <c r="AH114" s="946"/>
      <c r="AI114" s="946"/>
      <c r="AJ114" s="947"/>
      <c r="AK114" s="948">
        <v>27260</v>
      </c>
      <c r="AL114" s="946"/>
      <c r="AM114" s="946"/>
      <c r="AN114" s="946"/>
      <c r="AO114" s="947"/>
      <c r="AP114" s="949">
        <v>0.1</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10074470</v>
      </c>
      <c r="BR114" s="913"/>
      <c r="BS114" s="913"/>
      <c r="BT114" s="913"/>
      <c r="BU114" s="913"/>
      <c r="BV114" s="913">
        <v>9895179</v>
      </c>
      <c r="BW114" s="913"/>
      <c r="BX114" s="913"/>
      <c r="BY114" s="913"/>
      <c r="BZ114" s="913"/>
      <c r="CA114" s="913">
        <v>9855951</v>
      </c>
      <c r="CB114" s="913"/>
      <c r="CC114" s="913"/>
      <c r="CD114" s="913"/>
      <c r="CE114" s="913"/>
      <c r="CF114" s="907">
        <v>27.8</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111483</v>
      </c>
      <c r="AB115" s="925"/>
      <c r="AC115" s="925"/>
      <c r="AD115" s="925"/>
      <c r="AE115" s="926"/>
      <c r="AF115" s="927">
        <v>93899</v>
      </c>
      <c r="AG115" s="925"/>
      <c r="AH115" s="925"/>
      <c r="AI115" s="925"/>
      <c r="AJ115" s="926"/>
      <c r="AK115" s="927">
        <v>81122</v>
      </c>
      <c r="AL115" s="925"/>
      <c r="AM115" s="925"/>
      <c r="AN115" s="925"/>
      <c r="AO115" s="926"/>
      <c r="AP115" s="928">
        <v>0.2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v>82250</v>
      </c>
      <c r="BR115" s="913"/>
      <c r="BS115" s="913"/>
      <c r="BT115" s="913"/>
      <c r="BU115" s="913"/>
      <c r="BV115" s="913">
        <v>40350</v>
      </c>
      <c r="BW115" s="913"/>
      <c r="BX115" s="913"/>
      <c r="BY115" s="913"/>
      <c r="BZ115" s="913"/>
      <c r="CA115" s="913">
        <v>31350</v>
      </c>
      <c r="CB115" s="913"/>
      <c r="CC115" s="913"/>
      <c r="CD115" s="913"/>
      <c r="CE115" s="913"/>
      <c r="CF115" s="907">
        <v>0.1</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68</v>
      </c>
      <c r="AB116" s="946"/>
      <c r="AC116" s="946"/>
      <c r="AD116" s="946"/>
      <c r="AE116" s="947"/>
      <c r="AF116" s="948">
        <v>52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522834</v>
      </c>
      <c r="DH116" s="946"/>
      <c r="DI116" s="946"/>
      <c r="DJ116" s="946"/>
      <c r="DK116" s="947"/>
      <c r="DL116" s="948">
        <v>516737</v>
      </c>
      <c r="DM116" s="946"/>
      <c r="DN116" s="946"/>
      <c r="DO116" s="946"/>
      <c r="DP116" s="947"/>
      <c r="DQ116" s="948">
        <v>472197</v>
      </c>
      <c r="DR116" s="946"/>
      <c r="DS116" s="946"/>
      <c r="DT116" s="946"/>
      <c r="DU116" s="947"/>
      <c r="DV116" s="949">
        <v>1.3</v>
      </c>
      <c r="DW116" s="950"/>
      <c r="DX116" s="950"/>
      <c r="DY116" s="950"/>
      <c r="DZ116" s="951"/>
    </row>
    <row r="117" spans="1:130" s="212" customFormat="1" ht="26.25" customHeight="1">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7864930</v>
      </c>
      <c r="AB117" s="966"/>
      <c r="AC117" s="966"/>
      <c r="AD117" s="966"/>
      <c r="AE117" s="967"/>
      <c r="AF117" s="968">
        <v>7741420</v>
      </c>
      <c r="AG117" s="966"/>
      <c r="AH117" s="966"/>
      <c r="AI117" s="966"/>
      <c r="AJ117" s="967"/>
      <c r="AK117" s="968">
        <v>7730123</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v>108699</v>
      </c>
      <c r="DH117" s="946"/>
      <c r="DI117" s="946"/>
      <c r="DJ117" s="946"/>
      <c r="DK117" s="947"/>
      <c r="DL117" s="948">
        <v>74689</v>
      </c>
      <c r="DM117" s="946"/>
      <c r="DN117" s="946"/>
      <c r="DO117" s="946"/>
      <c r="DP117" s="947"/>
      <c r="DQ117" s="948">
        <v>50879</v>
      </c>
      <c r="DR117" s="946"/>
      <c r="DS117" s="946"/>
      <c r="DT117" s="946"/>
      <c r="DU117" s="947"/>
      <c r="DV117" s="949">
        <v>0.1</v>
      </c>
      <c r="DW117" s="950"/>
      <c r="DX117" s="950"/>
      <c r="DY117" s="950"/>
      <c r="DZ117" s="951"/>
    </row>
    <row r="118" spans="1:130" s="212" customFormat="1" ht="26.25" customHeight="1">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86637007</v>
      </c>
      <c r="BR119" s="987"/>
      <c r="BS119" s="987"/>
      <c r="BT119" s="987"/>
      <c r="BU119" s="987"/>
      <c r="BV119" s="987">
        <v>86835164</v>
      </c>
      <c r="BW119" s="987"/>
      <c r="BX119" s="987"/>
      <c r="BY119" s="987"/>
      <c r="BZ119" s="987"/>
      <c r="CA119" s="987">
        <v>85766611</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14831267</v>
      </c>
      <c r="BR120" s="918"/>
      <c r="BS120" s="918"/>
      <c r="BT120" s="918"/>
      <c r="BU120" s="918"/>
      <c r="BV120" s="918">
        <v>14484200</v>
      </c>
      <c r="BW120" s="918"/>
      <c r="BX120" s="918"/>
      <c r="BY120" s="918"/>
      <c r="BZ120" s="918"/>
      <c r="CA120" s="918">
        <v>12314331</v>
      </c>
      <c r="CB120" s="918"/>
      <c r="CC120" s="918"/>
      <c r="CD120" s="918"/>
      <c r="CE120" s="918"/>
      <c r="CF120" s="931">
        <v>34.700000000000003</v>
      </c>
      <c r="CG120" s="932"/>
      <c r="CH120" s="932"/>
      <c r="CI120" s="932"/>
      <c r="CJ120" s="932"/>
      <c r="CK120" s="993" t="s">
        <v>446</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18378994</v>
      </c>
      <c r="DH120" s="918"/>
      <c r="DI120" s="918"/>
      <c r="DJ120" s="918"/>
      <c r="DK120" s="918"/>
      <c r="DL120" s="918">
        <v>17347476</v>
      </c>
      <c r="DM120" s="918"/>
      <c r="DN120" s="918"/>
      <c r="DO120" s="918"/>
      <c r="DP120" s="918"/>
      <c r="DQ120" s="918">
        <v>16435769</v>
      </c>
      <c r="DR120" s="918"/>
      <c r="DS120" s="918"/>
      <c r="DT120" s="918"/>
      <c r="DU120" s="918"/>
      <c r="DV120" s="919">
        <v>46.3</v>
      </c>
      <c r="DW120" s="919"/>
      <c r="DX120" s="919"/>
      <c r="DY120" s="919"/>
      <c r="DZ120" s="920"/>
    </row>
    <row r="121" spans="1:130" s="212" customFormat="1" ht="26.25" customHeight="1">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11259006</v>
      </c>
      <c r="BR121" s="913"/>
      <c r="BS121" s="913"/>
      <c r="BT121" s="913"/>
      <c r="BU121" s="913"/>
      <c r="BV121" s="913">
        <v>11478308</v>
      </c>
      <c r="BW121" s="913"/>
      <c r="BX121" s="913"/>
      <c r="BY121" s="913"/>
      <c r="BZ121" s="913"/>
      <c r="CA121" s="913">
        <v>11222347</v>
      </c>
      <c r="CB121" s="913"/>
      <c r="CC121" s="913"/>
      <c r="CD121" s="913"/>
      <c r="CE121" s="913"/>
      <c r="CF121" s="907">
        <v>31.6</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2261270</v>
      </c>
      <c r="DH121" s="913"/>
      <c r="DI121" s="913"/>
      <c r="DJ121" s="913"/>
      <c r="DK121" s="913"/>
      <c r="DL121" s="913">
        <v>3790605</v>
      </c>
      <c r="DM121" s="913"/>
      <c r="DN121" s="913"/>
      <c r="DO121" s="913"/>
      <c r="DP121" s="913"/>
      <c r="DQ121" s="913">
        <v>2843483</v>
      </c>
      <c r="DR121" s="913"/>
      <c r="DS121" s="913"/>
      <c r="DT121" s="913"/>
      <c r="DU121" s="913"/>
      <c r="DV121" s="914">
        <v>8</v>
      </c>
      <c r="DW121" s="914"/>
      <c r="DX121" s="914"/>
      <c r="DY121" s="914"/>
      <c r="DZ121" s="915"/>
    </row>
    <row r="122" spans="1:130" s="212" customFormat="1" ht="26.25" customHeight="1">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65272437</v>
      </c>
      <c r="BR122" s="987"/>
      <c r="BS122" s="987"/>
      <c r="BT122" s="987"/>
      <c r="BU122" s="987"/>
      <c r="BV122" s="987">
        <v>62620434</v>
      </c>
      <c r="BW122" s="987"/>
      <c r="BX122" s="987"/>
      <c r="BY122" s="987"/>
      <c r="BZ122" s="987"/>
      <c r="CA122" s="987">
        <v>62083838</v>
      </c>
      <c r="CB122" s="987"/>
      <c r="CC122" s="987"/>
      <c r="CD122" s="987"/>
      <c r="CE122" s="987"/>
      <c r="CF122" s="1004">
        <v>174.8</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v>182437</v>
      </c>
      <c r="DM122" s="913"/>
      <c r="DN122" s="913"/>
      <c r="DO122" s="913"/>
      <c r="DP122" s="913"/>
      <c r="DQ122" s="913">
        <v>123056</v>
      </c>
      <c r="DR122" s="913"/>
      <c r="DS122" s="913"/>
      <c r="DT122" s="913"/>
      <c r="DU122" s="913"/>
      <c r="DV122" s="914">
        <v>0.3</v>
      </c>
      <c r="DW122" s="914"/>
      <c r="DX122" s="914"/>
      <c r="DY122" s="914"/>
      <c r="DZ122" s="915"/>
    </row>
    <row r="123" spans="1:130" s="212" customFormat="1" ht="26.25" customHeight="1">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60258</v>
      </c>
      <c r="AB123" s="946"/>
      <c r="AC123" s="946"/>
      <c r="AD123" s="946"/>
      <c r="AE123" s="947"/>
      <c r="AF123" s="948">
        <v>58481</v>
      </c>
      <c r="AG123" s="946"/>
      <c r="AH123" s="946"/>
      <c r="AI123" s="946"/>
      <c r="AJ123" s="947"/>
      <c r="AK123" s="948">
        <v>56395</v>
      </c>
      <c r="AL123" s="946"/>
      <c r="AM123" s="946"/>
      <c r="AN123" s="946"/>
      <c r="AO123" s="947"/>
      <c r="AP123" s="949">
        <v>0.2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91362710</v>
      </c>
      <c r="BR123" s="1051"/>
      <c r="BS123" s="1051"/>
      <c r="BT123" s="1051"/>
      <c r="BU123" s="1051"/>
      <c r="BV123" s="1051">
        <v>88582942</v>
      </c>
      <c r="BW123" s="1051"/>
      <c r="BX123" s="1051"/>
      <c r="BY123" s="1051"/>
      <c r="BZ123" s="1051"/>
      <c r="CA123" s="1051">
        <v>85620516</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v>9763</v>
      </c>
      <c r="AB124" s="946"/>
      <c r="AC124" s="946"/>
      <c r="AD124" s="946"/>
      <c r="AE124" s="947"/>
      <c r="AF124" s="948">
        <v>7826</v>
      </c>
      <c r="AG124" s="946"/>
      <c r="AH124" s="946"/>
      <c r="AI124" s="946"/>
      <c r="AJ124" s="947"/>
      <c r="AK124" s="948">
        <v>6147</v>
      </c>
      <c r="AL124" s="946"/>
      <c r="AM124" s="946"/>
      <c r="AN124" s="946"/>
      <c r="AO124" s="947"/>
      <c r="AP124" s="949">
        <v>0</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v>0.4</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v>41462</v>
      </c>
      <c r="AB125" s="946"/>
      <c r="AC125" s="946"/>
      <c r="AD125" s="946"/>
      <c r="AE125" s="947"/>
      <c r="AF125" s="948">
        <v>27592</v>
      </c>
      <c r="AG125" s="946"/>
      <c r="AH125" s="946"/>
      <c r="AI125" s="946"/>
      <c r="AJ125" s="947"/>
      <c r="AK125" s="948">
        <v>18580</v>
      </c>
      <c r="AL125" s="946"/>
      <c r="AM125" s="946"/>
      <c r="AN125" s="946"/>
      <c r="AO125" s="947"/>
      <c r="AP125" s="949">
        <v>0.1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1381635</v>
      </c>
      <c r="AB128" s="1033"/>
      <c r="AC128" s="1033"/>
      <c r="AD128" s="1033"/>
      <c r="AE128" s="1034"/>
      <c r="AF128" s="1035">
        <v>1408914</v>
      </c>
      <c r="AG128" s="1033"/>
      <c r="AH128" s="1033"/>
      <c r="AI128" s="1033"/>
      <c r="AJ128" s="1034"/>
      <c r="AK128" s="1035">
        <v>1463209</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11.42</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v>82250</v>
      </c>
      <c r="DH128" s="1025"/>
      <c r="DI128" s="1025"/>
      <c r="DJ128" s="1025"/>
      <c r="DK128" s="1025"/>
      <c r="DL128" s="1025">
        <v>40350</v>
      </c>
      <c r="DM128" s="1025"/>
      <c r="DN128" s="1025"/>
      <c r="DO128" s="1025"/>
      <c r="DP128" s="1025"/>
      <c r="DQ128" s="1025">
        <v>31350</v>
      </c>
      <c r="DR128" s="1025"/>
      <c r="DS128" s="1025"/>
      <c r="DT128" s="1025"/>
      <c r="DU128" s="1025"/>
      <c r="DV128" s="1026">
        <v>0.1</v>
      </c>
      <c r="DW128" s="1026"/>
      <c r="DX128" s="1026"/>
      <c r="DY128" s="1026"/>
      <c r="DZ128" s="1027"/>
    </row>
    <row r="129" spans="1:131" s="212" customFormat="1" ht="26.25" customHeight="1">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39268295</v>
      </c>
      <c r="AB129" s="946"/>
      <c r="AC129" s="946"/>
      <c r="AD129" s="946"/>
      <c r="AE129" s="947"/>
      <c r="AF129" s="948">
        <v>40307180</v>
      </c>
      <c r="AG129" s="946"/>
      <c r="AH129" s="946"/>
      <c r="AI129" s="946"/>
      <c r="AJ129" s="947"/>
      <c r="AK129" s="948">
        <v>41712914</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16.420000000000002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6190812</v>
      </c>
      <c r="AB130" s="946"/>
      <c r="AC130" s="946"/>
      <c r="AD130" s="946"/>
      <c r="AE130" s="947"/>
      <c r="AF130" s="948">
        <v>6244276</v>
      </c>
      <c r="AG130" s="946"/>
      <c r="AH130" s="946"/>
      <c r="AI130" s="946"/>
      <c r="AJ130" s="947"/>
      <c r="AK130" s="948">
        <v>6205236</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33077483</v>
      </c>
      <c r="AB131" s="973"/>
      <c r="AC131" s="973"/>
      <c r="AD131" s="973"/>
      <c r="AE131" s="974"/>
      <c r="AF131" s="972">
        <v>34062904</v>
      </c>
      <c r="AG131" s="973"/>
      <c r="AH131" s="973"/>
      <c r="AI131" s="973"/>
      <c r="AJ131" s="974"/>
      <c r="AK131" s="972">
        <v>35507678</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0.4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0.88423588799999997</v>
      </c>
      <c r="AB132" s="1084"/>
      <c r="AC132" s="1084"/>
      <c r="AD132" s="1084"/>
      <c r="AE132" s="1085"/>
      <c r="AF132" s="1086">
        <v>0.25901967999999997</v>
      </c>
      <c r="AG132" s="1084"/>
      <c r="AH132" s="1084"/>
      <c r="AI132" s="1084"/>
      <c r="AJ132" s="1085"/>
      <c r="AK132" s="1086">
        <v>0.17370411599999999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1.7</v>
      </c>
      <c r="AB133" s="1067"/>
      <c r="AC133" s="1067"/>
      <c r="AD133" s="1067"/>
      <c r="AE133" s="1068"/>
      <c r="AF133" s="1066">
        <v>0.9</v>
      </c>
      <c r="AG133" s="1067"/>
      <c r="AH133" s="1067"/>
      <c r="AI133" s="1067"/>
      <c r="AJ133" s="1068"/>
      <c r="AK133" s="1066">
        <v>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EV5PCR5/SM+/Xt3v6JzcZn7tldn9gpguB8ZrkcLKO3CIUcR2CuPxt08Yb/7xTr6L6UEkQw70JGOAmpAdyHKpQ==" saltValue="YsWlgJzoFumBv+Ke09Zl+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2" customWidth="1"/>
    <col min="121" max="121" width="0" style="241" hidden="1" customWidth="1"/>
    <col min="122" max="16384" width="9" style="241" hidden="1"/>
  </cols>
  <sheetData>
    <row r="1" spans="1:120">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row r="3" spans="1:120"/>
    <row r="4" spans="1:120"/>
    <row r="5" spans="1:120"/>
    <row r="6" spans="1:120"/>
    <row r="7" spans="1:120"/>
    <row r="8" spans="1:120"/>
    <row r="9" spans="1:120"/>
    <row r="10" spans="1:120"/>
    <row r="11" spans="1:120"/>
    <row r="12" spans="1:120"/>
    <row r="13" spans="1:120"/>
    <row r="14" spans="1:120"/>
    <row r="15" spans="1:120"/>
    <row r="16" spans="1:120">
      <c r="DP16" s="241"/>
    </row>
    <row r="17" spans="119:120">
      <c r="DP17" s="241"/>
    </row>
    <row r="18" spans="119:120"/>
    <row r="19" spans="119:120"/>
    <row r="20" spans="119:120">
      <c r="DO20" s="241"/>
      <c r="DP20" s="241"/>
    </row>
    <row r="21" spans="119:120">
      <c r="DP21" s="241"/>
    </row>
    <row r="22" spans="119:120"/>
    <row r="23" spans="119:120">
      <c r="DO23" s="241"/>
      <c r="DP23" s="241"/>
    </row>
    <row r="24" spans="119:120">
      <c r="DP24" s="241"/>
    </row>
    <row r="25" spans="119:120">
      <c r="DP25" s="241"/>
    </row>
    <row r="26" spans="119:120">
      <c r="DO26" s="241"/>
      <c r="DP26" s="241"/>
    </row>
    <row r="27" spans="119:120"/>
    <row r="28" spans="119:120">
      <c r="DO28" s="241"/>
      <c r="DP28" s="241"/>
    </row>
    <row r="29" spans="119:120">
      <c r="DP29" s="241"/>
    </row>
    <row r="30" spans="119:120"/>
    <row r="31" spans="119:120">
      <c r="DO31" s="241"/>
      <c r="DP31" s="241"/>
    </row>
    <row r="32" spans="119:120"/>
    <row r="33" spans="98:120">
      <c r="DO33" s="241"/>
      <c r="DP33" s="241"/>
    </row>
    <row r="34" spans="98:120">
      <c r="DM34" s="241"/>
    </row>
    <row r="35" spans="98:120">
      <c r="CT35" s="241"/>
      <c r="CU35" s="241"/>
      <c r="CV35" s="241"/>
      <c r="CY35" s="241"/>
      <c r="CZ35" s="241"/>
      <c r="DA35" s="241"/>
      <c r="DD35" s="241"/>
      <c r="DE35" s="241"/>
      <c r="DF35" s="241"/>
      <c r="DI35" s="241"/>
      <c r="DJ35" s="241"/>
      <c r="DK35" s="241"/>
      <c r="DM35" s="241"/>
      <c r="DN35" s="241"/>
      <c r="DO35" s="241"/>
      <c r="DP35" s="241"/>
    </row>
    <row r="36" spans="98:120"/>
    <row r="37" spans="98:120">
      <c r="CW37" s="241"/>
      <c r="DB37" s="241"/>
      <c r="DG37" s="241"/>
      <c r="DL37" s="241"/>
      <c r="DP37" s="241"/>
    </row>
    <row r="38" spans="98:120">
      <c r="CT38" s="241"/>
      <c r="CU38" s="241"/>
      <c r="CV38" s="241"/>
      <c r="CW38" s="241"/>
      <c r="CY38" s="241"/>
      <c r="CZ38" s="241"/>
      <c r="DA38" s="241"/>
      <c r="DB38" s="241"/>
      <c r="DD38" s="241"/>
      <c r="DE38" s="241"/>
      <c r="DF38" s="241"/>
      <c r="DG38" s="241"/>
      <c r="DI38" s="241"/>
      <c r="DJ38" s="241"/>
      <c r="DK38" s="241"/>
      <c r="DL38" s="241"/>
      <c r="DN38" s="241"/>
      <c r="DO38" s="241"/>
      <c r="DP38" s="241"/>
    </row>
    <row r="39" spans="98:120"/>
    <row r="40" spans="98:120"/>
    <row r="41" spans="98:120"/>
    <row r="42" spans="98:120"/>
    <row r="43" spans="98:120"/>
    <row r="44" spans="98:120"/>
    <row r="45" spans="98:120"/>
    <row r="46" spans="98:120"/>
    <row r="47" spans="98:120"/>
    <row r="48" spans="98:120"/>
    <row r="49" spans="22:120">
      <c r="DN49" s="241"/>
      <c r="DO49" s="241"/>
      <c r="DP49" s="24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1"/>
      <c r="CS63" s="241"/>
      <c r="CX63" s="241"/>
      <c r="DC63" s="241"/>
      <c r="DH63" s="241"/>
    </row>
    <row r="64" spans="22:120">
      <c r="V64" s="241"/>
    </row>
    <row r="65" spans="15:120">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c r="Q66" s="241"/>
      <c r="S66" s="241"/>
      <c r="U66" s="241"/>
      <c r="DM66" s="241"/>
    </row>
    <row r="67" spans="15:120">
      <c r="O67" s="241"/>
      <c r="P67" s="241"/>
      <c r="R67" s="241"/>
      <c r="T67" s="241"/>
      <c r="Y67" s="241"/>
      <c r="CT67" s="241"/>
      <c r="CV67" s="241"/>
      <c r="CW67" s="241"/>
      <c r="CY67" s="241"/>
      <c r="DA67" s="241"/>
      <c r="DB67" s="241"/>
      <c r="DD67" s="241"/>
      <c r="DF67" s="241"/>
      <c r="DG67" s="241"/>
      <c r="DI67" s="241"/>
      <c r="DK67" s="241"/>
      <c r="DL67" s="241"/>
      <c r="DN67" s="241"/>
      <c r="DO67" s="241"/>
      <c r="DP67" s="241"/>
    </row>
    <row r="68" spans="15:120"/>
    <row r="69" spans="15:120"/>
    <row r="70" spans="15:120"/>
    <row r="71" spans="15:120"/>
    <row r="72" spans="15:120">
      <c r="DP72" s="241"/>
    </row>
    <row r="73" spans="15:120">
      <c r="DP73" s="24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1"/>
      <c r="CX96" s="241"/>
      <c r="DC96" s="241"/>
      <c r="DH96" s="241"/>
    </row>
    <row r="97" spans="24:120">
      <c r="CS97" s="241"/>
      <c r="CX97" s="241"/>
      <c r="DC97" s="241"/>
      <c r="DH97" s="241"/>
      <c r="DP97" s="242" t="s">
        <v>476</v>
      </c>
    </row>
    <row r="98" spans="24:120" hidden="1">
      <c r="CS98" s="241"/>
      <c r="CX98" s="241"/>
      <c r="DC98" s="241"/>
      <c r="DH98" s="241"/>
    </row>
    <row r="99" spans="24:120"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idden="1">
      <c r="CT103" s="241"/>
      <c r="CV103" s="241"/>
      <c r="CW103" s="241"/>
      <c r="CY103" s="241"/>
      <c r="DA103" s="241"/>
      <c r="DB103" s="241"/>
      <c r="DD103" s="241"/>
      <c r="DF103" s="241"/>
      <c r="DG103" s="241"/>
      <c r="DI103" s="241"/>
      <c r="DK103" s="241"/>
      <c r="DL103" s="241"/>
      <c r="DM103" s="241"/>
      <c r="DN103" s="241"/>
      <c r="DO103" s="241"/>
      <c r="DP103" s="241"/>
    </row>
    <row r="104" spans="24:120" hidden="1">
      <c r="CV104" s="241"/>
      <c r="CW104" s="241"/>
      <c r="DA104" s="241"/>
      <c r="DB104" s="241"/>
      <c r="DF104" s="241"/>
      <c r="DG104" s="241"/>
      <c r="DK104" s="241"/>
      <c r="DL104" s="241"/>
      <c r="DN104" s="241"/>
      <c r="DO104" s="241"/>
      <c r="DP104" s="241"/>
    </row>
    <row r="105" spans="24:120" ht="12.75" hidden="1" customHeight="1"/>
  </sheetData>
  <sheetProtection algorithmName="SHA-512" hashValue="rMiTXvjc8/XwXBkinZncPXhJ1ESDnbet73T1eHcWGhPT9EilP/Bub42nFJchfrxKKCl596fdbuVDNArkJxcIiA==" saltValue="VEfhjBACQXfku3SpHtxBH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2" customWidth="1"/>
    <col min="117" max="16384" width="9" style="241" hidden="1"/>
  </cols>
  <sheetData>
    <row r="1" spans="2:11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row r="3" spans="2:116"/>
    <row r="4" spans="2:116">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row r="7" spans="2:116"/>
    <row r="8" spans="2:116"/>
    <row r="9" spans="2:116"/>
    <row r="10" spans="2:116"/>
    <row r="11" spans="2:116"/>
    <row r="12" spans="2:116"/>
    <row r="13" spans="2:116"/>
    <row r="14" spans="2:116"/>
    <row r="15" spans="2:116"/>
    <row r="16" spans="2:116"/>
    <row r="17" spans="9:116"/>
    <row r="18" spans="9:116">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row r="20" spans="9:116"/>
    <row r="21" spans="9:116">
      <c r="DL21" s="241"/>
    </row>
    <row r="22" spans="9:116">
      <c r="DI22" s="241"/>
      <c r="DJ22" s="241"/>
      <c r="DK22" s="241"/>
      <c r="DL22" s="241"/>
    </row>
    <row r="23" spans="9:116">
      <c r="CY23" s="241"/>
      <c r="CZ23" s="241"/>
      <c r="DA23" s="241"/>
      <c r="DB23" s="241"/>
      <c r="DC23" s="241"/>
      <c r="DD23" s="241"/>
      <c r="DE23" s="241"/>
      <c r="DF23" s="241"/>
      <c r="DG23" s="241"/>
      <c r="DH23" s="241"/>
      <c r="DI23" s="241"/>
      <c r="DJ23" s="241"/>
      <c r="DK23" s="241"/>
      <c r="DL23" s="241"/>
    </row>
    <row r="24" spans="9:116"/>
    <row r="25" spans="9:116"/>
    <row r="26" spans="9:116"/>
    <row r="27" spans="9:116"/>
    <row r="28" spans="9:116"/>
    <row r="29" spans="9:116"/>
    <row r="30" spans="9:116"/>
    <row r="31" spans="9:116"/>
    <row r="32" spans="9:116"/>
    <row r="33" spans="15:116"/>
    <row r="34" spans="15:116"/>
    <row r="35" spans="15:116">
      <c r="CZ35" s="241"/>
      <c r="DA35" s="241"/>
      <c r="DB35" s="241"/>
      <c r="DC35" s="241"/>
      <c r="DD35" s="241"/>
      <c r="DE35" s="241"/>
      <c r="DF35" s="241"/>
      <c r="DG35" s="241"/>
      <c r="DH35" s="241"/>
      <c r="DI35" s="241"/>
      <c r="DJ35" s="241"/>
      <c r="DK35" s="241"/>
      <c r="DL35" s="241"/>
    </row>
    <row r="36" spans="15:116"/>
    <row r="37" spans="15:116">
      <c r="DL37" s="241"/>
    </row>
    <row r="38" spans="15:116">
      <c r="DI38" s="241"/>
      <c r="DJ38" s="241"/>
      <c r="DK38" s="241"/>
      <c r="DL38" s="241"/>
    </row>
    <row r="39" spans="15:116"/>
    <row r="40" spans="15:116"/>
    <row r="41" spans="15:116"/>
    <row r="42" spans="15:116"/>
    <row r="43" spans="15:116">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c r="DL44" s="241"/>
    </row>
    <row r="45" spans="15:116"/>
    <row r="46" spans="15:116">
      <c r="DA46" s="241"/>
      <c r="DB46" s="241"/>
      <c r="DC46" s="241"/>
      <c r="DD46" s="241"/>
      <c r="DE46" s="241"/>
      <c r="DF46" s="241"/>
      <c r="DG46" s="241"/>
      <c r="DH46" s="241"/>
      <c r="DI46" s="241"/>
      <c r="DJ46" s="241"/>
      <c r="DK46" s="241"/>
      <c r="DL46" s="241"/>
    </row>
    <row r="47" spans="15:116"/>
    <row r="48" spans="15:116"/>
    <row r="49" spans="104:116"/>
    <row r="50" spans="104:116">
      <c r="CZ50" s="241"/>
      <c r="DA50" s="241"/>
      <c r="DB50" s="241"/>
      <c r="DC50" s="241"/>
      <c r="DD50" s="241"/>
      <c r="DE50" s="241"/>
      <c r="DF50" s="241"/>
      <c r="DG50" s="241"/>
      <c r="DH50" s="241"/>
      <c r="DI50" s="241"/>
      <c r="DJ50" s="241"/>
      <c r="DK50" s="241"/>
      <c r="DL50" s="241"/>
    </row>
    <row r="51" spans="104:116"/>
    <row r="52" spans="104:116"/>
    <row r="53" spans="104:116">
      <c r="DL53" s="24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1"/>
      <c r="DD67" s="241"/>
      <c r="DE67" s="241"/>
      <c r="DF67" s="241"/>
      <c r="DG67" s="241"/>
      <c r="DH67" s="241"/>
      <c r="DI67" s="241"/>
      <c r="DJ67" s="241"/>
      <c r="DK67" s="241"/>
      <c r="DL67" s="24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BwmuL3m+sZr6Ol32BOH3RjAQbtZOjO1nlO6boUD+PhtMs+WJNuy8M9pZgI6BCydYW3nJ6N5M5J9kye1gDxamg==" saltValue="y6xq5MlBOkvK2fHwdHuH8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c r="AS1" s="243"/>
      <c r="AT1" s="243"/>
    </row>
    <row r="2" spans="1:46">
      <c r="AS2" s="243"/>
      <c r="AT2" s="243"/>
    </row>
    <row r="3" spans="1:46">
      <c r="AS3" s="243"/>
      <c r="AT3" s="243"/>
    </row>
    <row r="4" spans="1:46">
      <c r="AS4" s="243"/>
      <c r="AT4" s="243"/>
    </row>
    <row r="5" spans="1:46" ht="17.2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c r="A6" s="247"/>
      <c r="AK6" s="248" t="s">
        <v>478</v>
      </c>
      <c r="AL6" s="248"/>
      <c r="AM6" s="248"/>
      <c r="AN6" s="248"/>
    </row>
    <row r="7" spans="1:46" ht="13.5" customHeight="1">
      <c r="A7" s="247"/>
      <c r="AK7" s="250"/>
      <c r="AL7" s="251"/>
      <c r="AM7" s="251"/>
      <c r="AN7" s="252"/>
      <c r="AO7" s="1101" t="s">
        <v>479</v>
      </c>
      <c r="AP7" s="253"/>
      <c r="AQ7" s="254" t="s">
        <v>480</v>
      </c>
      <c r="AR7" s="255"/>
    </row>
    <row r="8" spans="1:46">
      <c r="A8" s="247"/>
      <c r="AK8" s="256"/>
      <c r="AL8" s="257"/>
      <c r="AM8" s="257"/>
      <c r="AN8" s="258"/>
      <c r="AO8" s="1102"/>
      <c r="AP8" s="259" t="s">
        <v>481</v>
      </c>
      <c r="AQ8" s="260" t="s">
        <v>482</v>
      </c>
      <c r="AR8" s="261" t="s">
        <v>483</v>
      </c>
    </row>
    <row r="9" spans="1:46">
      <c r="A9" s="247"/>
      <c r="AK9" s="1103" t="s">
        <v>484</v>
      </c>
      <c r="AL9" s="1104"/>
      <c r="AM9" s="1104"/>
      <c r="AN9" s="1105"/>
      <c r="AO9" s="262">
        <v>11658945</v>
      </c>
      <c r="AP9" s="262">
        <v>70478</v>
      </c>
      <c r="AQ9" s="263">
        <v>77644</v>
      </c>
      <c r="AR9" s="264">
        <v>-9.1999999999999993</v>
      </c>
    </row>
    <row r="10" spans="1:46" ht="13.5" customHeight="1">
      <c r="A10" s="247"/>
      <c r="AK10" s="1103" t="s">
        <v>485</v>
      </c>
      <c r="AL10" s="1104"/>
      <c r="AM10" s="1104"/>
      <c r="AN10" s="1105"/>
      <c r="AO10" s="265">
        <v>68432</v>
      </c>
      <c r="AP10" s="265">
        <v>414</v>
      </c>
      <c r="AQ10" s="266">
        <v>3127</v>
      </c>
      <c r="AR10" s="267">
        <v>-86.8</v>
      </c>
    </row>
    <row r="11" spans="1:46" ht="13.5" customHeight="1">
      <c r="A11" s="247"/>
      <c r="AK11" s="1103" t="s">
        <v>486</v>
      </c>
      <c r="AL11" s="1104"/>
      <c r="AM11" s="1104"/>
      <c r="AN11" s="1105"/>
      <c r="AO11" s="265">
        <v>270699</v>
      </c>
      <c r="AP11" s="265">
        <v>1636</v>
      </c>
      <c r="AQ11" s="266">
        <v>461</v>
      </c>
      <c r="AR11" s="267">
        <v>254.9</v>
      </c>
    </row>
    <row r="12" spans="1:46" ht="13.5" customHeight="1">
      <c r="A12" s="247"/>
      <c r="AK12" s="1103" t="s">
        <v>487</v>
      </c>
      <c r="AL12" s="1104"/>
      <c r="AM12" s="1104"/>
      <c r="AN12" s="1105"/>
      <c r="AO12" s="265" t="s">
        <v>488</v>
      </c>
      <c r="AP12" s="265" t="s">
        <v>488</v>
      </c>
      <c r="AQ12" s="266">
        <v>21</v>
      </c>
      <c r="AR12" s="267" t="s">
        <v>488</v>
      </c>
    </row>
    <row r="13" spans="1:46" ht="13.5" customHeight="1">
      <c r="A13" s="247"/>
      <c r="AK13" s="1103" t="s">
        <v>489</v>
      </c>
      <c r="AL13" s="1104"/>
      <c r="AM13" s="1104"/>
      <c r="AN13" s="1105"/>
      <c r="AO13" s="265">
        <v>397579</v>
      </c>
      <c r="AP13" s="265">
        <v>2403</v>
      </c>
      <c r="AQ13" s="266">
        <v>2269</v>
      </c>
      <c r="AR13" s="267">
        <v>5.9</v>
      </c>
    </row>
    <row r="14" spans="1:46" ht="13.5" customHeight="1">
      <c r="A14" s="247"/>
      <c r="AK14" s="1103" t="s">
        <v>490</v>
      </c>
      <c r="AL14" s="1104"/>
      <c r="AM14" s="1104"/>
      <c r="AN14" s="1105"/>
      <c r="AO14" s="265">
        <v>587270</v>
      </c>
      <c r="AP14" s="265">
        <v>3550</v>
      </c>
      <c r="AQ14" s="266">
        <v>1565</v>
      </c>
      <c r="AR14" s="267">
        <v>126.8</v>
      </c>
    </row>
    <row r="15" spans="1:46" ht="13.5" customHeight="1">
      <c r="A15" s="247"/>
      <c r="AK15" s="1106" t="s">
        <v>491</v>
      </c>
      <c r="AL15" s="1107"/>
      <c r="AM15" s="1107"/>
      <c r="AN15" s="1108"/>
      <c r="AO15" s="265">
        <v>-729930</v>
      </c>
      <c r="AP15" s="265">
        <v>-4412</v>
      </c>
      <c r="AQ15" s="266">
        <v>-4222</v>
      </c>
      <c r="AR15" s="267">
        <v>4.5</v>
      </c>
    </row>
    <row r="16" spans="1:46">
      <c r="A16" s="247"/>
      <c r="AK16" s="1106" t="s">
        <v>177</v>
      </c>
      <c r="AL16" s="1107"/>
      <c r="AM16" s="1107"/>
      <c r="AN16" s="1108"/>
      <c r="AO16" s="265">
        <v>12252995</v>
      </c>
      <c r="AP16" s="265">
        <v>74069</v>
      </c>
      <c r="AQ16" s="266">
        <v>80866</v>
      </c>
      <c r="AR16" s="267">
        <v>-8.4</v>
      </c>
    </row>
    <row r="17" spans="1:46">
      <c r="A17" s="247"/>
    </row>
    <row r="18" spans="1:46">
      <c r="A18" s="247"/>
      <c r="AQ18" s="268"/>
      <c r="AR18" s="268"/>
    </row>
    <row r="19" spans="1:46">
      <c r="A19" s="247"/>
      <c r="AK19" s="243" t="s">
        <v>492</v>
      </c>
    </row>
    <row r="20" spans="1:46">
      <c r="A20" s="247"/>
      <c r="AK20" s="269"/>
      <c r="AL20" s="270"/>
      <c r="AM20" s="270"/>
      <c r="AN20" s="271"/>
      <c r="AO20" s="272" t="s">
        <v>493</v>
      </c>
      <c r="AP20" s="273" t="s">
        <v>494</v>
      </c>
      <c r="AQ20" s="274" t="s">
        <v>495</v>
      </c>
      <c r="AR20" s="275"/>
    </row>
    <row r="21" spans="1:46" s="248" customFormat="1">
      <c r="A21" s="276"/>
      <c r="AK21" s="1109" t="s">
        <v>496</v>
      </c>
      <c r="AL21" s="1110"/>
      <c r="AM21" s="1110"/>
      <c r="AN21" s="1111"/>
      <c r="AO21" s="277">
        <v>6.68</v>
      </c>
      <c r="AP21" s="278">
        <v>7.29</v>
      </c>
      <c r="AQ21" s="279">
        <v>-0.61</v>
      </c>
      <c r="AS21" s="280"/>
      <c r="AT21" s="276"/>
    </row>
    <row r="22" spans="1:46" s="248" customFormat="1">
      <c r="A22" s="276"/>
      <c r="AK22" s="1109" t="s">
        <v>497</v>
      </c>
      <c r="AL22" s="1110"/>
      <c r="AM22" s="1110"/>
      <c r="AN22" s="1111"/>
      <c r="AO22" s="281">
        <v>98.4</v>
      </c>
      <c r="AP22" s="282">
        <v>98.9</v>
      </c>
      <c r="AQ22" s="283">
        <v>-0.5</v>
      </c>
      <c r="AR22" s="268"/>
      <c r="AS22" s="280"/>
      <c r="AT22" s="276"/>
    </row>
    <row r="23" spans="1:46" s="248" customFormat="1">
      <c r="A23" s="276"/>
      <c r="AP23" s="268"/>
      <c r="AQ23" s="268"/>
      <c r="AR23" s="268"/>
      <c r="AS23" s="280"/>
      <c r="AT23" s="276"/>
    </row>
    <row r="24" spans="1:46" s="248" customFormat="1">
      <c r="A24" s="276"/>
      <c r="AP24" s="268"/>
      <c r="AQ24" s="268"/>
      <c r="AR24" s="268"/>
      <c r="AS24" s="280"/>
      <c r="AT24" s="276"/>
    </row>
    <row r="25" spans="1:46" s="248" customFormat="1">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c r="A27" s="288"/>
      <c r="AS27" s="243"/>
      <c r="AT27" s="243"/>
    </row>
    <row r="28" spans="1:46" ht="17.2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c r="A29" s="247"/>
      <c r="AK29" s="248" t="s">
        <v>500</v>
      </c>
      <c r="AL29" s="248"/>
      <c r="AM29" s="248"/>
      <c r="AN29" s="248"/>
      <c r="AS29" s="290"/>
    </row>
    <row r="30" spans="1:46" ht="13.5" customHeight="1">
      <c r="A30" s="247"/>
      <c r="AK30" s="250"/>
      <c r="AL30" s="251"/>
      <c r="AM30" s="251"/>
      <c r="AN30" s="252"/>
      <c r="AO30" s="1101" t="s">
        <v>479</v>
      </c>
      <c r="AP30" s="253"/>
      <c r="AQ30" s="254" t="s">
        <v>480</v>
      </c>
      <c r="AR30" s="255"/>
    </row>
    <row r="31" spans="1:46">
      <c r="A31" s="247"/>
      <c r="AK31" s="256"/>
      <c r="AL31" s="257"/>
      <c r="AM31" s="257"/>
      <c r="AN31" s="258"/>
      <c r="AO31" s="1102"/>
      <c r="AP31" s="259" t="s">
        <v>481</v>
      </c>
      <c r="AQ31" s="260" t="s">
        <v>482</v>
      </c>
      <c r="AR31" s="261" t="s">
        <v>483</v>
      </c>
    </row>
    <row r="32" spans="1:46" ht="27" customHeight="1">
      <c r="A32" s="247"/>
      <c r="AK32" s="1117" t="s">
        <v>501</v>
      </c>
      <c r="AL32" s="1118"/>
      <c r="AM32" s="1118"/>
      <c r="AN32" s="1119"/>
      <c r="AO32" s="291">
        <v>5404143</v>
      </c>
      <c r="AP32" s="291">
        <v>32668</v>
      </c>
      <c r="AQ32" s="292">
        <v>35121</v>
      </c>
      <c r="AR32" s="293">
        <v>-7</v>
      </c>
    </row>
    <row r="33" spans="1:46" ht="13.5" customHeight="1">
      <c r="A33" s="247"/>
      <c r="AK33" s="1117" t="s">
        <v>502</v>
      </c>
      <c r="AL33" s="1118"/>
      <c r="AM33" s="1118"/>
      <c r="AN33" s="1119"/>
      <c r="AO33" s="291" t="s">
        <v>488</v>
      </c>
      <c r="AP33" s="291" t="s">
        <v>488</v>
      </c>
      <c r="AQ33" s="292" t="s">
        <v>488</v>
      </c>
      <c r="AR33" s="293" t="s">
        <v>488</v>
      </c>
    </row>
    <row r="34" spans="1:46" ht="27" customHeight="1">
      <c r="A34" s="247"/>
      <c r="AK34" s="1117" t="s">
        <v>503</v>
      </c>
      <c r="AL34" s="1118"/>
      <c r="AM34" s="1118"/>
      <c r="AN34" s="1119"/>
      <c r="AO34" s="291" t="s">
        <v>488</v>
      </c>
      <c r="AP34" s="291" t="s">
        <v>488</v>
      </c>
      <c r="AQ34" s="292" t="s">
        <v>488</v>
      </c>
      <c r="AR34" s="293" t="s">
        <v>488</v>
      </c>
    </row>
    <row r="35" spans="1:46" ht="27" customHeight="1">
      <c r="A35" s="247"/>
      <c r="AK35" s="1117" t="s">
        <v>504</v>
      </c>
      <c r="AL35" s="1118"/>
      <c r="AM35" s="1118"/>
      <c r="AN35" s="1119"/>
      <c r="AO35" s="291">
        <v>2217598</v>
      </c>
      <c r="AP35" s="291">
        <v>13405</v>
      </c>
      <c r="AQ35" s="292">
        <v>9493</v>
      </c>
      <c r="AR35" s="293">
        <v>41.2</v>
      </c>
    </row>
    <row r="36" spans="1:46" ht="27" customHeight="1">
      <c r="A36" s="247"/>
      <c r="AK36" s="1117" t="s">
        <v>505</v>
      </c>
      <c r="AL36" s="1118"/>
      <c r="AM36" s="1118"/>
      <c r="AN36" s="1119"/>
      <c r="AO36" s="291">
        <v>27260</v>
      </c>
      <c r="AP36" s="291">
        <v>165</v>
      </c>
      <c r="AQ36" s="292">
        <v>807</v>
      </c>
      <c r="AR36" s="293">
        <v>-79.599999999999994</v>
      </c>
    </row>
    <row r="37" spans="1:46" ht="13.5" customHeight="1">
      <c r="A37" s="247"/>
      <c r="AK37" s="1117" t="s">
        <v>506</v>
      </c>
      <c r="AL37" s="1118"/>
      <c r="AM37" s="1118"/>
      <c r="AN37" s="1119"/>
      <c r="AO37" s="291">
        <v>81122</v>
      </c>
      <c r="AP37" s="291">
        <v>490</v>
      </c>
      <c r="AQ37" s="292">
        <v>509</v>
      </c>
      <c r="AR37" s="293">
        <v>-3.7</v>
      </c>
    </row>
    <row r="38" spans="1:46" ht="27" customHeight="1">
      <c r="A38" s="247"/>
      <c r="AK38" s="1120" t="s">
        <v>507</v>
      </c>
      <c r="AL38" s="1121"/>
      <c r="AM38" s="1121"/>
      <c r="AN38" s="1122"/>
      <c r="AO38" s="294" t="s">
        <v>488</v>
      </c>
      <c r="AP38" s="294" t="s">
        <v>488</v>
      </c>
      <c r="AQ38" s="295" t="s">
        <v>488</v>
      </c>
      <c r="AR38" s="283" t="s">
        <v>488</v>
      </c>
      <c r="AS38" s="290"/>
    </row>
    <row r="39" spans="1:46">
      <c r="A39" s="247"/>
      <c r="AK39" s="1120" t="s">
        <v>508</v>
      </c>
      <c r="AL39" s="1121"/>
      <c r="AM39" s="1121"/>
      <c r="AN39" s="1122"/>
      <c r="AO39" s="291">
        <v>-1463209</v>
      </c>
      <c r="AP39" s="291">
        <v>-8845</v>
      </c>
      <c r="AQ39" s="292">
        <v>-5799</v>
      </c>
      <c r="AR39" s="293">
        <v>52.5</v>
      </c>
      <c r="AS39" s="290"/>
    </row>
    <row r="40" spans="1:46" ht="27" customHeight="1">
      <c r="A40" s="247"/>
      <c r="AK40" s="1117" t="s">
        <v>509</v>
      </c>
      <c r="AL40" s="1118"/>
      <c r="AM40" s="1118"/>
      <c r="AN40" s="1119"/>
      <c r="AO40" s="291">
        <v>-6205236</v>
      </c>
      <c r="AP40" s="291">
        <v>-37511</v>
      </c>
      <c r="AQ40" s="292">
        <v>-30948</v>
      </c>
      <c r="AR40" s="293">
        <v>21.2</v>
      </c>
      <c r="AS40" s="290"/>
    </row>
    <row r="41" spans="1:46">
      <c r="A41" s="247"/>
      <c r="AK41" s="1123" t="s">
        <v>287</v>
      </c>
      <c r="AL41" s="1124"/>
      <c r="AM41" s="1124"/>
      <c r="AN41" s="1125"/>
      <c r="AO41" s="291">
        <v>61678</v>
      </c>
      <c r="AP41" s="291">
        <v>373</v>
      </c>
      <c r="AQ41" s="292">
        <v>9183</v>
      </c>
      <c r="AR41" s="293">
        <v>-95.9</v>
      </c>
      <c r="AS41" s="290"/>
    </row>
    <row r="42" spans="1:46">
      <c r="A42" s="247"/>
      <c r="AK42" s="296"/>
      <c r="AQ42" s="268"/>
      <c r="AR42" s="268"/>
      <c r="AS42" s="290"/>
    </row>
    <row r="43" spans="1:46">
      <c r="A43" s="247"/>
      <c r="AP43" s="297"/>
      <c r="AQ43" s="268"/>
      <c r="AS43" s="290"/>
    </row>
    <row r="44" spans="1:46">
      <c r="A44" s="247"/>
      <c r="AQ44" s="268"/>
    </row>
    <row r="45" spans="1:46">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510</v>
      </c>
    </row>
    <row r="48" spans="1:46">
      <c r="A48" s="247"/>
      <c r="AK48" s="301" t="s">
        <v>511</v>
      </c>
      <c r="AL48" s="301"/>
      <c r="AM48" s="301"/>
      <c r="AN48" s="301"/>
      <c r="AO48" s="301"/>
      <c r="AP48" s="301"/>
      <c r="AQ48" s="302"/>
      <c r="AR48" s="301"/>
    </row>
    <row r="49" spans="1:44" ht="13.5" customHeight="1">
      <c r="A49" s="247"/>
      <c r="AK49" s="303"/>
      <c r="AL49" s="304"/>
      <c r="AM49" s="1112" t="s">
        <v>479</v>
      </c>
      <c r="AN49" s="1114" t="s">
        <v>512</v>
      </c>
      <c r="AO49" s="1115"/>
      <c r="AP49" s="1115"/>
      <c r="AQ49" s="1115"/>
      <c r="AR49" s="1116"/>
    </row>
    <row r="50" spans="1:44">
      <c r="A50" s="247"/>
      <c r="AK50" s="305"/>
      <c r="AL50" s="306"/>
      <c r="AM50" s="1113"/>
      <c r="AN50" s="307" t="s">
        <v>513</v>
      </c>
      <c r="AO50" s="308" t="s">
        <v>514</v>
      </c>
      <c r="AP50" s="309" t="s">
        <v>515</v>
      </c>
      <c r="AQ50" s="310" t="s">
        <v>516</v>
      </c>
      <c r="AR50" s="311" t="s">
        <v>517</v>
      </c>
    </row>
    <row r="51" spans="1:44">
      <c r="A51" s="247"/>
      <c r="AK51" s="303" t="s">
        <v>518</v>
      </c>
      <c r="AL51" s="304"/>
      <c r="AM51" s="312">
        <v>14852603</v>
      </c>
      <c r="AN51" s="313">
        <v>87743</v>
      </c>
      <c r="AO51" s="314">
        <v>10</v>
      </c>
      <c r="AP51" s="315">
        <v>60285</v>
      </c>
      <c r="AQ51" s="316">
        <v>6.4</v>
      </c>
      <c r="AR51" s="317">
        <v>3.6</v>
      </c>
    </row>
    <row r="52" spans="1:44">
      <c r="A52" s="247"/>
      <c r="AK52" s="318"/>
      <c r="AL52" s="319" t="s">
        <v>519</v>
      </c>
      <c r="AM52" s="320">
        <v>10110056</v>
      </c>
      <c r="AN52" s="321">
        <v>59726</v>
      </c>
      <c r="AO52" s="322">
        <v>51.2</v>
      </c>
      <c r="AP52" s="323">
        <v>36445</v>
      </c>
      <c r="AQ52" s="324">
        <v>5</v>
      </c>
      <c r="AR52" s="325">
        <v>46.2</v>
      </c>
    </row>
    <row r="53" spans="1:44">
      <c r="A53" s="247"/>
      <c r="AK53" s="303" t="s">
        <v>520</v>
      </c>
      <c r="AL53" s="304"/>
      <c r="AM53" s="312">
        <v>11612431</v>
      </c>
      <c r="AN53" s="313">
        <v>69050</v>
      </c>
      <c r="AO53" s="314">
        <v>-21.3</v>
      </c>
      <c r="AP53" s="315">
        <v>52714</v>
      </c>
      <c r="AQ53" s="316">
        <v>-12.6</v>
      </c>
      <c r="AR53" s="317">
        <v>-8.6999999999999993</v>
      </c>
    </row>
    <row r="54" spans="1:44">
      <c r="A54" s="247"/>
      <c r="AK54" s="318"/>
      <c r="AL54" s="319" t="s">
        <v>519</v>
      </c>
      <c r="AM54" s="320">
        <v>8714519</v>
      </c>
      <c r="AN54" s="321">
        <v>51818</v>
      </c>
      <c r="AO54" s="322">
        <v>-13.2</v>
      </c>
      <c r="AP54" s="323">
        <v>29032</v>
      </c>
      <c r="AQ54" s="324">
        <v>-20.3</v>
      </c>
      <c r="AR54" s="325">
        <v>7.1</v>
      </c>
    </row>
    <row r="55" spans="1:44">
      <c r="A55" s="247"/>
      <c r="AK55" s="303" t="s">
        <v>521</v>
      </c>
      <c r="AL55" s="304"/>
      <c r="AM55" s="312">
        <v>6251716</v>
      </c>
      <c r="AN55" s="313">
        <v>37319</v>
      </c>
      <c r="AO55" s="314">
        <v>-46</v>
      </c>
      <c r="AP55" s="315">
        <v>46001</v>
      </c>
      <c r="AQ55" s="316">
        <v>-12.7</v>
      </c>
      <c r="AR55" s="317">
        <v>-33.299999999999997</v>
      </c>
    </row>
    <row r="56" spans="1:44">
      <c r="A56" s="247"/>
      <c r="AK56" s="318"/>
      <c r="AL56" s="319" t="s">
        <v>519</v>
      </c>
      <c r="AM56" s="320">
        <v>3959085</v>
      </c>
      <c r="AN56" s="321">
        <v>23634</v>
      </c>
      <c r="AO56" s="322">
        <v>-54.4</v>
      </c>
      <c r="AP56" s="323">
        <v>27974</v>
      </c>
      <c r="AQ56" s="324">
        <v>-3.6</v>
      </c>
      <c r="AR56" s="325">
        <v>-50.8</v>
      </c>
    </row>
    <row r="57" spans="1:44">
      <c r="A57" s="247"/>
      <c r="AK57" s="303" t="s">
        <v>522</v>
      </c>
      <c r="AL57" s="304"/>
      <c r="AM57" s="312">
        <v>8394663</v>
      </c>
      <c r="AN57" s="313">
        <v>50363</v>
      </c>
      <c r="AO57" s="314">
        <v>35</v>
      </c>
      <c r="AP57" s="315">
        <v>52878</v>
      </c>
      <c r="AQ57" s="316">
        <v>14.9</v>
      </c>
      <c r="AR57" s="317">
        <v>20.100000000000001</v>
      </c>
    </row>
    <row r="58" spans="1:44">
      <c r="A58" s="247"/>
      <c r="AK58" s="318"/>
      <c r="AL58" s="319" t="s">
        <v>519</v>
      </c>
      <c r="AM58" s="320">
        <v>4930348</v>
      </c>
      <c r="AN58" s="321">
        <v>29579</v>
      </c>
      <c r="AO58" s="322">
        <v>25.2</v>
      </c>
      <c r="AP58" s="323">
        <v>32136</v>
      </c>
      <c r="AQ58" s="324">
        <v>14.9</v>
      </c>
      <c r="AR58" s="325">
        <v>10.3</v>
      </c>
    </row>
    <row r="59" spans="1:44">
      <c r="A59" s="247"/>
      <c r="AK59" s="303" t="s">
        <v>523</v>
      </c>
      <c r="AL59" s="304"/>
      <c r="AM59" s="312">
        <v>13650562</v>
      </c>
      <c r="AN59" s="313">
        <v>82518</v>
      </c>
      <c r="AO59" s="314">
        <v>63.8</v>
      </c>
      <c r="AP59" s="315">
        <v>57911</v>
      </c>
      <c r="AQ59" s="316">
        <v>9.5</v>
      </c>
      <c r="AR59" s="317">
        <v>54.3</v>
      </c>
    </row>
    <row r="60" spans="1:44">
      <c r="A60" s="247"/>
      <c r="AK60" s="318"/>
      <c r="AL60" s="319" t="s">
        <v>519</v>
      </c>
      <c r="AM60" s="320">
        <v>8924963</v>
      </c>
      <c r="AN60" s="321">
        <v>53951</v>
      </c>
      <c r="AO60" s="322">
        <v>82.4</v>
      </c>
      <c r="AP60" s="323">
        <v>35132</v>
      </c>
      <c r="AQ60" s="324">
        <v>9.3000000000000007</v>
      </c>
      <c r="AR60" s="325">
        <v>73.099999999999994</v>
      </c>
    </row>
    <row r="61" spans="1:44">
      <c r="A61" s="247"/>
      <c r="AK61" s="303" t="s">
        <v>524</v>
      </c>
      <c r="AL61" s="326"/>
      <c r="AM61" s="312">
        <v>10952395</v>
      </c>
      <c r="AN61" s="313">
        <v>65399</v>
      </c>
      <c r="AO61" s="314">
        <v>8.3000000000000007</v>
      </c>
      <c r="AP61" s="315">
        <v>53958</v>
      </c>
      <c r="AQ61" s="327">
        <v>1.1000000000000001</v>
      </c>
      <c r="AR61" s="317">
        <v>7.2</v>
      </c>
    </row>
    <row r="62" spans="1:44">
      <c r="A62" s="247"/>
      <c r="AK62" s="318"/>
      <c r="AL62" s="319" t="s">
        <v>519</v>
      </c>
      <c r="AM62" s="320">
        <v>7327794</v>
      </c>
      <c r="AN62" s="321">
        <v>43742</v>
      </c>
      <c r="AO62" s="322">
        <v>18.2</v>
      </c>
      <c r="AP62" s="323">
        <v>32144</v>
      </c>
      <c r="AQ62" s="324">
        <v>1.1000000000000001</v>
      </c>
      <c r="AR62" s="325">
        <v>17.100000000000001</v>
      </c>
    </row>
    <row r="63" spans="1:44">
      <c r="A63" s="247"/>
    </row>
    <row r="64" spans="1:44">
      <c r="A64" s="247"/>
    </row>
    <row r="65" spans="1:46">
      <c r="A65" s="247"/>
    </row>
    <row r="66" spans="1:46">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idden="1"/>
    <row r="71" spans="1:46" hidden="1"/>
    <row r="72" spans="1:46" hidden="1"/>
    <row r="73" spans="1:46" hidden="1"/>
  </sheetData>
  <sheetProtection algorithmName="SHA-512" hashValue="eruy0CqwfZPEDOXa72EGKgNOWsos9L+eqCLM367Og+tYl93NmdoUdYe0P/KIknXLSNf58AJ6dY1rddKfukXGQw==" saltValue="zwLfdhtyR11OwUn7ZzCM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C1" zoomScaleNormal="100" zoomScaleSheetLayoutView="55" workbookViewId="0">
      <selection activeCell="C1" sqref="C1"/>
    </sheetView>
  </sheetViews>
  <sheetFormatPr defaultColWidth="0" defaultRowHeight="13.5" customHeight="1" zeroHeight="1"/>
  <cols>
    <col min="1" max="125" width="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c r="B2" s="241"/>
      <c r="DG2" s="241"/>
    </row>
    <row r="3" spans="2:1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row r="5" spans="2:125"/>
    <row r="6" spans="2:125"/>
    <row r="7" spans="2:125"/>
    <row r="8" spans="2:125"/>
    <row r="9" spans="2:125">
      <c r="DU9" s="241"/>
    </row>
    <row r="10" spans="2:125"/>
    <row r="11" spans="2:125"/>
    <row r="12" spans="2:125"/>
    <row r="13" spans="2:125"/>
    <row r="14" spans="2:125"/>
    <row r="15" spans="2:125"/>
    <row r="16" spans="2:125"/>
    <row r="17" spans="125:125">
      <c r="DU17" s="241"/>
    </row>
    <row r="18" spans="125:125"/>
    <row r="19" spans="125:125"/>
    <row r="20" spans="125:125">
      <c r="DU20" s="241"/>
    </row>
    <row r="21" spans="125:125">
      <c r="DU21" s="241"/>
    </row>
    <row r="22" spans="125:125"/>
    <row r="23" spans="125:125"/>
    <row r="24" spans="125:125"/>
    <row r="25" spans="125:125"/>
    <row r="26" spans="125:125"/>
    <row r="27" spans="125:125"/>
    <row r="28" spans="125:125">
      <c r="DU28" s="241"/>
    </row>
    <row r="29" spans="125:125"/>
    <row r="30" spans="125:125"/>
    <row r="31" spans="125:125"/>
    <row r="32" spans="125:125"/>
    <row r="33" spans="2:125">
      <c r="B33" s="241"/>
      <c r="G33" s="241"/>
      <c r="I33" s="241"/>
    </row>
    <row r="34" spans="2:125">
      <c r="C34" s="241"/>
      <c r="P34" s="241"/>
      <c r="DE34" s="241"/>
      <c r="DH34" s="241"/>
    </row>
    <row r="35" spans="2:125">
      <c r="D35" s="241"/>
      <c r="E35" s="241"/>
      <c r="DG35" s="241"/>
      <c r="DJ35" s="241"/>
      <c r="DP35" s="241"/>
      <c r="DQ35" s="241"/>
      <c r="DR35" s="241"/>
      <c r="DS35" s="241"/>
      <c r="DT35" s="241"/>
      <c r="DU35" s="241"/>
    </row>
    <row r="36" spans="2:1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c r="DU37" s="241"/>
    </row>
    <row r="38" spans="2:125">
      <c r="DT38" s="241"/>
      <c r="DU38" s="241"/>
    </row>
    <row r="39" spans="2:125"/>
    <row r="40" spans="2:125">
      <c r="DH40" s="241"/>
    </row>
    <row r="41" spans="2:125">
      <c r="DE41" s="241"/>
    </row>
    <row r="42" spans="2:125">
      <c r="DG42" s="241"/>
      <c r="DJ42" s="241"/>
    </row>
    <row r="43" spans="2:1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c r="DU44" s="241"/>
    </row>
    <row r="45" spans="2:125"/>
    <row r="46" spans="2:125"/>
    <row r="47" spans="2:125"/>
    <row r="48" spans="2:125">
      <c r="DT48" s="241"/>
      <c r="DU48" s="241"/>
    </row>
    <row r="49" spans="120:125">
      <c r="DU49" s="241"/>
    </row>
    <row r="50" spans="120:125">
      <c r="DU50" s="241"/>
    </row>
    <row r="51" spans="120:125">
      <c r="DP51" s="241"/>
      <c r="DQ51" s="241"/>
      <c r="DR51" s="241"/>
      <c r="DS51" s="241"/>
      <c r="DT51" s="241"/>
      <c r="DU51" s="241"/>
    </row>
    <row r="52" spans="120:125"/>
    <row r="53" spans="120:125"/>
    <row r="54" spans="120:125">
      <c r="DU54" s="241"/>
    </row>
    <row r="55" spans="120:125"/>
    <row r="56" spans="120:125"/>
    <row r="57" spans="120:125"/>
    <row r="58" spans="120:125">
      <c r="DU58" s="241"/>
    </row>
    <row r="59" spans="120:125"/>
    <row r="60" spans="120:125"/>
    <row r="61" spans="120:125"/>
    <row r="62" spans="120:125"/>
    <row r="63" spans="120:125">
      <c r="DU63" s="241"/>
    </row>
    <row r="64" spans="120:125">
      <c r="DT64" s="241"/>
      <c r="DU64" s="241"/>
    </row>
    <row r="65" spans="123:125"/>
    <row r="66" spans="123:125"/>
    <row r="67" spans="123:125"/>
    <row r="68" spans="123:125"/>
    <row r="69" spans="123:125">
      <c r="DS69" s="241"/>
      <c r="DT69" s="241"/>
      <c r="DU69" s="241"/>
    </row>
    <row r="70" spans="123:125"/>
    <row r="71" spans="123:125"/>
    <row r="72" spans="123:125"/>
    <row r="73" spans="123:125"/>
    <row r="74" spans="123:125"/>
    <row r="75" spans="123:125"/>
    <row r="76" spans="123:125"/>
    <row r="77" spans="123:125"/>
    <row r="78" spans="123:125"/>
    <row r="79" spans="123:125"/>
    <row r="80" spans="123:125"/>
    <row r="81" spans="116:125"/>
    <row r="82" spans="116:125">
      <c r="DL82" s="241"/>
    </row>
    <row r="83" spans="116:125">
      <c r="DM83" s="241"/>
      <c r="DN83" s="241"/>
      <c r="DO83" s="241"/>
      <c r="DP83" s="241"/>
      <c r="DQ83" s="241"/>
      <c r="DR83" s="241"/>
      <c r="DS83" s="241"/>
      <c r="DT83" s="241"/>
      <c r="DU83" s="241"/>
    </row>
    <row r="84" spans="116:125"/>
    <row r="85" spans="116:125"/>
    <row r="86" spans="116:125"/>
    <row r="87" spans="116:125"/>
    <row r="88" spans="116:125">
      <c r="DU88" s="241"/>
    </row>
    <row r="89" spans="116:125"/>
    <row r="90" spans="116:125"/>
    <row r="91" spans="116:125"/>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476</v>
      </c>
    </row>
    <row r="121" spans="125:125" ht="13.5" hidden="1" customHeight="1">
      <c r="DU121" s="241"/>
    </row>
  </sheetData>
  <sheetProtection algorithmName="SHA-512" hashValue="W/bpnDStcMMZ080orDgkpt5+CNbxtol7X74k/4hF3L2vV1uekba4mRh1YsOs95msibCWQQ81ZcI6Rj8bRx8I8A==" saltValue="SHlKU/btsBuvAr18iZPyY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c r="B2" s="241"/>
      <c r="T2" s="241"/>
    </row>
    <row r="3" spans="1:1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1"/>
      <c r="G33" s="241"/>
      <c r="I33" s="241"/>
    </row>
    <row r="34" spans="2:125">
      <c r="C34" s="241"/>
      <c r="P34" s="241"/>
      <c r="R34" s="241"/>
      <c r="U34" s="241"/>
    </row>
    <row r="35" spans="2:1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c r="F36" s="241"/>
      <c r="H36" s="241"/>
      <c r="J36" s="241"/>
      <c r="K36" s="241"/>
      <c r="L36" s="241"/>
      <c r="M36" s="241"/>
      <c r="N36" s="241"/>
      <c r="O36" s="241"/>
      <c r="Q36" s="241"/>
      <c r="S36" s="241"/>
      <c r="V36" s="241"/>
    </row>
    <row r="37" spans="2:125"/>
    <row r="38" spans="2:125"/>
    <row r="39" spans="2:125"/>
    <row r="40" spans="2:125">
      <c r="U40" s="241"/>
    </row>
    <row r="41" spans="2:125">
      <c r="R41" s="241"/>
    </row>
    <row r="42" spans="2:1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c r="Q43" s="241"/>
      <c r="S43" s="241"/>
      <c r="V43" s="24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476</v>
      </c>
    </row>
  </sheetData>
  <sheetProtection algorithmName="SHA-512" hashValue="zJ1By6jQJQgNeie08/V0NALWkDDEJm/IzCNjZb5Xp4772lenIFxYpAxqjVPVkMInLcFt2nxl8JQyA59+/nFGpw==" saltValue="Q+eo/RD/BGdBa4pQfKAc4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26" t="s">
        <v>3</v>
      </c>
      <c r="D47" s="1126"/>
      <c r="E47" s="1127"/>
      <c r="F47" s="11">
        <v>18.82</v>
      </c>
      <c r="G47" s="12">
        <v>19.5</v>
      </c>
      <c r="H47" s="12">
        <v>20.399999999999999</v>
      </c>
      <c r="I47" s="12">
        <v>20.65</v>
      </c>
      <c r="J47" s="13">
        <v>18.149999999999999</v>
      </c>
    </row>
    <row r="48" spans="2:10" ht="57.75" customHeight="1">
      <c r="B48" s="14"/>
      <c r="C48" s="1128" t="s">
        <v>4</v>
      </c>
      <c r="D48" s="1128"/>
      <c r="E48" s="1129"/>
      <c r="F48" s="15">
        <v>2.71</v>
      </c>
      <c r="G48" s="16">
        <v>6.76</v>
      </c>
      <c r="H48" s="16">
        <v>8.7200000000000006</v>
      </c>
      <c r="I48" s="16">
        <v>8.25</v>
      </c>
      <c r="J48" s="17">
        <v>3.45</v>
      </c>
    </row>
    <row r="49" spans="2:10" ht="57.75" customHeight="1" thickBot="1">
      <c r="B49" s="18"/>
      <c r="C49" s="1130" t="s">
        <v>5</v>
      </c>
      <c r="D49" s="1130"/>
      <c r="E49" s="1131"/>
      <c r="F49" s="19" t="s">
        <v>531</v>
      </c>
      <c r="G49" s="20">
        <v>4.1900000000000004</v>
      </c>
      <c r="H49" s="20" t="s">
        <v>532</v>
      </c>
      <c r="I49" s="20" t="s">
        <v>533</v>
      </c>
      <c r="J49" s="21" t="s">
        <v>534</v>
      </c>
    </row>
    <row r="50" spans="2:10"/>
  </sheetData>
  <sheetProtection algorithmName="SHA-512" hashValue="Je1lLvy91hVs6f0qsMy0tKfB0PySfn3AV1xCG9c2D8msujy/9TiUbET3/TCsODNuKx2YMLrw854/1/tGrKbMxQ==" saltValue="IlZNYh1rU0NQ6pYXDCNMT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CL6381</cp:lastModifiedBy>
  <cp:lastPrinted>2026-03-19T05:09:41Z</cp:lastPrinted>
  <dcterms:created xsi:type="dcterms:W3CDTF">2026-02-23T06:59:03Z</dcterms:created>
  <dcterms:modified xsi:type="dcterms:W3CDTF">2026-03-19T05:09:47Z</dcterms:modified>
  <cp:category/>
</cp:coreProperties>
</file>