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N:\03B財政課\11財政係\令和７年度\09 財政事情公表\04_財政状況資料集\01_令和６年度決算\03_提出書類\"/>
    </mc:Choice>
  </mc:AlternateContent>
  <xr:revisionPtr revIDLastSave="0" documentId="13_ncr:1_{5055DCB7-BDD7-4127-8717-957BFC988AB0}" xr6:coauthVersionLast="47" xr6:coauthVersionMax="47" xr10:uidLastSave="{00000000-0000-0000-0000-000000000000}"/>
  <bookViews>
    <workbookView xWindow="22932" yWindow="-108" windowWidth="23256" windowHeight="12456"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C36" i="10"/>
  <c r="BW35" i="10"/>
  <c r="C35" i="10"/>
  <c r="BW34" i="10"/>
  <c r="C34" i="10"/>
  <c r="CO34" i="10" l="1"/>
  <c r="CO35" i="10" s="1"/>
  <c r="AM34" i="10"/>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<sst xmlns="http://schemas.openxmlformats.org/spreadsheetml/2006/main" count="1111" uniqueCount="569">
  <si>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</si>
  <si>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</si>
  <si>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</si>
  <si>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</si>
  <si>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</si>
  <si>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</si>
  <si>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</si>
  <si>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</si>
  <si>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</si>
  <si>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</si>
  <si>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</si>
  <si>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</si>
  <si>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</si>
  <si>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</si>
  <si>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</si>
  <si>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</si>
  <si>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</si>
  <si>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</si>
  <si>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</si>
  <si>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</si>
  <si>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</si>
  <si>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</si>
  <si>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</si>
  <si>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</si>
  <si>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</si>
  <si>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</si>
  <si>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</si>
  <si>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</si>
  <si>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</si>
  <si>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</si>
  <si>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</si>
  <si>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</si>
  <si>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</si>
  <si>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</si>
  <si>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</si>
  <si>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</si>
  <si>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</si>
  <si>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</si>
  <si>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</si>
  <si>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</si>
  <si>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</si>
  <si>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</si>
  <si>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</si>
  <si>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</si>
  <si>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</si>
  <si>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</si>
  <si>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</si>
  <si>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</si>
  <si>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</si>
  <si>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</si>
  <si>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</si>
  <si>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</si>
  <si>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</si>
  <si>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</si>
  <si>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</si>
  <si>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</si>
  <si>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</si>
  <si>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</si>
  <si>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</si>
  <si>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</si>
  <si>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</si>
  <si>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</si>
  <si>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</si>
  <si>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</si>
  <si>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</si>
  <si>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</si>
  <si>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</si>
  <si>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</si>
  <si>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</si>
  <si>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</si>
  <si>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</si>
  <si>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</si>
  <si>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</si>
  <si>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</si>
  <si>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</si>
  <si>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</si>
  <si>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</si>
  <si>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</si>
  <si>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</si>
  <si>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</si>
  <si>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</si>
  <si>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</si>
  <si>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</si>
  <si>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</si>
  <si>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</si>
  <si>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</si>
  <si>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</si>
  <si>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</si>
  <si>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</si>
  <si>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</si>
  <si>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</si>
  <si>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</si>
  <si>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</si>
  <si>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</si>
  <si>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</si>
  <si>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</si>
  <si>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</si>
  <si>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</si>
  <si>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</si>
  <si>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</si>
  <si>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</si>
  <si>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</si>
  <si>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</si>
  <si>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</si>
  <si>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</si>
  <si>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</si>
  <si>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</si>
  <si>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</si>
  <si>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</si>
  <si>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</si>
  <si>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</si>
  <si>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</si>
  <si>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</si>
  <si>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</si>
  <si>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</si>
  <si>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</si>
  <si>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</si>
  <si>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</si>
  <si>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</si>
  <si>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</si>
  <si>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</si>
  <si>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</si>
  <si>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</si>
  <si>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</si>
  <si>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</si>
  <si>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</si>
  <si>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</si>
  <si>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</si>
  <si>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</si>
  <si>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</si>
  <si>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</si>
  <si>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</si>
  <si>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</si>
  <si>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</si>
  <si>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</si>
  <si>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</si>
  <si>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</si>
  <si>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</si>
  <si>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</si>
  <si>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</si>
  <si>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</si>
  <si>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</si>
  <si>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</si>
  <si>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</si>
  <si>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</si>
  <si>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</si>
  <si>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</si>
  <si>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</si>
  <si>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</si>
  <si>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</si>
  <si>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</si>
  <si>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</si>
  <si>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</si>
  <si>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</si>
  <si>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</si>
  <si>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</si>
  <si>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</si>
  <si>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</si>
  <si>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</si>
  <si>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</si>
  <si>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</si>
  <si>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</si>
  <si>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</si>
  <si>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</si>
  <si>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</si>
  <si>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</si>
  <si>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</si>
  <si>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</si>
  <si>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</si>
  <si>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</si>
  <si>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</si>
  <si>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</si>
  <si>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</si>
  <si>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</si>
  <si>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</si>
  <si>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</si>
  <si>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</si>
  <si>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</si>
  <si>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</si>
  <si>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</si>
  <si>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</si>
  <si>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</si>
  <si>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</si>
  <si>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</si>
  <si>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</si>
  <si>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</si>
  <si>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</si>
  <si>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</si>
  <si>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</si>
  <si>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</si>
  <si>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</si>
  <si>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</si>
  <si>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</si>
  <si>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</si>
  <si>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</si>
  <si>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</si>
  <si>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</si>
  <si>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</si>
  <si>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</si>
  <si>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</si>
  <si>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</si>
  <si>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</si>
  <si>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</si>
  <si>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</si>
  <si>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</si>
  <si>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</si>
  <si>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</si>
  <si>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</si>
  <si>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</si>
  <si>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</si>
  <si>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</si>
  <si>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</si>
  <si>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</si>
  <si>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</si>
  <si>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</si>
  <si>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</si>
  <si>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</si>
  <si>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</si>
  <si>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</si>
  <si>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</si>
  <si>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</si>
  <si>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</si>
  <si>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</si>
  <si>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</si>
  <si>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</si>
  <si>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</si>
  <si>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</si>
  <si>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</si>
  <si>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</si>
  <si>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</si>
  <si>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</si>
  <si>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</si>
  <si>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</si>
  <si>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</si>
  <si>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</si>
  <si>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</si>
  <si>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</si>
  <si>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</si>
  <si>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</si>
  <si>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</si>
  <si>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</si>
  <si>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</si>
  <si>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</si>
  <si>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</si>
  <si>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</si>
  <si>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</si>
  <si>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</si>
  <si>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</si>
  <si>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</si>
  <si>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</si>
  <si>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</si>
  <si>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</si>
  <si>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</si>
  <si>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</si>
  <si>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</si>
  <si>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</si>
  <si>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</si>
  <si>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</si>
  <si>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</si>
  <si>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</si>
  <si>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</si>
  <si>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</si>
  <si>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</si>
  <si>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</si>
  <si>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</si>
  <si>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</si>
  <si>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</si>
  <si>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</si>
  <si>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</si>
  <si>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</si>
  <si>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</si>
  <si>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</si>
  <si>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</si>
  <si>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</si>
  <si>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</si>
  <si>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</si>
  <si>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</si>
  <si>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</si>
  <si>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</si>
  <si>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</si>
  <si>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</si>
  <si>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</si>
  <si>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</si>
  <si>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</si>
  <si>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</si>
  <si>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</si>
  <si>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</si>
  <si>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</si>
  <si>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</si>
  <si>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</si>
  <si>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</si>
  <si>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</si>
  <si>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</si>
  <si>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</si>
  <si>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</si>
  <si>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</si>
  <si>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</si>
  <si>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</si>
  <si>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</si>
  <si>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</si>
  <si>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</si>
  <si>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</si>
  <si>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</si>
  <si>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</si>
  <si>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</si>
  <si>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</si>
  <si>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</si>
  <si>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</si>
  <si>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</si>
  <si>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</si>
  <si>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</si>
  <si>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</si>
  <si>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</si>
  <si>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</si>
  <si>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</si>
  <si>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</si>
  <si>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</si>
  <si>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</si>
  <si>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</si>
  <si>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</si>
  <si>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</si>
  <si>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</si>
  <si>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</si>
  <si>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</si>
  <si>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</si>
  <si>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</si>
  <si>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</si>
  <si>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</si>
  <si>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</si>
  <si>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</si>
  <si>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</si>
  <si>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</si>
  <si>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</si>
  <si>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</si>
  <si>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</si>
  <si>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</si>
  <si>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</si>
  <si>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</si>
  <si>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</si>
  <si>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</si>
  <si>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</si>
  <si>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</si>
  <si>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</si>
  <si>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</si>
  <si>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</si>
  <si>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</si>
  <si>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</si>
  <si>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</si>
  <si>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</si>
  <si>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</si>
  <si>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</si>
  <si>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</si>
  <si>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</si>
  <si>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</si>
  <si>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</si>
  <si>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</si>
  <si>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</si>
  <si>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</si>
  <si>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</si>
  <si>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</si>
  <si>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</si>
  <si>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</si>
  <si>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</si>
  <si>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</si>
  <si>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</si>
  <si>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</si>
  <si>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</si>
  <si>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</si>
  <si>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</si>
  <si>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</si>
  <si>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</si>
  <si>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</si>
  <si>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</si>
  <si>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</si>
  <si>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</si>
  <si>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</si>
  <si>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</si>
  <si>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</si>
  <si>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</si>
  <si>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</si>
  <si>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</si>
  <si>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</si>
  <si>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</si>
  <si>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</si>
  <si>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</si>
  <si>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</si>
  <si>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</si>
  <si>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</si>
  <si>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</si>
  <si>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</si>
  <si>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</si>
  <si>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</si>
  <si>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</si>
  <si>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</si>
  <si>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</si>
  <si>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大久保簡易水道事業特別会計</t>
    <phoneticPr fontId="5"/>
  </si>
  <si>
    <t>法非適用企業</t>
    <phoneticPr fontId="5"/>
  </si>
  <si>
    <t>三倉簡易水道事業特別会計</t>
    <phoneticPr fontId="5"/>
  </si>
  <si>
    <t>大河内簡易水道事業特別会計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</si>
  <si>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</si>
  <si>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</si>
  <si>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</si>
  <si>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</si>
  <si>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</si>
  <si>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</si>
  <si>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</si>
  <si>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</si>
  <si>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</si>
  <si>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</si>
  <si>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</si>
  <si>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</si>
  <si>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</si>
  <si>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</si>
  <si>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</si>
  <si>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</si>
  <si>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</si>
  <si>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</si>
  <si>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</si>
  <si>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</si>
  <si>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</si>
  <si>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</si>
  <si>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</si>
  <si>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</si>
  <si>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</si>
  <si>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</si>
  <si>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</si>
  <si>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</si>
  <si>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</si>
  <si>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</si>
  <si>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</si>
  <si>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</si>
  <si>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</si>
  <si>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</si>
  <si>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</si>
  <si>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</si>
  <si>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</si>
  <si>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</si>
  <si>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</si>
  <si>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</si>
  <si>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</si>
  <si>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</si>
  <si>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</si>
  <si>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</si>
  <si>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</si>
  <si>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</si>
  <si>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</si>
  <si>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</si>
  <si>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</si>
  <si>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</si>
  <si>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</si>
  <si>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</si>
  <si>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</si>
  <si>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</si>
  <si>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</si>
  <si>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</si>
  <si>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</si>
  <si>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</si>
  <si>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</si>
  <si>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</si>
  <si>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</si>
  <si>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</si>
  <si>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</si>
  <si>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</si>
  <si>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</si>
  <si>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</si>
  <si>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</si>
  <si>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</si>
  <si>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</si>
  <si>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</si>
  <si>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</si>
  <si>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</si>
  <si>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</si>
  <si>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</si>
  <si>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</si>
  <si>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</si>
  <si>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</si>
  <si>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</si>
  <si>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</si>
  <si>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</si>
  <si>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</si>
  <si>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</si>
  <si>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</si>
  <si>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</si>
  <si>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</si>
  <si>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</si>
  <si>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</si>
  <si>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</si>
  <si>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</si>
  <si>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</si>
  <si>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</si>
  <si>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</si>
  <si>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</si>
  <si>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</si>
  <si>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</si>
  <si>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</si>
  <si>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</si>
  <si>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</si>
  <si>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</si>
  <si>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</si>
  <si>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</si>
  <si>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</si>
  <si>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</si>
  <si>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</si>
  <si>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</si>
  <si>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</si>
  <si>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</si>
  <si>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</si>
  <si>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</si>
  <si>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</si>
  <si>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</si>
  <si>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</si>
  <si>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</si>
  <si>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</si>
  <si>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</si>
  <si>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</si>
  <si>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</si>
  <si>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</si>
  <si>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</si>
  <si>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</si>
  <si>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</si>
  <si>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</si>
  <si>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</si>
  <si>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</si>
  <si>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</si>
  <si>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</si>
  <si>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</si>
  <si>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</si>
  <si>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</si>
  <si>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</si>
  <si>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</si>
  <si>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</si>
  <si>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</si>
  <si>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</si>
  <si>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</si>
  <si>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8.55</t>
  </si>
  <si>
    <t>▲ 5.27</t>
  </si>
  <si>
    <t>▲ 5.29</t>
  </si>
  <si>
    <t>一般会計</t>
  </si>
  <si>
    <t>水道事業会計</t>
  </si>
  <si>
    <t>病院事業会計</t>
  </si>
  <si>
    <t>介護保険特別会計</t>
  </si>
  <si>
    <t>公共下水道事業会計</t>
  </si>
  <si>
    <t>国民健康保険特別会計</t>
  </si>
  <si>
    <t>大河内簡易水道事業特別会計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</si>
  <si>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</si>
  <si>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</si>
  <si>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</si>
  <si>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</si>
  <si>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</si>
  <si>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</si>
  <si>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</si>
  <si>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</si>
  <si>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森町ふるさと応援基金</t>
    <rPh sb="0" eb="2">
      <t>モリマチ</t>
    </rPh>
    <rPh sb="6" eb="8">
      <t>オウエン</t>
    </rPh>
    <rPh sb="8" eb="10">
      <t>キキン</t>
    </rPh>
    <phoneticPr fontId="5"/>
  </si>
  <si>
    <t>森町地域振興基金</t>
    <rPh sb="0" eb="2">
      <t>モリマチ</t>
    </rPh>
    <rPh sb="2" eb="4">
      <t>チイキ</t>
    </rPh>
    <rPh sb="4" eb="6">
      <t>シンコウ</t>
    </rPh>
    <rPh sb="6" eb="8">
      <t>キキン</t>
    </rPh>
    <phoneticPr fontId="2"/>
  </si>
  <si>
    <t>森町公共施設等総合管理基金</t>
    <rPh sb="0" eb="2">
      <t>モリマチ</t>
    </rPh>
    <rPh sb="2" eb="4">
      <t>コウキョウ</t>
    </rPh>
    <rPh sb="4" eb="6">
      <t>シセツ</t>
    </rPh>
    <rPh sb="6" eb="7">
      <t>トウ</t>
    </rPh>
    <rPh sb="7" eb="9">
      <t>ソウゴウ</t>
    </rPh>
    <rPh sb="9" eb="11">
      <t>カンリ</t>
    </rPh>
    <rPh sb="11" eb="13">
      <t>キキン</t>
    </rPh>
    <phoneticPr fontId="5"/>
  </si>
  <si>
    <t>森町企業立地推進基金</t>
    <rPh sb="0" eb="2">
      <t>モリマチ</t>
    </rPh>
    <rPh sb="2" eb="4">
      <t>キギョウ</t>
    </rPh>
    <rPh sb="4" eb="6">
      <t>リッチ</t>
    </rPh>
    <rPh sb="6" eb="8">
      <t>スイシン</t>
    </rPh>
    <rPh sb="8" eb="10">
      <t>キキン</t>
    </rPh>
    <phoneticPr fontId="5"/>
  </si>
  <si>
    <t>森町森林環境整備促進基金</t>
    <rPh sb="0" eb="2">
      <t>モリマチ</t>
    </rPh>
    <rPh sb="2" eb="4">
      <t>シンリン</t>
    </rPh>
    <rPh sb="4" eb="6">
      <t>カンキョウ</t>
    </rPh>
    <rPh sb="6" eb="8">
      <t>セイビ</t>
    </rPh>
    <rPh sb="8" eb="10">
      <t>ソクシン</t>
    </rPh>
    <rPh sb="10" eb="12">
      <t>キキン</t>
    </rPh>
    <phoneticPr fontId="5"/>
  </si>
  <si>
    <t>静岡県市町総合事務組合</t>
    <phoneticPr fontId="2"/>
  </si>
  <si>
    <t>袋井市森町広域行政組合</t>
    <rPh sb="0" eb="3">
      <t>フクロイシ</t>
    </rPh>
    <rPh sb="3" eb="5">
      <t>モリマチ</t>
    </rPh>
    <rPh sb="5" eb="11">
      <t>コウイキギョウセイクミアイ</t>
    </rPh>
    <phoneticPr fontId="2"/>
  </si>
  <si>
    <t>中遠広域事務組合</t>
    <rPh sb="0" eb="2">
      <t>チュウエン</t>
    </rPh>
    <rPh sb="2" eb="4">
      <t>コウイキ</t>
    </rPh>
    <rPh sb="4" eb="6">
      <t>ジム</t>
    </rPh>
    <rPh sb="6" eb="8">
      <t>クミアイ</t>
    </rPh>
    <phoneticPr fontId="2"/>
  </si>
  <si>
    <t>静岡地方税滞納整理機構</t>
    <rPh sb="0" eb="2">
      <t>シズオカ</t>
    </rPh>
    <rPh sb="2" eb="5">
      <t>チホウゼイ</t>
    </rPh>
    <rPh sb="5" eb="7">
      <t>タイノウ</t>
    </rPh>
    <rPh sb="7" eb="9">
      <t>セイリ</t>
    </rPh>
    <rPh sb="9" eb="11">
      <t>キコウ</t>
    </rPh>
    <phoneticPr fontId="2"/>
  </si>
  <si>
    <t>中東遠看護専門学校組合一般会計</t>
    <rPh sb="0" eb="2">
      <t>チュウトウ</t>
    </rPh>
    <rPh sb="2" eb="3">
      <t>エン</t>
    </rPh>
    <rPh sb="3" eb="5">
      <t>カンゴ</t>
    </rPh>
    <rPh sb="5" eb="7">
      <t>センモン</t>
    </rPh>
    <rPh sb="7" eb="9">
      <t>ガッコウ</t>
    </rPh>
    <rPh sb="9" eb="11">
      <t>クミアイ</t>
    </rPh>
    <rPh sb="11" eb="13">
      <t>イッパン</t>
    </rPh>
    <rPh sb="13" eb="15">
      <t>カイケイ</t>
    </rPh>
    <phoneticPr fontId="2"/>
  </si>
  <si>
    <t>中東遠看護専門学校組合特別会計</t>
    <rPh sb="0" eb="2">
      <t>チュウトウ</t>
    </rPh>
    <rPh sb="2" eb="3">
      <t>エン</t>
    </rPh>
    <rPh sb="3" eb="5">
      <t>カンゴ</t>
    </rPh>
    <rPh sb="5" eb="7">
      <t>センモン</t>
    </rPh>
    <rPh sb="7" eb="9">
      <t>ガッコウ</t>
    </rPh>
    <rPh sb="9" eb="11">
      <t>クミアイ</t>
    </rPh>
    <rPh sb="11" eb="13">
      <t>トクベツ</t>
    </rPh>
    <rPh sb="13" eb="15">
      <t>カイケイ</t>
    </rPh>
    <phoneticPr fontId="2"/>
  </si>
  <si>
    <t>‐</t>
    <phoneticPr fontId="2"/>
  </si>
  <si>
    <t>周智郡土地開発公社</t>
    <rPh sb="0" eb="3">
      <t>シュウチグン</t>
    </rPh>
    <rPh sb="3" eb="5">
      <t>トチ</t>
    </rPh>
    <rPh sb="5" eb="7">
      <t>カイハツ</t>
    </rPh>
    <rPh sb="7" eb="9">
      <t>コウシャ</t>
    </rPh>
    <phoneticPr fontId="2"/>
  </si>
  <si>
    <t>-</t>
    <phoneticPr fontId="2"/>
  </si>
  <si>
    <t>（株）アクティ森</t>
    <rPh sb="0" eb="3">
      <t>カブ</t>
    </rPh>
    <rPh sb="7" eb="8">
      <t>モリ</t>
    </rPh>
    <phoneticPr fontId="2"/>
  </si>
  <si>
    <t>静岡県後期高齢者医療広域連合</t>
    <phoneticPr fontId="2"/>
  </si>
  <si>
    <t>静岡県後期高齢者医療広域連合（事業会計分）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</si>
</sst>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9E13-46CD-AD74-82534C0316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45136</c:v>
                </c:pt>
                <c:pt idx="1">
                  <c:v>44873</c:v>
                </c:pt>
                <c:pt idx="2">
                  <c:v>56265</c:v>
                </c:pt>
                <c:pt idx="3">
                  <c:v>61109</c:v>
                </c:pt>
                <c:pt idx="4">
                  <c:v>58862</c:v>
                </c:pt>
              </c:numCache>
            </c:numRef>
          </c:val>
          <c:smooth val="0"/>
          <c:extLst>
            <c:ext xmlns:c16="http://schemas.microsoft.com/office/drawing/2014/chart" uri="{C3380CC4-5D6E-409C-BE32-E72D297353CC}">
              <c16:uniqueId val="{00000001-9E13-46CD-AD74-82534C0316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17.55</c:v>
                </c:pt>
                <c:pt idx="1">
                  <c:v>20.97</c:v>
                </c:pt>
                <c:pt idx="2">
                  <c:v>12.96</c:v>
                </c:pt>
                <c:pt idx="3">
                  <c:v>14.5</c:v>
                </c:pt>
                <c:pt idx="4">
                  <c:v>14.16</c:v>
                </c:pt>
              </c:numCache>
            </c:numRef>
          </c:val>
          <c:extLst>
            <c:ext xmlns:c16="http://schemas.microsoft.com/office/drawing/2014/chart" uri="{C3380CC4-5D6E-409C-BE32-E72D297353CC}">
              <c16:uniqueId val="{00000000-318D-440F-B1D2-A170FA613F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34.130000000000003</c:v>
                </c:pt>
                <c:pt idx="1">
                  <c:v>35.24</c:v>
                </c:pt>
                <c:pt idx="2">
                  <c:v>40.42</c:v>
                </c:pt>
                <c:pt idx="3">
                  <c:v>32.729999999999997</c:v>
                </c:pt>
                <c:pt idx="4">
                  <c:v>27.13</c:v>
                </c:pt>
              </c:numCache>
            </c:numRef>
          </c:val>
          <c:extLst>
            <c:ext xmlns:c16="http://schemas.microsoft.com/office/drawing/2014/chart" uri="{C3380CC4-5D6E-409C-BE32-E72D297353CC}">
              <c16:uniqueId val="{00000001-318D-440F-B1D2-A170FA613F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2.3199999999999998</c:v>
                </c:pt>
                <c:pt idx="1">
                  <c:v>4.62</c:v>
                </c:pt>
                <c:pt idx="2">
                  <c:v>-8.5500000000000007</c:v>
                </c:pt>
                <c:pt idx="3">
                  <c:v>-5.27</c:v>
                </c:pt>
                <c:pt idx="4">
                  <c:v>-5.29</c:v>
                </c:pt>
              </c:numCache>
            </c:numRef>
          </c:val>
          <c:smooth val="0"/>
          <c:extLst>
            <c:ext xmlns:c16="http://schemas.microsoft.com/office/drawing/2014/chart" uri="{C3380CC4-5D6E-409C-BE32-E72D297353CC}">
              <c16:uniqueId val="{00000002-318D-440F-B1D2-A170FA613F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1.05</c:v>
                </c:pt>
                <c:pt idx="2">
                  <c:v>#N/A</c:v>
                </c:pt>
                <c:pt idx="3">
                  <c:v>1.29</c:v>
                </c:pt>
                <c:pt idx="4">
                  <c:v>#N/A</c:v>
                </c:pt>
                <c:pt idx="5">
                  <c:v>3.96</c:v>
                </c:pt>
                <c:pt idx="6">
                  <c:v>#N/A</c:v>
                </c:pt>
                <c:pt idx="7">
                  <c:v>3.32</c:v>
                </c:pt>
                <c:pt idx="8">
                  <c:v>#N/A</c:v>
                </c:pt>
                <c:pt idx="9">
                  <c:v>0</c:v>
                </c:pt>
              </c:numCache>
            </c:numRef>
          </c:val>
          <c:extLst>
            <c:ext xmlns:c16="http://schemas.microsoft.com/office/drawing/2014/chart" uri="{C3380CC4-5D6E-409C-BE32-E72D297353CC}">
              <c16:uniqueId val="{00000000-B1FD-40E8-8C82-8E04CA4A98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FD-40E8-8C82-8E04CA4A987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B1FD-40E8-8C82-8E04CA4A9875}"/>
            </c:ext>
          </c:extLst>
        </c:ser>
        <c:ser>
          <c:idx val="3"/>
          <c:order val="3"/>
          <c:tx>
            <c:strRef>
              <c:f>データシート!$A$30</c:f>
              <c:strCache>
                <c:ptCount val="1"/>
                <c:pt idx="0">
                  <c:v>大河内簡易水道事業特別会計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1FD-40E8-8C82-8E04CA4A987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0.28999999999999998</c:v>
                </c:pt>
                <c:pt idx="4">
                  <c:v>#N/A</c:v>
                </c:pt>
                <c:pt idx="5">
                  <c:v>0.15</c:v>
                </c:pt>
                <c:pt idx="6">
                  <c:v>#N/A</c:v>
                </c:pt>
                <c:pt idx="7">
                  <c:v>0.23</c:v>
                </c:pt>
                <c:pt idx="8">
                  <c:v>#N/A</c:v>
                </c:pt>
                <c:pt idx="9">
                  <c:v>0.16</c:v>
                </c:pt>
              </c:numCache>
            </c:numRef>
          </c:val>
          <c:extLst>
            <c:ext xmlns:c16="http://schemas.microsoft.com/office/drawing/2014/chart" uri="{C3380CC4-5D6E-409C-BE32-E72D297353CC}">
              <c16:uniqueId val="{00000004-B1FD-40E8-8C82-8E04CA4A9875}"/>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1.41</c:v>
                </c:pt>
              </c:numCache>
            </c:numRef>
          </c:val>
          <c:extLst>
            <c:ext xmlns:c16="http://schemas.microsoft.com/office/drawing/2014/chart" uri="{C3380CC4-5D6E-409C-BE32-E72D297353CC}">
              <c16:uniqueId val="{00000005-B1FD-40E8-8C82-8E04CA4A987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2.96</c:v>
                </c:pt>
                <c:pt idx="2">
                  <c:v>#N/A</c:v>
                </c:pt>
                <c:pt idx="3">
                  <c:v>2.42</c:v>
                </c:pt>
                <c:pt idx="4">
                  <c:v>#N/A</c:v>
                </c:pt>
                <c:pt idx="5">
                  <c:v>2.4300000000000002</c:v>
                </c:pt>
                <c:pt idx="6">
                  <c:v>#N/A</c:v>
                </c:pt>
                <c:pt idx="7">
                  <c:v>1.5</c:v>
                </c:pt>
                <c:pt idx="8">
                  <c:v>#N/A</c:v>
                </c:pt>
                <c:pt idx="9">
                  <c:v>1.7</c:v>
                </c:pt>
              </c:numCache>
            </c:numRef>
          </c:val>
          <c:extLst>
            <c:ext xmlns:c16="http://schemas.microsoft.com/office/drawing/2014/chart" uri="{C3380CC4-5D6E-409C-BE32-E72D297353CC}">
              <c16:uniqueId val="{00000006-B1FD-40E8-8C82-8E04CA4A987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5.51</c:v>
                </c:pt>
                <c:pt idx="2">
                  <c:v>#N/A</c:v>
                </c:pt>
                <c:pt idx="3">
                  <c:v>7.57</c:v>
                </c:pt>
                <c:pt idx="4">
                  <c:v>#N/A</c:v>
                </c:pt>
                <c:pt idx="5">
                  <c:v>6.28</c:v>
                </c:pt>
                <c:pt idx="6">
                  <c:v>#N/A</c:v>
                </c:pt>
                <c:pt idx="7">
                  <c:v>3.75</c:v>
                </c:pt>
                <c:pt idx="8">
                  <c:v>#N/A</c:v>
                </c:pt>
                <c:pt idx="9">
                  <c:v>2.2000000000000002</c:v>
                </c:pt>
              </c:numCache>
            </c:numRef>
          </c:val>
          <c:extLst>
            <c:ext xmlns:c16="http://schemas.microsoft.com/office/drawing/2014/chart" uri="{C3380CC4-5D6E-409C-BE32-E72D297353CC}">
              <c16:uniqueId val="{00000007-B1FD-40E8-8C82-8E04CA4A987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7.29</c:v>
                </c:pt>
                <c:pt idx="2">
                  <c:v>#N/A</c:v>
                </c:pt>
                <c:pt idx="3">
                  <c:v>6.83</c:v>
                </c:pt>
                <c:pt idx="4">
                  <c:v>#N/A</c:v>
                </c:pt>
                <c:pt idx="5">
                  <c:v>7.19</c:v>
                </c:pt>
                <c:pt idx="6">
                  <c:v>#N/A</c:v>
                </c:pt>
                <c:pt idx="7">
                  <c:v>7.6</c:v>
                </c:pt>
                <c:pt idx="8">
                  <c:v>#N/A</c:v>
                </c:pt>
                <c:pt idx="9">
                  <c:v>8.27</c:v>
                </c:pt>
              </c:numCache>
            </c:numRef>
          </c:val>
          <c:extLst>
            <c:ext xmlns:c16="http://schemas.microsoft.com/office/drawing/2014/chart" uri="{C3380CC4-5D6E-409C-BE32-E72D297353CC}">
              <c16:uniqueId val="{00000008-B1FD-40E8-8C82-8E04CA4A98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17.54</c:v>
                </c:pt>
                <c:pt idx="2">
                  <c:v>#N/A</c:v>
                </c:pt>
                <c:pt idx="3">
                  <c:v>20.97</c:v>
                </c:pt>
                <c:pt idx="4">
                  <c:v>#N/A</c:v>
                </c:pt>
                <c:pt idx="5">
                  <c:v>12.95</c:v>
                </c:pt>
                <c:pt idx="6">
                  <c:v>#N/A</c:v>
                </c:pt>
                <c:pt idx="7">
                  <c:v>14.5</c:v>
                </c:pt>
                <c:pt idx="8">
                  <c:v>#N/A</c:v>
                </c:pt>
                <c:pt idx="9">
                  <c:v>14.16</c:v>
                </c:pt>
              </c:numCache>
            </c:numRef>
          </c:val>
          <c:extLst>
            <c:ext xmlns:c16="http://schemas.microsoft.com/office/drawing/2014/chart" uri="{C3380CC4-5D6E-409C-BE32-E72D297353CC}">
              <c16:uniqueId val="{00000009-B1FD-40E8-8C82-8E04CA4A98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754</c:v>
                </c:pt>
                <c:pt idx="5">
                  <c:v>755</c:v>
                </c:pt>
                <c:pt idx="8">
                  <c:v>764</c:v>
                </c:pt>
                <c:pt idx="11">
                  <c:v>769</c:v>
                </c:pt>
                <c:pt idx="14">
                  <c:v>776</c:v>
                </c:pt>
              </c:numCache>
            </c:numRef>
          </c:val>
          <c:extLst>
            <c:ext xmlns:c16="http://schemas.microsoft.com/office/drawing/2014/chart" uri="{C3380CC4-5D6E-409C-BE32-E72D297353CC}">
              <c16:uniqueId val="{00000000-8F85-436E-8677-F92F9755B8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85-436E-8677-F92F9755B8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85-436E-8677-F92F9755B8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135</c:v>
                </c:pt>
                <c:pt idx="3">
                  <c:v>110</c:v>
                </c:pt>
                <c:pt idx="6">
                  <c:v>83</c:v>
                </c:pt>
                <c:pt idx="9">
                  <c:v>66</c:v>
                </c:pt>
                <c:pt idx="12">
                  <c:v>54</c:v>
                </c:pt>
              </c:numCache>
            </c:numRef>
          </c:val>
          <c:extLst>
            <c:ext xmlns:c16="http://schemas.microsoft.com/office/drawing/2014/chart" uri="{C3380CC4-5D6E-409C-BE32-E72D297353CC}">
              <c16:uniqueId val="{00000003-8F85-436E-8677-F92F9755B8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363</c:v>
                </c:pt>
                <c:pt idx="3">
                  <c:v>387</c:v>
                </c:pt>
                <c:pt idx="6">
                  <c:v>409</c:v>
                </c:pt>
                <c:pt idx="9">
                  <c:v>414</c:v>
                </c:pt>
                <c:pt idx="12">
                  <c:v>395</c:v>
                </c:pt>
              </c:numCache>
            </c:numRef>
          </c:val>
          <c:extLst>
            <c:ext xmlns:c16="http://schemas.microsoft.com/office/drawing/2014/chart" uri="{C3380CC4-5D6E-409C-BE32-E72D297353CC}">
              <c16:uniqueId val="{00000004-8F85-436E-8677-F92F9755B8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85-436E-8677-F92F9755B8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85-436E-8677-F92F9755B8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828</c:v>
                </c:pt>
                <c:pt idx="3">
                  <c:v>867</c:v>
                </c:pt>
                <c:pt idx="6">
                  <c:v>898</c:v>
                </c:pt>
                <c:pt idx="9">
                  <c:v>925</c:v>
                </c:pt>
                <c:pt idx="12">
                  <c:v>924</c:v>
                </c:pt>
              </c:numCache>
            </c:numRef>
          </c:val>
          <c:extLst>
            <c:ext xmlns:c16="http://schemas.microsoft.com/office/drawing/2014/chart" uri="{C3380CC4-5D6E-409C-BE32-E72D297353CC}">
              <c16:uniqueId val="{00000007-8F85-436E-8677-F92F9755B8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572</c:v>
                </c:pt>
                <c:pt idx="2">
                  <c:v>#N/A</c:v>
                </c:pt>
                <c:pt idx="3">
                  <c:v>#N/A</c:v>
                </c:pt>
                <c:pt idx="4">
                  <c:v>609</c:v>
                </c:pt>
                <c:pt idx="5">
                  <c:v>#N/A</c:v>
                </c:pt>
                <c:pt idx="6">
                  <c:v>#N/A</c:v>
                </c:pt>
                <c:pt idx="7">
                  <c:v>626</c:v>
                </c:pt>
                <c:pt idx="8">
                  <c:v>#N/A</c:v>
                </c:pt>
                <c:pt idx="9">
                  <c:v>#N/A</c:v>
                </c:pt>
                <c:pt idx="10">
                  <c:v>636</c:v>
                </c:pt>
                <c:pt idx="11">
                  <c:v>#N/A</c:v>
                </c:pt>
                <c:pt idx="12">
                  <c:v>#N/A</c:v>
                </c:pt>
                <c:pt idx="13">
                  <c:v>597</c:v>
                </c:pt>
                <c:pt idx="14">
                  <c:v>#N/A</c:v>
                </c:pt>
              </c:numCache>
            </c:numRef>
          </c:val>
          <c:smooth val="0"/>
          <c:extLst>
            <c:ext xmlns:c16="http://schemas.microsoft.com/office/drawing/2014/chart" uri="{C3380CC4-5D6E-409C-BE32-E72D297353CC}">
              <c16:uniqueId val="{00000008-8F85-436E-8677-F92F9755B8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8285</c:v>
                </c:pt>
                <c:pt idx="5">
                  <c:v>8246</c:v>
                </c:pt>
                <c:pt idx="8">
                  <c:v>8150</c:v>
                </c:pt>
                <c:pt idx="11">
                  <c:v>8092</c:v>
                </c:pt>
                <c:pt idx="14">
                  <c:v>8040</c:v>
                </c:pt>
              </c:numCache>
            </c:numRef>
          </c:val>
          <c:extLst>
            <c:ext xmlns:c16="http://schemas.microsoft.com/office/drawing/2014/chart" uri="{C3380CC4-5D6E-409C-BE32-E72D297353CC}">
              <c16:uniqueId val="{00000000-20C5-4577-ADC3-84A0616E66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874</c:v>
                </c:pt>
                <c:pt idx="5">
                  <c:v>939</c:v>
                </c:pt>
                <c:pt idx="8">
                  <c:v>992</c:v>
                </c:pt>
                <c:pt idx="11">
                  <c:v>1032</c:v>
                </c:pt>
                <c:pt idx="14">
                  <c:v>942</c:v>
                </c:pt>
              </c:numCache>
            </c:numRef>
          </c:val>
          <c:extLst>
            <c:ext xmlns:c16="http://schemas.microsoft.com/office/drawing/2014/chart" uri="{C3380CC4-5D6E-409C-BE32-E72D297353CC}">
              <c16:uniqueId val="{00000001-20C5-4577-ADC3-84A0616E66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3049</c:v>
                </c:pt>
                <c:pt idx="5">
                  <c:v>3972</c:v>
                </c:pt>
                <c:pt idx="8">
                  <c:v>4564</c:v>
                </c:pt>
                <c:pt idx="11">
                  <c:v>4183</c:v>
                </c:pt>
                <c:pt idx="14">
                  <c:v>3873</c:v>
                </c:pt>
              </c:numCache>
            </c:numRef>
          </c:val>
          <c:extLst>
            <c:ext xmlns:c16="http://schemas.microsoft.com/office/drawing/2014/chart" uri="{C3380CC4-5D6E-409C-BE32-E72D297353CC}">
              <c16:uniqueId val="{00000002-20C5-4577-ADC3-84A0616E66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C5-4577-ADC3-84A0616E66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C5-4577-ADC3-84A0616E66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C5-4577-ADC3-84A0616E66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324</c:v>
                </c:pt>
                <c:pt idx="3">
                  <c:v>293</c:v>
                </c:pt>
                <c:pt idx="6">
                  <c:v>245</c:v>
                </c:pt>
                <c:pt idx="9">
                  <c:v>192</c:v>
                </c:pt>
                <c:pt idx="12">
                  <c:v>210</c:v>
                </c:pt>
              </c:numCache>
            </c:numRef>
          </c:val>
          <c:extLst>
            <c:ext xmlns:c16="http://schemas.microsoft.com/office/drawing/2014/chart" uri="{C3380CC4-5D6E-409C-BE32-E72D297353CC}">
              <c16:uniqueId val="{00000006-20C5-4577-ADC3-84A0616E66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687</c:v>
                </c:pt>
                <c:pt idx="3">
                  <c:v>735</c:v>
                </c:pt>
                <c:pt idx="6">
                  <c:v>714</c:v>
                </c:pt>
                <c:pt idx="9">
                  <c:v>654</c:v>
                </c:pt>
                <c:pt idx="12">
                  <c:v>674</c:v>
                </c:pt>
              </c:numCache>
            </c:numRef>
          </c:val>
          <c:extLst>
            <c:ext xmlns:c16="http://schemas.microsoft.com/office/drawing/2014/chart" uri="{C3380CC4-5D6E-409C-BE32-E72D297353CC}">
              <c16:uniqueId val="{00000007-20C5-4577-ADC3-84A0616E66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4813</c:v>
                </c:pt>
                <c:pt idx="3">
                  <c:v>4961</c:v>
                </c:pt>
                <c:pt idx="6">
                  <c:v>4985</c:v>
                </c:pt>
                <c:pt idx="9">
                  <c:v>5102</c:v>
                </c:pt>
                <c:pt idx="12">
                  <c:v>4799</c:v>
                </c:pt>
              </c:numCache>
            </c:numRef>
          </c:val>
          <c:extLst>
            <c:ext xmlns:c16="http://schemas.microsoft.com/office/drawing/2014/chart" uri="{C3380CC4-5D6E-409C-BE32-E72D297353CC}">
              <c16:uniqueId val="{00000008-20C5-4577-ADC3-84A0616E66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C5-4577-ADC3-84A0616E66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8828</c:v>
                </c:pt>
                <c:pt idx="3">
                  <c:v>8801</c:v>
                </c:pt>
                <c:pt idx="6">
                  <c:v>8692</c:v>
                </c:pt>
                <c:pt idx="9">
                  <c:v>8727</c:v>
                </c:pt>
                <c:pt idx="12">
                  <c:v>8659</c:v>
                </c:pt>
              </c:numCache>
            </c:numRef>
          </c:val>
          <c:extLst>
            <c:ext xmlns:c16="http://schemas.microsoft.com/office/drawing/2014/chart" uri="{C3380CC4-5D6E-409C-BE32-E72D297353CC}">
              <c16:uniqueId val="{0000000A-20C5-4577-ADC3-84A0616E66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2445</c:v>
                </c:pt>
                <c:pt idx="2">
                  <c:v>#N/A</c:v>
                </c:pt>
                <c:pt idx="3">
                  <c:v>#N/A</c:v>
                </c:pt>
                <c:pt idx="4">
                  <c:v>1633</c:v>
                </c:pt>
                <c:pt idx="5">
                  <c:v>#N/A</c:v>
                </c:pt>
                <c:pt idx="6">
                  <c:v>#N/A</c:v>
                </c:pt>
                <c:pt idx="7">
                  <c:v>930</c:v>
                </c:pt>
                <c:pt idx="8">
                  <c:v>#N/A</c:v>
                </c:pt>
                <c:pt idx="9">
                  <c:v>#N/A</c:v>
                </c:pt>
                <c:pt idx="10">
                  <c:v>1370</c:v>
                </c:pt>
                <c:pt idx="11">
                  <c:v>#N/A</c:v>
                </c:pt>
                <c:pt idx="12">
                  <c:v>#N/A</c:v>
                </c:pt>
                <c:pt idx="13">
                  <c:v>1488</c:v>
                </c:pt>
                <c:pt idx="14">
                  <c:v>#N/A</c:v>
                </c:pt>
              </c:numCache>
            </c:numRef>
          </c:val>
          <c:smooth val="0"/>
          <c:extLst>
            <c:ext xmlns:c16="http://schemas.microsoft.com/office/drawing/2014/chart" uri="{C3380CC4-5D6E-409C-BE32-E72D297353CC}">
              <c16:uniqueId val="{0000000B-20C5-4577-ADC3-84A0616E66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2201</c:v>
                </c:pt>
                <c:pt idx="1">
                  <c:v>1812</c:v>
                </c:pt>
                <c:pt idx="2">
                  <c:v>1522</c:v>
                </c:pt>
              </c:numCache>
            </c:numRef>
          </c:val>
          <c:extLst>
            <c:ext xmlns:c16="http://schemas.microsoft.com/office/drawing/2014/chart" uri="{C3380CC4-5D6E-409C-BE32-E72D297353CC}">
              <c16:uniqueId val="{00000000-D452-4830-9846-70D2C7B53D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401</c:v>
                </c:pt>
                <c:pt idx="1">
                  <c:v>297</c:v>
                </c:pt>
                <c:pt idx="2">
                  <c:v>233</c:v>
                </c:pt>
              </c:numCache>
            </c:numRef>
          </c:val>
          <c:extLst>
            <c:ext xmlns:c16="http://schemas.microsoft.com/office/drawing/2014/chart" uri="{C3380CC4-5D6E-409C-BE32-E72D297353CC}">
              <c16:uniqueId val="{00000001-D452-4830-9846-70D2C7B53D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1646</c:v>
                </c:pt>
                <c:pt idx="1">
                  <c:v>1693</c:v>
                </c:pt>
                <c:pt idx="2">
                  <c:v>1737</c:v>
                </c:pt>
              </c:numCache>
            </c:numRef>
          </c:val>
          <c:extLst>
            <c:ext xmlns:c16="http://schemas.microsoft.com/office/drawing/2014/chart" uri="{C3380CC4-5D6E-409C-BE32-E72D297353CC}">
              <c16:uniqueId val="{00000002-D452-4830-9846-70D2C7B53D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のうち以下３点が主な増減理由である。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○元利償還金は、公共施設等適正管理推進事業債の償還額の増がある一方、臨時財政対策債の償還額が減となり、元利償還金は横ばいとなっている。</a:t>
          </a:r>
        </a:p>
        <a:p>
          <a:r>
            <a:rPr kumimoji="1" lang="ja-JP" altLang="en-US" sz="1200">
              <a:latin typeface="ＭＳ ゴシック" pitchFamily="49" charset="-128"/>
              <a:ea typeface="ＭＳ ゴシック" pitchFamily="49" charset="-128"/>
            </a:rPr>
            <a:t>○公営企業債等繰入見込額は、病院事業に係る起債残高の減少、下水道事業の法適化に係る算出方法の変更により減少した。</a:t>
          </a:r>
        </a:p>
        <a:p>
          <a:r>
            <a:rPr kumimoji="1" lang="ja-JP" altLang="en-US" sz="1200">
              <a:latin typeface="ＭＳ ゴシック" pitchFamily="49" charset="-128"/>
              <a:ea typeface="ＭＳ ゴシック" pitchFamily="49" charset="-128"/>
            </a:rPr>
            <a:t>○組合等が起こした地方債の元利償還金に対する負担金等は、中東遠看護学校専門組合の地方債現在高の減少したものの、中遠広域事務組合・袋井市森町広域行政組合の地方債現在高は増加が減少を上回り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は、基準財政需要額に算入された公債費において、下水道費の増加したことによる。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満期一括償還地方債の借入はなく、減債基金残高のうち、実質公債費比率の算定に用いる、満期一括償還地方債の償還の財源として積み立てた額はない。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・令和６年度中の新たな借入額</a:t>
          </a:r>
          <a:r>
            <a:rPr kumimoji="1" lang="en-US" altLang="ja-JP" sz="1400">
              <a:latin typeface="ＭＳ ゴシック" pitchFamily="49" charset="-128"/>
              <a:ea typeface="ＭＳ ゴシック" pitchFamily="49" charset="-128"/>
            </a:rPr>
            <a:t>828</a:t>
          </a:r>
          <a:r>
            <a:rPr kumimoji="1" lang="ja-JP" altLang="en-US" sz="1400">
              <a:latin typeface="ＭＳ ゴシック" pitchFamily="49" charset="-128"/>
              <a:ea typeface="ＭＳ ゴシック" pitchFamily="49" charset="-128"/>
            </a:rPr>
            <a:t>百万円に対して、元金償還額</a:t>
          </a:r>
          <a:r>
            <a:rPr kumimoji="1" lang="en-US" altLang="ja-JP" sz="1400">
              <a:latin typeface="ＭＳ ゴシック" pitchFamily="49" charset="-128"/>
              <a:ea typeface="ＭＳ ゴシック" pitchFamily="49" charset="-128"/>
            </a:rPr>
            <a:t>896</a:t>
          </a:r>
          <a:r>
            <a:rPr kumimoji="1" lang="ja-JP" altLang="en-US" sz="1400">
              <a:latin typeface="ＭＳ ゴシック" pitchFamily="49" charset="-128"/>
              <a:ea typeface="ＭＳ ゴシック" pitchFamily="49" charset="-128"/>
            </a:rPr>
            <a:t>百万円であり、地方債の現在高が差額分について減少</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a:t>
          </a:r>
        </a:p>
        <a:p>
          <a:r>
            <a:rPr kumimoji="1" lang="ja-JP" altLang="en-US" sz="1400">
              <a:latin typeface="ＭＳ ゴシック" pitchFamily="49" charset="-128"/>
              <a:ea typeface="ＭＳ ゴシック" pitchFamily="49" charset="-128"/>
            </a:rPr>
            <a:t>・ふるさと応援基金の増</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や森林環境整備促進基金の増（</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百万円）等があるものの、財政調整期金の取崩</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、減債基金の取崩</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等により、充当可能基金の額が減少</a:t>
          </a:r>
          <a:r>
            <a:rPr kumimoji="1" lang="en-US" altLang="ja-JP" sz="1400">
              <a:latin typeface="ＭＳ ゴシック" pitchFamily="49" charset="-128"/>
              <a:ea typeface="ＭＳ ゴシック" pitchFamily="49" charset="-128"/>
            </a:rPr>
            <a:t>(△310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a:t>
          </a:r>
        </a:p>
        <a:p>
          <a:r>
            <a:rPr kumimoji="1" lang="ja-JP" altLang="en-US" sz="1400">
              <a:latin typeface="ＭＳ ゴシック" pitchFamily="49" charset="-128"/>
              <a:ea typeface="ＭＳ ゴシック" pitchFamily="49" charset="-128"/>
            </a:rPr>
            <a:t>・基準財政需要額算入見込額について、下水道事業に係る起債額の増加等による増</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や災害復旧費の増（</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百万円）、国土強靭化施策債償還費の増（</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百万円）は、あったものの、保健衛生費に係る病院事業債の減少等による減</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、臨時財政対策債の減</a:t>
          </a:r>
          <a:r>
            <a:rPr kumimoji="1" lang="en-US" altLang="ja-JP" sz="1400">
              <a:latin typeface="ＭＳ ゴシック" pitchFamily="49" charset="-128"/>
              <a:ea typeface="ＭＳ ゴシック" pitchFamily="49" charset="-128"/>
            </a:rPr>
            <a:t>(△363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等により基準財政需要額算入見込額が減少</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百万円を積み立てた一方、災害復旧費の財源確保として、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百万円取崩を行った。減債基金においても、臨時財政対策債償還基金分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その他特定目的基金においては、特に森町ふるさと応援基金について、ふるさと応援寄附金から経費を除いた分の積立により増加したが、基金全体としては、取崩額が大き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財政調整基金への一元的積立方針を変更し、基金の使途明確化及び目的整理のためにその他特定目的基金への積立を行う。また、一部のその他特定目的基金の基金を合算して運用管理する。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・森町ふるさと応援基金：森町をふるさととして応援する方々から受け入れた寄附金について、安心・安全で魅力あるまちづくりに要する経費に充てる。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・森町地域振興基金：地域における福祉活動の促進、快適な生活環境の形成等を図る。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・森町公共施設等総合管理基金：公共施設等の総合的且つ計画的な更新、統廃合、長寿命化等に要する経費に充てる。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・森町企業立地推進基金：町内への企業立地を促進し、地域産業の活性化及び雇用機会の創出を図る。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・森町森林環境整備促進基金：森林の整備に関する施策及びその促進に関する施策に要する費用に充てる。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・森町ふるさと応援基金：取崩による減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・森町公共施設等総合管理基金：利子積立による増のみであったため、微増であった。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・森町企業立地推進基金：予算積立等による増７百万円により、対前年度比で７百万円の増となった。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・森町森林環境整備促進基金：積立による増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ふるさと応援基金：ふるさと納税の推進により寄附額が多くなったが、近年は減少傾向にあり、不安定な財源であることから、基金残高を注視しつつ、安心・安全で魅力あるまちづくりに有効活用するため、取崩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・森町公共施設等総合管理基金：公共施設等総合管理計画や公共施設個別施設計画をふまえ、今後の公共施設等の総合的且つ計画的な更新、統廃合、長寿命化等に要する経費に充てるため積立の検討を図る。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令和６年豪雨被災対応等の財源確保のため、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百万円取り崩した。基金運用益として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公共施設の老朽化や突発的な災害への対応となると、取崩額が大きくなる。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億円程度を維持して積み立てることを目標としているが、直近で決算剰余額を積み立てることができていないため、厳しい状況にある。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百万円取り崩しを行い、臨時財政対策債償還基金費分として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地方債の償還計画を踏まえ、財源が確保された時点で積み立て、将来の公債費の増に対応し平準化できるようにする。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16,968
16,406
133.91
11,303,360
10,464,209
794,898
5,612,067
8,658,552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財政力指数は、再算定による基準財政需要額の増等で令和３年度から減少傾向にあり、令和６年度は、前年度と同じ</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pPr hangingPunct="0"/>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今後、さらに人口減少が進む中、楽観視はできない状況であることから、移住定住、企業誘致の推進により、町税収の向上などを中心に財政基盤の強化に努める。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歳入（分母）の地方特例交付金や普通交付税が増となり、歳出（分子）においても物件費や補助費等などの増加により増となった。その結果、歳入・歳出ともに増加したが、歳入の増加幅が大きかったため、</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へ数値が減少した。</a:t>
          </a:r>
        </a:p>
        <a:p>
          <a:r>
            <a:rPr kumimoji="1" lang="ja-JP" altLang="en-US" sz="1300">
              <a:latin typeface="ＭＳ Ｐゴシック" panose="020B0600070205080204" pitchFamily="50" charset="-128"/>
              <a:ea typeface="ＭＳ Ｐゴシック" panose="020B0600070205080204" pitchFamily="50" charset="-128"/>
            </a:rPr>
            <a:t>　今後、行財政改革への取り組みを通して、経常経費の削減に努めるとともに、一般財源確保のため、町税の徴収強化、移住定住、企業誘致の推進などを図る。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16147</xdr:rowOff>
    </xdr:from>
    <xdr:to>
      <xdr:col>23</xdr:col>
      <xdr:colOff>133350</xdr:colOff>
      <xdr:row>65</xdr:row>
      <xdr:rowOff>36830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16039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118654</xdr:rowOff>
    </xdr:from>
    <xdr:to>
      <xdr:col>19</xdr:col>
      <xdr:colOff>133350</xdr:colOff>
      <xdr:row>65</xdr:row>
      <xdr:rowOff>36830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09145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33201</xdr:rowOff>
    </xdr:from>
    <xdr:to>
      <xdr:col>15</xdr:col>
      <xdr:colOff>82550</xdr:colOff>
      <xdr:row>64</xdr:row>
      <xdr:rowOff>118654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491651"/>
          <a:ext cx="889000" cy="59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33201</xdr:rowOff>
    </xdr:from>
    <xdr:to>
      <xdr:col>11</xdr:col>
      <xdr:colOff>31750</xdr:colOff>
      <xdr:row>63</xdr:row>
      <xdr:rowOff>152219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91651"/>
          <a:ext cx="889000" cy="4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136797</xdr:rowOff>
    </xdr:from>
    <xdr:to>
      <xdr:col>23</xdr:col>
      <xdr:colOff>184150</xdr:colOff>
      <xdr:row>65</xdr:row>
      <xdr:rowOff>66947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108874</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67854</xdr:rowOff>
    </xdr:from>
    <xdr:to>
      <xdr:col>15</xdr:col>
      <xdr:colOff>133350</xdr:colOff>
      <xdr:row>64</xdr:row>
      <xdr:rowOff>169454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154231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153851</xdr:rowOff>
    </xdr:from>
    <xdr:to>
      <xdr:col>11</xdr:col>
      <xdr:colOff>82550</xdr:colOff>
      <xdr:row>61</xdr:row>
      <xdr:rowOff>84001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94178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２年度から会計年度任用職員制度の開始により増加し、その後も職員数の増などにより増加している。物件費については、近年設備等の修繕費、各種調査、計画策定業務委託、物品等のリース等の増加に伴い、増加傾向にある。令和６年度は、自治体システム標準化・共通化に伴う業務委託料などにより増加した。</a:t>
          </a:r>
        </a:p>
        <a:p>
          <a:r>
            <a:rPr kumimoji="1" lang="ja-JP" altLang="en-US" sz="1300">
              <a:latin typeface="ＭＳ Ｐゴシック" panose="020B0600070205080204" pitchFamily="50" charset="-128"/>
              <a:ea typeface="ＭＳ Ｐゴシック" panose="020B0600070205080204" pitchFamily="50" charset="-128"/>
            </a:rPr>
            <a:t>　これまでの取り組みである事務用品の集中調達方式などを継続し、加えて計画的に設備等の修繕を図るとともに、業務の見直し・効率化を図るなど、効果的な対策を行う。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29502</xdr:rowOff>
    </xdr:from>
    <xdr:to>
      <xdr:col>23</xdr:col>
      <xdr:colOff>133350</xdr:colOff>
      <xdr:row>80</xdr:row>
      <xdr:rowOff>66170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45502"/>
          <a:ext cx="8382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25564</xdr:rowOff>
    </xdr:from>
    <xdr:to>
      <xdr:col>19</xdr:col>
      <xdr:colOff>133350</xdr:colOff>
      <xdr:row>80</xdr:row>
      <xdr:rowOff>29502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741564"/>
          <a:ext cx="8890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8168</xdr:rowOff>
    </xdr:from>
    <xdr:to>
      <xdr:col>15</xdr:col>
      <xdr:colOff>82550</xdr:colOff>
      <xdr:row>80</xdr:row>
      <xdr:rowOff>25564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24168"/>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8168</xdr:rowOff>
    </xdr:from>
    <xdr:to>
      <xdr:col>11</xdr:col>
      <xdr:colOff>31750</xdr:colOff>
      <xdr:row>80</xdr:row>
      <xdr:rowOff>13396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724168"/>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15370</xdr:rowOff>
    </xdr:from>
    <xdr:to>
      <xdr:col>23</xdr:col>
      <xdr:colOff>184150</xdr:colOff>
      <xdr:row>80</xdr:row>
      <xdr:rowOff>116970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108097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5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150152</xdr:rowOff>
    </xdr:from>
    <xdr:to>
      <xdr:col>19</xdr:col>
      <xdr:colOff>184150</xdr:colOff>
      <xdr:row>80</xdr:row>
      <xdr:rowOff>80302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6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90479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63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146214</xdr:rowOff>
    </xdr:from>
    <xdr:to>
      <xdr:col>15</xdr:col>
      <xdr:colOff>133350</xdr:colOff>
      <xdr:row>80</xdr:row>
      <xdr:rowOff>76364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6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86541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5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128818</xdr:rowOff>
    </xdr:from>
    <xdr:to>
      <xdr:col>11</xdr:col>
      <xdr:colOff>82550</xdr:colOff>
      <xdr:row>80</xdr:row>
      <xdr:rowOff>58968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69145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4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134046</xdr:rowOff>
    </xdr:from>
    <xdr:to>
      <xdr:col>7</xdr:col>
      <xdr:colOff>31750</xdr:colOff>
      <xdr:row>80</xdr:row>
      <xdr:rowOff>64196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74373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4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令和６年度は、前年度に比べ、ラスパイレス指数の集計区分内で上の階層へ移行した職よりも下の階層から移行してきた職員が多く、その階層の平均月額を下げたこと、行政職俸給表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から行政職俸給表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へ移行した職員が平均月額を下げたことにより低下した。今後、国家公務員給与制度に準拠し、適宜見直しを図り、適正化に努める。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84</xdr:row>
      <xdr:rowOff>162984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20283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647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848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86</xdr:row>
      <xdr:rowOff>141816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8489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人下回っている。令和６年４月１日現在の普通会計職員数（教育長を除く）は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人（前年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人）で、対前年度で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人増となっている。</a:t>
          </a:r>
        </a:p>
        <a:p>
          <a:r>
            <a:rPr kumimoji="1" lang="ja-JP" altLang="en-US" sz="1300">
              <a:latin typeface="ＭＳ Ｐゴシック" panose="020B0600070205080204" pitchFamily="50" charset="-128"/>
              <a:ea typeface="ＭＳ Ｐゴシック" panose="020B0600070205080204" pitchFamily="50" charset="-128"/>
            </a:rPr>
            <a:t>　今後、第６次定員適正化計画に則り、組織機構改革、技能労務職員の退職不補充、会計年度任用職員の活用、包括業務委託の推進などにより、引き続き簡素で効率的な執行体制の確保を図り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61</xdr:row>
      <xdr:rowOff>5624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3997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52977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330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46083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1240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25400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126274</xdr:rowOff>
    </xdr:from>
    <xdr:to>
      <xdr:col>81</xdr:col>
      <xdr:colOff>95250</xdr:colOff>
      <xdr:row>61</xdr:row>
      <xdr:rowOff>56424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142801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5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166733</xdr:rowOff>
    </xdr:from>
    <xdr:to>
      <xdr:col>73</xdr:col>
      <xdr:colOff>44450</xdr:colOff>
      <xdr:row>60</xdr:row>
      <xdr:rowOff>96883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107060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分子）の増加要因である、災害復旧費等に係る基準財政需要額の減少（交付税算入見込額）に対し、減少要因である、公営企業に要する地方債償還財源の減少、一部事務組合等の起こした地方債に充てたと認められる補助金又は負担金の減少、事業費補正により基準財政需要額に算入された公債費の増加が上回ったことにより、公債費（分子）が減少した。</a:t>
          </a:r>
        </a:p>
        <a:p>
          <a:r>
            <a:rPr kumimoji="1" lang="ja-JP" altLang="en-US" sz="1100">
              <a:latin typeface="ＭＳ Ｐゴシック" panose="020B0600070205080204" pitchFamily="50" charset="-128"/>
              <a:ea typeface="ＭＳ Ｐゴシック" panose="020B0600070205080204" pitchFamily="50" charset="-128"/>
            </a:rPr>
            <a:t>　臨時財政対策債発行可能額の減少、事業費補正により基準財政需要額に算入された公債費等に対して、標準税収入額等の増加、普通交付税額の増加が上回ったことにより、標準財政規模から元利償還金等の基準財政需要額算入額を控除した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が増加した。</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76623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6123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76623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5882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44450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5480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4233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5158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85107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25823</xdr:rowOff>
    </xdr:from>
    <xdr:to>
      <xdr:col>77</xdr:col>
      <xdr:colOff>95250</xdr:colOff>
      <xdr:row>44</xdr:row>
      <xdr:rowOff>127423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112200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の減少、公営企業債等繰入見込額の減少等により、将来負担額は減少したものの、地方債現在高の充当可能基金の減少、基準財政需要額算入見込額の減少等による充当可能財源等の額の減少の影響が大きく、充当可能財源等控除後の将来負担額（分子）が増加となった。</a:t>
          </a:r>
        </a:p>
        <a:p>
          <a:r>
            <a:rPr kumimoji="1" lang="ja-JP" altLang="en-US" sz="1300">
              <a:latin typeface="ＭＳ Ｐゴシック" panose="020B0600070205080204" pitchFamily="50" charset="-128"/>
              <a:ea typeface="ＭＳ Ｐゴシック" panose="020B0600070205080204" pitchFamily="50" charset="-128"/>
            </a:rPr>
            <a:t>　加えて、標準財政規模の増加により、算入公債費等の額控除後の標準財政規模（分母）が増加した。分子分母の双方が増加したが分子の増加分が分母の増加分を上回ったことにより、将来負担比率は増加した。</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59509</xdr:rowOff>
    </xdr:from>
    <xdr:to>
      <xdr:col>81</xdr:col>
      <xdr:colOff>44450</xdr:colOff>
      <xdr:row>16</xdr:row>
      <xdr:rowOff>93980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80270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79284</xdr:rowOff>
    </xdr:from>
    <xdr:to>
      <xdr:col>77</xdr:col>
      <xdr:colOff>44450</xdr:colOff>
      <xdr:row>16</xdr:row>
      <xdr:rowOff>59509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651034"/>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79284</xdr:rowOff>
    </xdr:from>
    <xdr:to>
      <xdr:col>72</xdr:col>
      <xdr:colOff>203200</xdr:colOff>
      <xdr:row>16</xdr:row>
      <xdr:rowOff>138793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651034"/>
          <a:ext cx="889000" cy="2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138793</xdr:rowOff>
    </xdr:from>
    <xdr:to>
      <xdr:col>68</xdr:col>
      <xdr:colOff>152400</xdr:colOff>
      <xdr:row>18</xdr:row>
      <xdr:rowOff>114754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81993"/>
          <a:ext cx="889000" cy="3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43180</xdr:rowOff>
    </xdr:from>
    <xdr:to>
      <xdr:col>81</xdr:col>
      <xdr:colOff>95250</xdr:colOff>
      <xdr:row>16</xdr:row>
      <xdr:rowOff>144780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15257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8709</xdr:rowOff>
    </xdr:from>
    <xdr:to>
      <xdr:col>77</xdr:col>
      <xdr:colOff>95250</xdr:colOff>
      <xdr:row>16</xdr:row>
      <xdr:rowOff>110309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95086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83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28484</xdr:rowOff>
    </xdr:from>
    <xdr:to>
      <xdr:col>73</xdr:col>
      <xdr:colOff>44450</xdr:colOff>
      <xdr:row>15</xdr:row>
      <xdr:rowOff>130084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114861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87993</xdr:rowOff>
    </xdr:from>
    <xdr:to>
      <xdr:col>68</xdr:col>
      <xdr:colOff>203200</xdr:colOff>
      <xdr:row>17</xdr:row>
      <xdr:rowOff>18143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2920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63954</xdr:rowOff>
    </xdr:from>
    <xdr:to>
      <xdr:col>64</xdr:col>
      <xdr:colOff>152400</xdr:colOff>
      <xdr:row>18</xdr:row>
      <xdr:rowOff>165553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1500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150330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23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16,968
16,406
133.91
11,303,360
10,464,209
794,898
5,612,067
8,658,552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令和６年度は新規採用人数が多かったことによる職員給の増に対して、児童クラブや図書館等の職員を包括業務委託に切り替えたことによる会計年度任用職員給の減があり、全体としては前年度並みだった。</a:t>
          </a:r>
        </a:p>
        <a:p>
          <a:r>
            <a:rPr kumimoji="1" lang="ja-JP" altLang="en-US" sz="1200">
              <a:latin typeface="ＭＳ Ｐゴシック" panose="020B0600070205080204" pitchFamily="50" charset="-128"/>
              <a:ea typeface="ＭＳ Ｐゴシック" panose="020B0600070205080204" pitchFamily="50" charset="-128"/>
            </a:rPr>
            <a:t>　今後、組織機構改革をはじめ、技能労務職員の退職不補充、定数管理・給与の適正化、業務の委託化の推進などを図り、引き続き簡素で効率的な執行体制の確保を図り適切な定員管理に努める。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69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8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8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近年、類似団体に比べ、低い数値で推移をしており、令和６年度は、類似団体に比べ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ポイント下回っているが、自治体標準化・共通化委託料等の増により令和５年度から増加した。</a:t>
          </a:r>
        </a:p>
        <a:p>
          <a:r>
            <a:rPr kumimoji="1" lang="ja-JP" altLang="en-US" sz="1300">
              <a:latin typeface="ＭＳ Ｐゴシック" panose="020B0600070205080204" pitchFamily="50" charset="-128"/>
              <a:ea typeface="ＭＳ Ｐゴシック" panose="020B0600070205080204" pitchFamily="50" charset="-128"/>
            </a:rPr>
            <a:t>　今後、設備等の修繕、各種調査、計画策定業務委託、物品等のリースの増加に伴う物件費の増加が見込まれるため、計画的に設備等修繕を図るなど、効果的な対策を行う。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69850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6416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156227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69850</xdr:rowOff>
    </xdr:from>
    <xdr:to>
      <xdr:col>82</xdr:col>
      <xdr:colOff>196850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64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16</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92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21607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4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19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5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ポイント下回っているが、依然として障害者福祉関係費、児童手当、医療費助成は高い水準を維持している。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05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05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その他に係る経常収支比率は、繰出金や維持補修費などが含まれ、類似団体平均を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ポイント上回っている。令和６年度については、下水道事業会計が企業会計に移行したことに伴い、繰出金から補助費等に性質変更があったため、大幅に減少した。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143328</xdr:rowOff>
    </xdr:from>
    <xdr:to>
      <xdr:col>82</xdr:col>
      <xdr:colOff>107950</xdr:colOff>
      <xdr:row>62</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87428"/>
          <a:ext cx="8382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118835</xdr:rowOff>
    </xdr:from>
    <xdr:to>
      <xdr:col>78</xdr:col>
      <xdr:colOff>69850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577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37193</xdr:rowOff>
    </xdr:from>
    <xdr:to>
      <xdr:col>73</xdr:col>
      <xdr:colOff>180975</xdr:colOff>
      <xdr:row>61</xdr:row>
      <xdr:rowOff>118835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95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37193</xdr:rowOff>
    </xdr:from>
    <xdr:to>
      <xdr:col>69</xdr:col>
      <xdr:colOff>92075</xdr:colOff>
      <xdr:row>62</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956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133350</xdr:rowOff>
    </xdr:from>
    <xdr:to>
      <xdr:col>78</xdr:col>
      <xdr:colOff>120650</xdr:colOff>
      <xdr:row>62</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68035</xdr:rowOff>
    </xdr:from>
    <xdr:to>
      <xdr:col>74</xdr:col>
      <xdr:colOff>31750</xdr:colOff>
      <xdr:row>61</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154412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157843</xdr:rowOff>
    </xdr:from>
    <xdr:to>
      <xdr:col>69</xdr:col>
      <xdr:colOff>142875</xdr:colOff>
      <xdr:row>61</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72770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43543</xdr:rowOff>
    </xdr:from>
    <xdr:to>
      <xdr:col>65</xdr:col>
      <xdr:colOff>53975</xdr:colOff>
      <xdr:row>62</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7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129920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5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類似団体平均を大幅に上回っているが、これは病院事業・水道事業への繰出金や一部事務組合への負担金などが多額になっていることや令和６年度から下水道事業が企業会計に移行したことによる。</a:t>
          </a:r>
        </a:p>
        <a:p>
          <a:r>
            <a:rPr kumimoji="1" lang="ja-JP" altLang="en-US" sz="1300">
              <a:latin typeface="ＭＳ Ｐゴシック" panose="020B0600070205080204" pitchFamily="50" charset="-128"/>
              <a:ea typeface="ＭＳ Ｐゴシック" panose="020B0600070205080204" pitchFamily="50" charset="-128"/>
            </a:rPr>
            <a:t>　病院事業については、「公立森町病院経営強化プラン」に基づき、さらなる地域医療の充実と経営改善を図っていく。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97282</xdr:rowOff>
    </xdr:from>
    <xdr:to>
      <xdr:col>82</xdr:col>
      <xdr:colOff>107950</xdr:colOff>
      <xdr:row>39</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7838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97282</xdr:rowOff>
    </xdr:from>
    <xdr:to>
      <xdr:col>78</xdr:col>
      <xdr:colOff>69850</xdr:colOff>
      <xdr:row>39</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83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39</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512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40</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512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115062</xdr:rowOff>
    </xdr:from>
    <xdr:to>
      <xdr:col>82</xdr:col>
      <xdr:colOff>158750</xdr:colOff>
      <xdr:row>40</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23639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1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46482</xdr:rowOff>
    </xdr:from>
    <xdr:to>
      <xdr:col>74</xdr:col>
      <xdr:colOff>31750</xdr:colOff>
      <xdr:row>39</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85344</xdr:rowOff>
    </xdr:from>
    <xdr:to>
      <xdr:col>69</xdr:col>
      <xdr:colOff>142875</xdr:colOff>
      <xdr:row>39</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124206</xdr:rowOff>
    </xdr:from>
    <xdr:to>
      <xdr:col>65</xdr:col>
      <xdr:colOff>53975</xdr:colOff>
      <xdr:row>40</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一般単独事業の公共施設等適正管理推進事業債や地方道路等整備事業債等の令和３年度事業分の元金償還金が始まった。今後も同額程度の元金償還開始により増加が見込まれ、さらには老朽化施設の修繕などが加わり、厳しい財政状況が予想されるため、地方債発行の抑制に努め、毎年度の起債の償還が平準化するよう適切な地方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75564</xdr:rowOff>
    </xdr:from>
    <xdr:to>
      <xdr:col>24</xdr:col>
      <xdr:colOff>25400</xdr:colOff>
      <xdr:row>79</xdr:row>
      <xdr:rowOff>98425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6201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81280</xdr:rowOff>
    </xdr:from>
    <xdr:to>
      <xdr:col>19</xdr:col>
      <xdr:colOff>187325</xdr:colOff>
      <xdr:row>79</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6258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167005</xdr:rowOff>
    </xdr:from>
    <xdr:to>
      <xdr:col>15</xdr:col>
      <xdr:colOff>98425</xdr:colOff>
      <xdr:row>79</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401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167005</xdr:rowOff>
    </xdr:from>
    <xdr:to>
      <xdr:col>11</xdr:col>
      <xdr:colOff>9525</xdr:colOff>
      <xdr:row>79</xdr:row>
      <xdr:rowOff>6986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401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24764</xdr:rowOff>
    </xdr:from>
    <xdr:to>
      <xdr:col>24</xdr:col>
      <xdr:colOff>76200</xdr:colOff>
      <xdr:row>79</xdr:row>
      <xdr:rowOff>126364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168291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5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47625</xdr:rowOff>
    </xdr:from>
    <xdr:to>
      <xdr:col>20</xdr:col>
      <xdr:colOff>38100</xdr:colOff>
      <xdr:row>79</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134002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67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30480</xdr:rowOff>
    </xdr:from>
    <xdr:to>
      <xdr:col>15</xdr:col>
      <xdr:colOff>149225</xdr:colOff>
      <xdr:row>79</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116857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116205</xdr:rowOff>
    </xdr:from>
    <xdr:to>
      <xdr:col>11</xdr:col>
      <xdr:colOff>60325</xdr:colOff>
      <xdr:row>79</xdr:row>
      <xdr:rowOff>46355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56532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127636</xdr:rowOff>
    </xdr:from>
    <xdr:to>
      <xdr:col>6</xdr:col>
      <xdr:colOff>171450</xdr:colOff>
      <xdr:row>79</xdr:row>
      <xdr:rowOff>57786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67963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人件費や扶助費の増加により上昇している。今後、「公立森町病院経営強化プラン」に掲げる取り組みを通して、経常経費の削減を行い、普通会計の負担を減らしていくよう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64407</xdr:rowOff>
    </xdr:from>
    <xdr:to>
      <xdr:col>82</xdr:col>
      <xdr:colOff>107950</xdr:colOff>
      <xdr:row>79</xdr:row>
      <xdr:rowOff>75293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08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64407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0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29028</xdr:rowOff>
    </xdr:from>
    <xdr:to>
      <xdr:col>73</xdr:col>
      <xdr:colOff>180975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16328"/>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29028</xdr:rowOff>
    </xdr:from>
    <xdr:to>
      <xdr:col>69</xdr:col>
      <xdr:colOff>92075</xdr:colOff>
      <xdr:row>78</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16328"/>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24493</xdr:rowOff>
    </xdr:from>
    <xdr:to>
      <xdr:col>82</xdr:col>
      <xdr:colOff>158750</xdr:colOff>
      <xdr:row>79</xdr:row>
      <xdr:rowOff>126093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168020</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13607</xdr:rowOff>
    </xdr:from>
    <xdr:to>
      <xdr:col>78</xdr:col>
      <xdr:colOff>120650</xdr:colOff>
      <xdr:row>79</xdr:row>
      <xdr:rowOff>115207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99984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149678</xdr:rowOff>
    </xdr:from>
    <xdr:to>
      <xdr:col>69</xdr:col>
      <xdr:colOff>142875</xdr:colOff>
      <xdr:row>74</xdr:row>
      <xdr:rowOff>79828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90005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32906</xdr:rowOff>
    </xdr:from>
    <xdr:to>
      <xdr:col>29</xdr:col>
      <xdr:colOff>127000</xdr:colOff>
      <xdr:row>17</xdr:row>
      <xdr:rowOff>53391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5181"/>
          <a:ext cx="647700" cy="2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53391</xdr:rowOff>
    </xdr:from>
    <xdr:to>
      <xdr:col>26</xdr:col>
      <xdr:colOff>50800</xdr:colOff>
      <xdr:row>17</xdr:row>
      <xdr:rowOff>105550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5666"/>
          <a:ext cx="6985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105550</xdr:rowOff>
    </xdr:from>
    <xdr:to>
      <xdr:col>22</xdr:col>
      <xdr:colOff>114300</xdr:colOff>
      <xdr:row>17</xdr:row>
      <xdr:rowOff>152870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7825"/>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152870</xdr:rowOff>
    </xdr:from>
    <xdr:to>
      <xdr:col>18</xdr:col>
      <xdr:colOff>177800</xdr:colOff>
      <xdr:row>18</xdr:row>
      <xdr:rowOff>8179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5145"/>
          <a:ext cx="698500" cy="2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153556</xdr:rowOff>
    </xdr:from>
    <xdr:to>
      <xdr:col>29</xdr:col>
      <xdr:colOff>177800</xdr:colOff>
      <xdr:row>17</xdr:row>
      <xdr:rowOff>83706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4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125633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2591</xdr:rowOff>
    </xdr:from>
    <xdr:to>
      <xdr:col>26</xdr:col>
      <xdr:colOff>101600</xdr:colOff>
      <xdr:row>17</xdr:row>
      <xdr:rowOff>104191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54750</xdr:rowOff>
    </xdr:from>
    <xdr:to>
      <xdr:col>22</xdr:col>
      <xdr:colOff>165100</xdr:colOff>
      <xdr:row>17</xdr:row>
      <xdr:rowOff>156350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7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141127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102070</xdr:rowOff>
    </xdr:from>
    <xdr:to>
      <xdr:col>19</xdr:col>
      <xdr:colOff>38100</xdr:colOff>
      <xdr:row>18</xdr:row>
      <xdr:rowOff>32220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16997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128829</xdr:rowOff>
    </xdr:from>
    <xdr:to>
      <xdr:col>15</xdr:col>
      <xdr:colOff>101600</xdr:colOff>
      <xdr:row>18</xdr:row>
      <xdr:rowOff>58979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204934</xdr:rowOff>
    </xdr:from>
    <xdr:to>
      <xdr:col>29</xdr:col>
      <xdr:colOff>127000</xdr:colOff>
      <xdr:row>34</xdr:row>
      <xdr:rowOff>238043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72384"/>
          <a:ext cx="647700" cy="3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204934</xdr:rowOff>
    </xdr:from>
    <xdr:to>
      <xdr:col>26</xdr:col>
      <xdr:colOff>50800</xdr:colOff>
      <xdr:row>34</xdr:row>
      <xdr:rowOff>224098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7238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224098</xdr:rowOff>
    </xdr:from>
    <xdr:to>
      <xdr:col>22</xdr:col>
      <xdr:colOff>114300</xdr:colOff>
      <xdr:row>34</xdr:row>
      <xdr:rowOff>253359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1548"/>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253359</xdr:rowOff>
    </xdr:from>
    <xdr:to>
      <xdr:col>18</xdr:col>
      <xdr:colOff>177800</xdr:colOff>
      <xdr:row>34</xdr:row>
      <xdr:rowOff>301517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20809"/>
          <a:ext cx="698500" cy="48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187242</xdr:rowOff>
    </xdr:from>
    <xdr:to>
      <xdr:col>29</xdr:col>
      <xdr:colOff>177800</xdr:colOff>
      <xdr:row>34</xdr:row>
      <xdr:rowOff>288843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469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32319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154134</xdr:rowOff>
    </xdr:from>
    <xdr:to>
      <xdr:col>26</xdr:col>
      <xdr:colOff>101600</xdr:colOff>
      <xdr:row>34</xdr:row>
      <xdr:rowOff>255733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2158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265911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9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173298</xdr:rowOff>
    </xdr:from>
    <xdr:to>
      <xdr:col>22</xdr:col>
      <xdr:colOff>165100</xdr:colOff>
      <xdr:row>34</xdr:row>
      <xdr:rowOff>274898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0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285075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202559</xdr:rowOff>
    </xdr:from>
    <xdr:to>
      <xdr:col>19</xdr:col>
      <xdr:colOff>38100</xdr:colOff>
      <xdr:row>34</xdr:row>
      <xdr:rowOff>304158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700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314336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3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250717</xdr:rowOff>
    </xdr:from>
    <xdr:to>
      <xdr:col>15</xdr:col>
      <xdr:colOff>101600</xdr:colOff>
      <xdr:row>35</xdr:row>
      <xdr:rowOff>9417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1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19594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16,968
16,406
133.91
11,303,360
10,464,209
794,898
5,612,067
8,658,552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62078</xdr:rowOff>
    </xdr:from>
    <xdr:to>
      <xdr:col>24</xdr:col>
      <xdr:colOff>63500</xdr:colOff>
      <xdr:row>37</xdr:row>
      <xdr:rowOff>81585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5728"/>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81585</xdr:rowOff>
    </xdr:from>
    <xdr:to>
      <xdr:col>19</xdr:col>
      <xdr:colOff>177800</xdr:colOff>
      <xdr:row>37</xdr:row>
      <xdr:rowOff>128118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5235"/>
          <a:ext cx="889000" cy="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128118</xdr:rowOff>
    </xdr:from>
    <xdr:to>
      <xdr:col>15</xdr:col>
      <xdr:colOff>50800</xdr:colOff>
      <xdr:row>37</xdr:row>
      <xdr:rowOff>151409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1768"/>
          <a:ext cx="889000" cy="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151409</xdr:rowOff>
    </xdr:from>
    <xdr:to>
      <xdr:col>10</xdr:col>
      <xdr:colOff>114300</xdr:colOff>
      <xdr:row>38</xdr:row>
      <xdr:rowOff>15177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5059"/>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11278</xdr:rowOff>
    </xdr:from>
    <xdr:to>
      <xdr:col>24</xdr:col>
      <xdr:colOff>114300</xdr:colOff>
      <xdr:row>37</xdr:row>
      <xdr:rowOff>112878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161155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30785</xdr:rowOff>
    </xdr:from>
    <xdr:to>
      <xdr:col>20</xdr:col>
      <xdr:colOff>38100</xdr:colOff>
      <xdr:row>37</xdr:row>
      <xdr:rowOff>132385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123512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77318</xdr:rowOff>
    </xdr:from>
    <xdr:to>
      <xdr:col>15</xdr:col>
      <xdr:colOff>101600</xdr:colOff>
      <xdr:row>38</xdr:row>
      <xdr:rowOff>7468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170045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100609</xdr:rowOff>
    </xdr:from>
    <xdr:to>
      <xdr:col>10</xdr:col>
      <xdr:colOff>165100</xdr:colOff>
      <xdr:row>38</xdr:row>
      <xdr:rowOff>30759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21886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135827</xdr:rowOff>
    </xdr:from>
    <xdr:to>
      <xdr:col>6</xdr:col>
      <xdr:colOff>38100</xdr:colOff>
      <xdr:row>38</xdr:row>
      <xdr:rowOff>65977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57104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19090</xdr:rowOff>
    </xdr:from>
    <xdr:to>
      <xdr:col>24</xdr:col>
      <xdr:colOff>63500</xdr:colOff>
      <xdr:row>58</xdr:row>
      <xdr:rowOff>51153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63190"/>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44770</xdr:rowOff>
    </xdr:from>
    <xdr:to>
      <xdr:col>19</xdr:col>
      <xdr:colOff>177800</xdr:colOff>
      <xdr:row>58</xdr:row>
      <xdr:rowOff>51153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88870"/>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44770</xdr:rowOff>
    </xdr:from>
    <xdr:to>
      <xdr:col>15</xdr:col>
      <xdr:colOff>50800</xdr:colOff>
      <xdr:row>58</xdr:row>
      <xdr:rowOff>59486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8870"/>
          <a:ext cx="889000" cy="1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53360</xdr:rowOff>
    </xdr:from>
    <xdr:to>
      <xdr:col>10</xdr:col>
      <xdr:colOff>114300</xdr:colOff>
      <xdr:row>58</xdr:row>
      <xdr:rowOff>59486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746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139740</xdr:rowOff>
    </xdr:from>
    <xdr:to>
      <xdr:col>24</xdr:col>
      <xdr:colOff>114300</xdr:colOff>
      <xdr:row>58</xdr:row>
      <xdr:rowOff>69890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xdr:rowOff>
    </xdr:from>
    <xdr:to>
      <xdr:col>20</xdr:col>
      <xdr:colOff>38100</xdr:colOff>
      <xdr:row>58</xdr:row>
      <xdr:rowOff>101953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93080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165420</xdr:rowOff>
    </xdr:from>
    <xdr:to>
      <xdr:col>15</xdr:col>
      <xdr:colOff>101600</xdr:colOff>
      <xdr:row>58</xdr:row>
      <xdr:rowOff>95570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86697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8686</xdr:rowOff>
    </xdr:from>
    <xdr:to>
      <xdr:col>10</xdr:col>
      <xdr:colOff>165100</xdr:colOff>
      <xdr:row>58</xdr:row>
      <xdr:rowOff>110286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101413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4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2560</xdr:rowOff>
    </xdr:from>
    <xdr:to>
      <xdr:col>6</xdr:col>
      <xdr:colOff>38100</xdr:colOff>
      <xdr:row>58</xdr:row>
      <xdr:rowOff>104160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95287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155360</xdr:rowOff>
    </xdr:from>
    <xdr:to>
      <xdr:col>24</xdr:col>
      <xdr:colOff>63500</xdr:colOff>
      <xdr:row>78</xdr:row>
      <xdr:rowOff>36525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57010"/>
          <a:ext cx="838200" cy="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155360</xdr:rowOff>
    </xdr:from>
    <xdr:to>
      <xdr:col>19</xdr:col>
      <xdr:colOff>177800</xdr:colOff>
      <xdr:row>78</xdr:row>
      <xdr:rowOff>46698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57010"/>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8446</xdr:rowOff>
    </xdr:from>
    <xdr:to>
      <xdr:col>15</xdr:col>
      <xdr:colOff>50800</xdr:colOff>
      <xdr:row>78</xdr:row>
      <xdr:rowOff>46698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81546"/>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109258</xdr:rowOff>
    </xdr:from>
    <xdr:to>
      <xdr:col>10</xdr:col>
      <xdr:colOff>114300</xdr:colOff>
      <xdr:row>78</xdr:row>
      <xdr:rowOff>8446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10908"/>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157175</xdr:rowOff>
    </xdr:from>
    <xdr:to>
      <xdr:col>24</xdr:col>
      <xdr:colOff>114300</xdr:colOff>
      <xdr:row>78</xdr:row>
      <xdr:rowOff>87325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135602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104560</xdr:rowOff>
    </xdr:from>
    <xdr:to>
      <xdr:col>20</xdr:col>
      <xdr:colOff>38100</xdr:colOff>
      <xdr:row>78</xdr:row>
      <xdr:rowOff>34710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25837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167348</xdr:rowOff>
    </xdr:from>
    <xdr:to>
      <xdr:col>15</xdr:col>
      <xdr:colOff>101600</xdr:colOff>
      <xdr:row>78</xdr:row>
      <xdr:rowOff>97498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88625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129096</xdr:rowOff>
    </xdr:from>
    <xdr:to>
      <xdr:col>10</xdr:col>
      <xdr:colOff>165100</xdr:colOff>
      <xdr:row>78</xdr:row>
      <xdr:rowOff>59246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50373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2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58458</xdr:rowOff>
    </xdr:from>
    <xdr:to>
      <xdr:col>6</xdr:col>
      <xdr:colOff>38100</xdr:colOff>
      <xdr:row>77</xdr:row>
      <xdr:rowOff>160058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151185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163691</xdr:rowOff>
    </xdr:from>
    <xdr:to>
      <xdr:col>24</xdr:col>
      <xdr:colOff>63500</xdr:colOff>
      <xdr:row>95</xdr:row>
      <xdr:rowOff>99568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79991"/>
          <a:ext cx="838200" cy="10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99568</xdr:rowOff>
    </xdr:from>
    <xdr:to>
      <xdr:col>19</xdr:col>
      <xdr:colOff>177800</xdr:colOff>
      <xdr:row>96</xdr:row>
      <xdr:rowOff>1409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7318"/>
          <a:ext cx="889000" cy="7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61213</xdr:rowOff>
    </xdr:from>
    <xdr:to>
      <xdr:col>15</xdr:col>
      <xdr:colOff>50800</xdr:colOff>
      <xdr:row>96</xdr:row>
      <xdr:rowOff>1409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48963"/>
          <a:ext cx="889000" cy="1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61213</xdr:rowOff>
    </xdr:from>
    <xdr:to>
      <xdr:col>10</xdr:col>
      <xdr:colOff>114300</xdr:colOff>
      <xdr:row>97</xdr:row>
      <xdr:rowOff>22022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48963"/>
          <a:ext cx="889000" cy="30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112891</xdr:rowOff>
    </xdr:from>
    <xdr:to>
      <xdr:col>24</xdr:col>
      <xdr:colOff>114300</xdr:colOff>
      <xdr:row>95</xdr:row>
      <xdr:rowOff>43041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91318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48768</xdr:rowOff>
    </xdr:from>
    <xdr:to>
      <xdr:col>20</xdr:col>
      <xdr:colOff>38100</xdr:colOff>
      <xdr:row>95</xdr:row>
      <xdr:rowOff>150368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141495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122059</xdr:rowOff>
    </xdr:from>
    <xdr:to>
      <xdr:col>15</xdr:col>
      <xdr:colOff>101600</xdr:colOff>
      <xdr:row>96</xdr:row>
      <xdr:rowOff>52209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43336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10413</xdr:rowOff>
    </xdr:from>
    <xdr:to>
      <xdr:col>10</xdr:col>
      <xdr:colOff>165100</xdr:colOff>
      <xdr:row>95</xdr:row>
      <xdr:rowOff>112013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103140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142672</xdr:rowOff>
    </xdr:from>
    <xdr:to>
      <xdr:col>6</xdr:col>
      <xdr:colOff>38100</xdr:colOff>
      <xdr:row>97</xdr:row>
      <xdr:rowOff>72822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63949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114705</xdr:rowOff>
    </xdr:from>
    <xdr:to>
      <xdr:col>55</xdr:col>
      <xdr:colOff>0</xdr:colOff>
      <xdr:row>35</xdr:row>
      <xdr:rowOff>154943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15455"/>
          <a:ext cx="838200" cy="4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154943</xdr:rowOff>
    </xdr:from>
    <xdr:to>
      <xdr:col>50</xdr:col>
      <xdr:colOff>114300</xdr:colOff>
      <xdr:row>35</xdr:row>
      <xdr:rowOff>159895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55693"/>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159895</xdr:rowOff>
    </xdr:from>
    <xdr:to>
      <xdr:col>45</xdr:col>
      <xdr:colOff>177800</xdr:colOff>
      <xdr:row>36</xdr:row>
      <xdr:rowOff>5027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60645"/>
          <a:ext cx="889000" cy="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51698</xdr:rowOff>
    </xdr:from>
    <xdr:to>
      <xdr:col>41</xdr:col>
      <xdr:colOff>50800</xdr:colOff>
      <xdr:row>36</xdr:row>
      <xdr:rowOff>5027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09548"/>
          <a:ext cx="889000" cy="4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63905</xdr:rowOff>
    </xdr:from>
    <xdr:to>
      <xdr:col>55</xdr:col>
      <xdr:colOff>50800</xdr:colOff>
      <xdr:row>35</xdr:row>
      <xdr:rowOff>165505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86782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1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104143</xdr:rowOff>
    </xdr:from>
    <xdr:to>
      <xdr:col>50</xdr:col>
      <xdr:colOff>165100</xdr:colOff>
      <xdr:row>36</xdr:row>
      <xdr:rowOff>34293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50820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8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109095</xdr:rowOff>
    </xdr:from>
    <xdr:to>
      <xdr:col>46</xdr:col>
      <xdr:colOff>38100</xdr:colOff>
      <xdr:row>36</xdr:row>
      <xdr:rowOff>39245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0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55772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8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125677</xdr:rowOff>
    </xdr:from>
    <xdr:to>
      <xdr:col>41</xdr:col>
      <xdr:colOff>101600</xdr:colOff>
      <xdr:row>36</xdr:row>
      <xdr:rowOff>55827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72354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898</xdr:rowOff>
    </xdr:from>
    <xdr:to>
      <xdr:col>36</xdr:col>
      <xdr:colOff>165100</xdr:colOff>
      <xdr:row>33</xdr:row>
      <xdr:rowOff>102498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119025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3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38119</xdr:rowOff>
    </xdr:from>
    <xdr:to>
      <xdr:col>55</xdr:col>
      <xdr:colOff>0</xdr:colOff>
      <xdr:row>58</xdr:row>
      <xdr:rowOff>58666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82219"/>
          <a:ext cx="8382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38119</xdr:rowOff>
    </xdr:from>
    <xdr:to>
      <xdr:col>50</xdr:col>
      <xdr:colOff>114300</xdr:colOff>
      <xdr:row>58</xdr:row>
      <xdr:rowOff>82413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82219"/>
          <a:ext cx="889000" cy="4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82413</xdr:rowOff>
    </xdr:from>
    <xdr:to>
      <xdr:col>45</xdr:col>
      <xdr:colOff>177800</xdr:colOff>
      <xdr:row>59</xdr:row>
      <xdr:rowOff>15132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26513"/>
          <a:ext cx="889000" cy="10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12726</xdr:rowOff>
    </xdr:from>
    <xdr:to>
      <xdr:col>41</xdr:col>
      <xdr:colOff>50800</xdr:colOff>
      <xdr:row>59</xdr:row>
      <xdr:rowOff>15132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128276"/>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7866</xdr:rowOff>
    </xdr:from>
    <xdr:to>
      <xdr:col>55</xdr:col>
      <xdr:colOff>50800</xdr:colOff>
      <xdr:row>58</xdr:row>
      <xdr:rowOff>109466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157743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158769</xdr:rowOff>
    </xdr:from>
    <xdr:to>
      <xdr:col>50</xdr:col>
      <xdr:colOff>165100</xdr:colOff>
      <xdr:row>58</xdr:row>
      <xdr:rowOff>88919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80046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31613</xdr:rowOff>
    </xdr:from>
    <xdr:to>
      <xdr:col>46</xdr:col>
      <xdr:colOff>38100</xdr:colOff>
      <xdr:row>58</xdr:row>
      <xdr:rowOff>133213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124340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135782</xdr:rowOff>
    </xdr:from>
    <xdr:to>
      <xdr:col>41</xdr:col>
      <xdr:colOff>101600</xdr:colOff>
      <xdr:row>59</xdr:row>
      <xdr:rowOff>65932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57059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133376</xdr:rowOff>
    </xdr:from>
    <xdr:to>
      <xdr:col>36</xdr:col>
      <xdr:colOff>165100</xdr:colOff>
      <xdr:row>59</xdr:row>
      <xdr:rowOff>63526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7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54653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7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92563</xdr:rowOff>
    </xdr:from>
    <xdr:to>
      <xdr:col>55</xdr:col>
      <xdr:colOff>0</xdr:colOff>
      <xdr:row>78</xdr:row>
      <xdr:rowOff>132011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65663"/>
          <a:ext cx="838200" cy="3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122445</xdr:rowOff>
    </xdr:from>
    <xdr:to>
      <xdr:col>50</xdr:col>
      <xdr:colOff>114300</xdr:colOff>
      <xdr:row>78</xdr:row>
      <xdr:rowOff>132011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5545"/>
          <a:ext cx="889000" cy="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58995</xdr:rowOff>
    </xdr:from>
    <xdr:to>
      <xdr:col>45</xdr:col>
      <xdr:colOff>177800</xdr:colOff>
      <xdr:row>78</xdr:row>
      <xdr:rowOff>122445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32095"/>
          <a:ext cx="889000" cy="6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58995</xdr:rowOff>
    </xdr:from>
    <xdr:to>
      <xdr:col>41</xdr:col>
      <xdr:colOff>50800</xdr:colOff>
      <xdr:row>78</xdr:row>
      <xdr:rowOff>110989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32095"/>
          <a:ext cx="889000" cy="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41763</xdr:rowOff>
    </xdr:from>
    <xdr:to>
      <xdr:col>55</xdr:col>
      <xdr:colOff>50800</xdr:colOff>
      <xdr:row>78</xdr:row>
      <xdr:rowOff>143363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128140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2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81211</xdr:rowOff>
    </xdr:from>
    <xdr:to>
      <xdr:col>50</xdr:col>
      <xdr:colOff>165100</xdr:colOff>
      <xdr:row>79</xdr:row>
      <xdr:rowOff>11361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2488</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47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71645</xdr:rowOff>
    </xdr:from>
    <xdr:to>
      <xdr:col>46</xdr:col>
      <xdr:colOff>38100</xdr:colOff>
      <xdr:row>79</xdr:row>
      <xdr:rowOff>1795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164372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8195</xdr:rowOff>
    </xdr:from>
    <xdr:to>
      <xdr:col>41</xdr:col>
      <xdr:colOff>101600</xdr:colOff>
      <xdr:row>78</xdr:row>
      <xdr:rowOff>109795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100922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7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60189</xdr:rowOff>
    </xdr:from>
    <xdr:to>
      <xdr:col>36</xdr:col>
      <xdr:colOff>165100</xdr:colOff>
      <xdr:row>78</xdr:row>
      <xdr:rowOff>161789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152916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52420</xdr:rowOff>
    </xdr:from>
    <xdr:to>
      <xdr:col>55</xdr:col>
      <xdr:colOff>0</xdr:colOff>
      <xdr:row>97</xdr:row>
      <xdr:rowOff>90894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83070"/>
          <a:ext cx="838200" cy="3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52420</xdr:rowOff>
    </xdr:from>
    <xdr:to>
      <xdr:col>50</xdr:col>
      <xdr:colOff>114300</xdr:colOff>
      <xdr:row>97</xdr:row>
      <xdr:rowOff>150749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83070"/>
          <a:ext cx="889000" cy="9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150749</xdr:rowOff>
    </xdr:from>
    <xdr:to>
      <xdr:col>45</xdr:col>
      <xdr:colOff>177800</xdr:colOff>
      <xdr:row>98</xdr:row>
      <xdr:rowOff>23709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81399"/>
          <a:ext cx="889000" cy="4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146452</xdr:rowOff>
    </xdr:from>
    <xdr:to>
      <xdr:col>41</xdr:col>
      <xdr:colOff>50800</xdr:colOff>
      <xdr:row>98</xdr:row>
      <xdr:rowOff>23709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77102"/>
          <a:ext cx="889000" cy="4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40094</xdr:rowOff>
    </xdr:from>
    <xdr:to>
      <xdr:col>55</xdr:col>
      <xdr:colOff>50800</xdr:colOff>
      <xdr:row>97</xdr:row>
      <xdr:rowOff>141694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18521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1620</xdr:rowOff>
    </xdr:from>
    <xdr:to>
      <xdr:col>50</xdr:col>
      <xdr:colOff>165100</xdr:colOff>
      <xdr:row>97</xdr:row>
      <xdr:rowOff>103220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94347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99949</xdr:rowOff>
    </xdr:from>
    <xdr:to>
      <xdr:col>46</xdr:col>
      <xdr:colOff>38100</xdr:colOff>
      <xdr:row>98</xdr:row>
      <xdr:rowOff>30099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21226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144359</xdr:rowOff>
    </xdr:from>
    <xdr:to>
      <xdr:col>41</xdr:col>
      <xdr:colOff>101600</xdr:colOff>
      <xdr:row>98</xdr:row>
      <xdr:rowOff>74509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65636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95652</xdr:rowOff>
    </xdr:from>
    <xdr:to>
      <xdr:col>36</xdr:col>
      <xdr:colOff>165100</xdr:colOff>
      <xdr:row>98</xdr:row>
      <xdr:rowOff>25802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16929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97834</xdr:rowOff>
    </xdr:from>
    <xdr:to>
      <xdr:col>85</xdr:col>
      <xdr:colOff>127000</xdr:colOff>
      <xdr:row>35</xdr:row>
      <xdr:rowOff>148468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098584"/>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76193</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9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97834</xdr:rowOff>
    </xdr:from>
    <xdr:to>
      <xdr:col>81</xdr:col>
      <xdr:colOff>50800</xdr:colOff>
      <xdr:row>36</xdr:row>
      <xdr:rowOff>157596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098584"/>
          <a:ext cx="889000" cy="23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159796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67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157596</xdr:rowOff>
    </xdr:from>
    <xdr:to>
      <xdr:col>76</xdr:col>
      <xdr:colOff>114300</xdr:colOff>
      <xdr:row>39</xdr:row>
      <xdr:rowOff>60196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329796"/>
          <a:ext cx="889000" cy="41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42986</xdr:rowOff>
    </xdr:from>
    <xdr:to>
      <xdr:col>71</xdr:col>
      <xdr:colOff>177800</xdr:colOff>
      <xdr:row>39</xdr:row>
      <xdr:rowOff>60196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29536"/>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97668</xdr:rowOff>
    </xdr:from>
    <xdr:to>
      <xdr:col>85</xdr:col>
      <xdr:colOff>177800</xdr:colOff>
      <xdr:row>36</xdr:row>
      <xdr:rowOff>27818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0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120545</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9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47034</xdr:rowOff>
    </xdr:from>
    <xdr:to>
      <xdr:col>81</xdr:col>
      <xdr:colOff>101600</xdr:colOff>
      <xdr:row>35</xdr:row>
      <xdr:rowOff>148634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0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165161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58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106796</xdr:rowOff>
    </xdr:from>
    <xdr:to>
      <xdr:col>76</xdr:col>
      <xdr:colOff>165100</xdr:colOff>
      <xdr:row>37</xdr:row>
      <xdr:rowOff>36946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2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53473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0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9396</xdr:rowOff>
    </xdr:from>
    <xdr:to>
      <xdr:col>72</xdr:col>
      <xdr:colOff>38100</xdr:colOff>
      <xdr:row>39</xdr:row>
      <xdr:rowOff>110996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9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102123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8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163636</xdr:rowOff>
    </xdr:from>
    <xdr:to>
      <xdr:col>67</xdr:col>
      <xdr:colOff>101600</xdr:colOff>
      <xdr:row>39</xdr:row>
      <xdr:rowOff>93786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84913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7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38583</xdr:rowOff>
    </xdr:from>
    <xdr:to>
      <xdr:col>85</xdr:col>
      <xdr:colOff>127000</xdr:colOff>
      <xdr:row>75</xdr:row>
      <xdr:rowOff>48831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897333"/>
          <a:ext cx="8382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48831</xdr:rowOff>
    </xdr:from>
    <xdr:to>
      <xdr:col>81</xdr:col>
      <xdr:colOff>50800</xdr:colOff>
      <xdr:row>75</xdr:row>
      <xdr:rowOff>76212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907581"/>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76212</xdr:rowOff>
    </xdr:from>
    <xdr:to>
      <xdr:col>76</xdr:col>
      <xdr:colOff>114300</xdr:colOff>
      <xdr:row>75</xdr:row>
      <xdr:rowOff>107861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934962"/>
          <a:ext cx="8890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107861</xdr:rowOff>
    </xdr:from>
    <xdr:to>
      <xdr:col>71</xdr:col>
      <xdr:colOff>177800</xdr:colOff>
      <xdr:row>75</xdr:row>
      <xdr:rowOff>145262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966611"/>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159233</xdr:rowOff>
    </xdr:from>
    <xdr:to>
      <xdr:col>85</xdr:col>
      <xdr:colOff>177800</xdr:colOff>
      <xdr:row>75</xdr:row>
      <xdr:rowOff>89383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137660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169481</xdr:rowOff>
    </xdr:from>
    <xdr:to>
      <xdr:col>81</xdr:col>
      <xdr:colOff>101600</xdr:colOff>
      <xdr:row>75</xdr:row>
      <xdr:rowOff>99631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90758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25412</xdr:rowOff>
    </xdr:from>
    <xdr:to>
      <xdr:col>76</xdr:col>
      <xdr:colOff>165100</xdr:colOff>
      <xdr:row>75</xdr:row>
      <xdr:rowOff>127012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118139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57061</xdr:rowOff>
    </xdr:from>
    <xdr:to>
      <xdr:col>72</xdr:col>
      <xdr:colOff>38100</xdr:colOff>
      <xdr:row>75</xdr:row>
      <xdr:rowOff>158660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15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149789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94462</xdr:rowOff>
    </xdr:from>
    <xdr:to>
      <xdr:col>67</xdr:col>
      <xdr:colOff>101600</xdr:colOff>
      <xdr:row>76</xdr:row>
      <xdr:rowOff>24612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153225</xdr:rowOff>
    </xdr:from>
    <xdr:to>
      <xdr:col>85</xdr:col>
      <xdr:colOff>127000</xdr:colOff>
      <xdr:row>98</xdr:row>
      <xdr:rowOff>369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83875"/>
          <a:ext cx="8382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76315</xdr:rowOff>
    </xdr:from>
    <xdr:to>
      <xdr:col>81</xdr:col>
      <xdr:colOff>50800</xdr:colOff>
      <xdr:row>98</xdr:row>
      <xdr:rowOff>369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06965"/>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9728</xdr:rowOff>
    </xdr:from>
    <xdr:to>
      <xdr:col>76</xdr:col>
      <xdr:colOff>114300</xdr:colOff>
      <xdr:row>97</xdr:row>
      <xdr:rowOff>76315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468928"/>
          <a:ext cx="889000" cy="2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9728</xdr:rowOff>
    </xdr:from>
    <xdr:to>
      <xdr:col>71</xdr:col>
      <xdr:colOff>177800</xdr:colOff>
      <xdr:row>98</xdr:row>
      <xdr:rowOff>13869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468928"/>
          <a:ext cx="889000" cy="34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102425</xdr:rowOff>
    </xdr:from>
    <xdr:to>
      <xdr:col>85</xdr:col>
      <xdr:colOff>177800</xdr:colOff>
      <xdr:row>98</xdr:row>
      <xdr:rowOff>32575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80852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121019</xdr:rowOff>
    </xdr:from>
    <xdr:to>
      <xdr:col>81</xdr:col>
      <xdr:colOff>101600</xdr:colOff>
      <xdr:row>98</xdr:row>
      <xdr:rowOff>51169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42296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25515</xdr:rowOff>
    </xdr:from>
    <xdr:to>
      <xdr:col>76</xdr:col>
      <xdr:colOff>165100</xdr:colOff>
      <xdr:row>97</xdr:row>
      <xdr:rowOff>127115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118242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130378</xdr:rowOff>
    </xdr:from>
    <xdr:to>
      <xdr:col>72</xdr:col>
      <xdr:colOff>38100</xdr:colOff>
      <xdr:row>96</xdr:row>
      <xdr:rowOff>60528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4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77055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1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134519</xdr:rowOff>
    </xdr:from>
    <xdr:to>
      <xdr:col>67</xdr:col>
      <xdr:colOff>101600</xdr:colOff>
      <xdr:row>98</xdr:row>
      <xdr:rowOff>64669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55796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141921</xdr:rowOff>
    </xdr:from>
    <xdr:to>
      <xdr:col>116</xdr:col>
      <xdr:colOff>63500</xdr:colOff>
      <xdr:row>74</xdr:row>
      <xdr:rowOff>98160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486321"/>
          <a:ext cx="838200" cy="29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141921</xdr:rowOff>
    </xdr:from>
    <xdr:to>
      <xdr:col>111</xdr:col>
      <xdr:colOff>177800</xdr:colOff>
      <xdr:row>73</xdr:row>
      <xdr:rowOff>53453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86321"/>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53453</xdr:rowOff>
    </xdr:from>
    <xdr:to>
      <xdr:col>107</xdr:col>
      <xdr:colOff>50800</xdr:colOff>
      <xdr:row>73</xdr:row>
      <xdr:rowOff>79546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569303"/>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79546</xdr:rowOff>
    </xdr:from>
    <xdr:to>
      <xdr:col>102</xdr:col>
      <xdr:colOff>114300</xdr:colOff>
      <xdr:row>73</xdr:row>
      <xdr:rowOff>91760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595396"/>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47360</xdr:rowOff>
    </xdr:from>
    <xdr:to>
      <xdr:col>116</xdr:col>
      <xdr:colOff>114300</xdr:colOff>
      <xdr:row>74</xdr:row>
      <xdr:rowOff>148960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25787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1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91121</xdr:rowOff>
    </xdr:from>
    <xdr:to>
      <xdr:col>112</xdr:col>
      <xdr:colOff>38100</xdr:colOff>
      <xdr:row>73</xdr:row>
      <xdr:rowOff>21271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37798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2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2653</xdr:rowOff>
    </xdr:from>
    <xdr:to>
      <xdr:col>107</xdr:col>
      <xdr:colOff>101600</xdr:colOff>
      <xdr:row>73</xdr:row>
      <xdr:rowOff>104253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95380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28746</xdr:rowOff>
    </xdr:from>
    <xdr:to>
      <xdr:col>102</xdr:col>
      <xdr:colOff>165100</xdr:colOff>
      <xdr:row>73</xdr:row>
      <xdr:rowOff>130346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5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121473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3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40960</xdr:rowOff>
    </xdr:from>
    <xdr:to>
      <xdr:col>98</xdr:col>
      <xdr:colOff>38100</xdr:colOff>
      <xdr:row>73</xdr:row>
      <xdr:rowOff>142560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133687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4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令和５年度に比べて特に増減の大きいものとその理由として、下水道事業が企業会計化したことに伴う公共下水道事業会計繰出金の皆減や上水道安全対策事業を全額繰越したことによる上水道安全対策事業繰出金の皆減による、繰出金減少の一方で、上記の理由による補助費等の増や障害福祉サービス費等給付事業費や児童手当費増に伴う扶助費の増加が特徴的となっている。</a:t>
          </a:r>
        </a:p>
        <a:p>
          <a:r>
            <a:rPr kumimoji="1" lang="ja-JP" altLang="en-US" sz="1300">
              <a:latin typeface="ＭＳ Ｐゴシック" panose="020B0600070205080204" pitchFamily="50" charset="-128"/>
              <a:ea typeface="ＭＳ Ｐゴシック" panose="020B0600070205080204" pitchFamily="50" charset="-128"/>
            </a:rPr>
            <a:t>　また、公債費については、類似団体平均比較では</a:t>
          </a:r>
          <a:r>
            <a:rPr kumimoji="1" lang="en-US" altLang="ja-JP" sz="1300">
              <a:latin typeface="ＭＳ Ｐゴシック" panose="020B0600070205080204" pitchFamily="50" charset="-128"/>
              <a:ea typeface="ＭＳ Ｐゴシック" panose="020B0600070205080204" pitchFamily="50" charset="-128"/>
            </a:rPr>
            <a:t>4,020</a:t>
          </a:r>
          <a:r>
            <a:rPr kumimoji="1" lang="ja-JP" altLang="en-US" sz="1300">
              <a:latin typeface="ＭＳ Ｐゴシック" panose="020B0600070205080204" pitchFamily="50" charset="-128"/>
              <a:ea typeface="ＭＳ Ｐゴシック" panose="020B0600070205080204" pitchFamily="50" charset="-128"/>
            </a:rPr>
            <a:t>円下回っているが、近年、公共施設等適正管理推進事業債等の元金償還開始により増加傾向にあり、対前年度比</a:t>
          </a:r>
          <a:r>
            <a:rPr kumimoji="1" lang="en-US" altLang="ja-JP" sz="1300">
              <a:latin typeface="ＭＳ Ｐゴシック" panose="020B0600070205080204" pitchFamily="50" charset="-128"/>
              <a:ea typeface="ＭＳ Ｐゴシック" panose="020B0600070205080204" pitchFamily="50" charset="-128"/>
            </a:rPr>
            <a:t>807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今後も公共施設等の老朽化対策が本格化し、更新整備等経費の増、それらに充当した地方債の償還金により公債費の増が見込まれ、限られた財源の中でいかに効率的にマネジメントしていくかが課題である。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公共施設等総合管理計画、公共施設個別施設計画等に則り、更新、縮小、統合、除却などを多角的に検討し、事業の取捨選択を徹底することに努める。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16,968
16,406
133.91
11,303,360
10,464,209
794,898
5,612,067
8,658,552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39443</xdr:rowOff>
    </xdr:from>
    <xdr:to>
      <xdr:col>24</xdr:col>
      <xdr:colOff>63500</xdr:colOff>
      <xdr:row>38</xdr:row>
      <xdr:rowOff>71773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54543"/>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39443</xdr:rowOff>
    </xdr:from>
    <xdr:to>
      <xdr:col>19</xdr:col>
      <xdr:colOff>177800</xdr:colOff>
      <xdr:row>38</xdr:row>
      <xdr:rowOff>47280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54543"/>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47280</xdr:rowOff>
    </xdr:from>
    <xdr:to>
      <xdr:col>15</xdr:col>
      <xdr:colOff>50800</xdr:colOff>
      <xdr:row>38</xdr:row>
      <xdr:rowOff>131862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6238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131862</xdr:rowOff>
    </xdr:from>
    <xdr:to>
      <xdr:col>10</xdr:col>
      <xdr:colOff>114300</xdr:colOff>
      <xdr:row>38</xdr:row>
      <xdr:rowOff>142312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646962"/>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20973</xdr:rowOff>
    </xdr:from>
    <xdr:to>
      <xdr:col>24</xdr:col>
      <xdr:colOff>114300</xdr:colOff>
      <xdr:row>38</xdr:row>
      <xdr:rowOff>122573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170850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160093</xdr:rowOff>
    </xdr:from>
    <xdr:to>
      <xdr:col>20</xdr:col>
      <xdr:colOff>38100</xdr:colOff>
      <xdr:row>38</xdr:row>
      <xdr:rowOff>90243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81370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9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167930</xdr:rowOff>
    </xdr:from>
    <xdr:to>
      <xdr:col>15</xdr:col>
      <xdr:colOff>101600</xdr:colOff>
      <xdr:row>38</xdr:row>
      <xdr:rowOff>98080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89207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81062</xdr:rowOff>
    </xdr:from>
    <xdr:to>
      <xdr:col>10</xdr:col>
      <xdr:colOff>165100</xdr:colOff>
      <xdr:row>39</xdr:row>
      <xdr:rowOff>11212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2339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8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91512</xdr:rowOff>
    </xdr:from>
    <xdr:to>
      <xdr:col>6</xdr:col>
      <xdr:colOff>38100</xdr:colOff>
      <xdr:row>39</xdr:row>
      <xdr:rowOff>21662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6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12789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15081</xdr:rowOff>
    </xdr:from>
    <xdr:to>
      <xdr:col>24</xdr:col>
      <xdr:colOff>63500</xdr:colOff>
      <xdr:row>56</xdr:row>
      <xdr:rowOff>84200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6281"/>
          <a:ext cx="838200" cy="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41082</xdr:rowOff>
    </xdr:from>
    <xdr:to>
      <xdr:col>19</xdr:col>
      <xdr:colOff>177800</xdr:colOff>
      <xdr:row>56</xdr:row>
      <xdr:rowOff>84200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42282"/>
          <a:ext cx="889000" cy="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111340</xdr:rowOff>
    </xdr:from>
    <xdr:to>
      <xdr:col>15</xdr:col>
      <xdr:colOff>50800</xdr:colOff>
      <xdr:row>56</xdr:row>
      <xdr:rowOff>41082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1090"/>
          <a:ext cx="889000" cy="10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141383</xdr:rowOff>
    </xdr:from>
    <xdr:to>
      <xdr:col>10</xdr:col>
      <xdr:colOff>114300</xdr:colOff>
      <xdr:row>55</xdr:row>
      <xdr:rowOff>111340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8233"/>
          <a:ext cx="889000" cy="3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135731</xdr:rowOff>
    </xdr:from>
    <xdr:to>
      <xdr:col>24</xdr:col>
      <xdr:colOff>114300</xdr:colOff>
      <xdr:row>56</xdr:row>
      <xdr:rowOff>65881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114158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33400</xdr:rowOff>
    </xdr:from>
    <xdr:to>
      <xdr:col>20</xdr:col>
      <xdr:colOff>38100</xdr:colOff>
      <xdr:row>56</xdr:row>
      <xdr:rowOff>135000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126127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161732</xdr:rowOff>
    </xdr:from>
    <xdr:to>
      <xdr:col>15</xdr:col>
      <xdr:colOff>101600</xdr:colOff>
      <xdr:row>56</xdr:row>
      <xdr:rowOff>91882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83009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8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60540</xdr:rowOff>
    </xdr:from>
    <xdr:to>
      <xdr:col>10</xdr:col>
      <xdr:colOff>165100</xdr:colOff>
      <xdr:row>55</xdr:row>
      <xdr:rowOff>162140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6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90583</xdr:rowOff>
    </xdr:from>
    <xdr:to>
      <xdr:col>6</xdr:col>
      <xdr:colOff>38100</xdr:colOff>
      <xdr:row>54</xdr:row>
      <xdr:rowOff>20733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93690</xdr:rowOff>
    </xdr:from>
    <xdr:to>
      <xdr:col>24</xdr:col>
      <xdr:colOff>63500</xdr:colOff>
      <xdr:row>77</xdr:row>
      <xdr:rowOff>34658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3890"/>
          <a:ext cx="838200" cy="1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34658</xdr:rowOff>
    </xdr:from>
    <xdr:to>
      <xdr:col>19</xdr:col>
      <xdr:colOff>177800</xdr:colOff>
      <xdr:row>77</xdr:row>
      <xdr:rowOff>50355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630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50355</xdr:rowOff>
    </xdr:from>
    <xdr:to>
      <xdr:col>15</xdr:col>
      <xdr:colOff>50800</xdr:colOff>
      <xdr:row>77</xdr:row>
      <xdr:rowOff>86719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2005"/>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86719</xdr:rowOff>
    </xdr:from>
    <xdr:to>
      <xdr:col>10</xdr:col>
      <xdr:colOff>114300</xdr:colOff>
      <xdr:row>78</xdr:row>
      <xdr:rowOff>86748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8369"/>
          <a:ext cx="889000" cy="17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42890</xdr:rowOff>
    </xdr:from>
    <xdr:to>
      <xdr:col>24</xdr:col>
      <xdr:colOff>114300</xdr:colOff>
      <xdr:row>76</xdr:row>
      <xdr:rowOff>144490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129267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155308</xdr:rowOff>
    </xdr:from>
    <xdr:to>
      <xdr:col>20</xdr:col>
      <xdr:colOff>38100</xdr:colOff>
      <xdr:row>77</xdr:row>
      <xdr:rowOff>85458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76585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171005</xdr:rowOff>
    </xdr:from>
    <xdr:to>
      <xdr:col>15</xdr:col>
      <xdr:colOff>101600</xdr:colOff>
      <xdr:row>77</xdr:row>
      <xdr:rowOff>101155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92282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35919</xdr:rowOff>
    </xdr:from>
    <xdr:to>
      <xdr:col>10</xdr:col>
      <xdr:colOff>165100</xdr:colOff>
      <xdr:row>77</xdr:row>
      <xdr:rowOff>137519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128646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35948</xdr:rowOff>
    </xdr:from>
    <xdr:to>
      <xdr:col>6</xdr:col>
      <xdr:colOff>38100</xdr:colOff>
      <xdr:row>78</xdr:row>
      <xdr:rowOff>137548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128675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72467</xdr:rowOff>
    </xdr:from>
    <xdr:to>
      <xdr:col>24</xdr:col>
      <xdr:colOff>63500</xdr:colOff>
      <xdr:row>98</xdr:row>
      <xdr:rowOff>87272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4567"/>
          <a:ext cx="8382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71944</xdr:rowOff>
    </xdr:from>
    <xdr:to>
      <xdr:col>19</xdr:col>
      <xdr:colOff>177800</xdr:colOff>
      <xdr:row>98</xdr:row>
      <xdr:rowOff>72467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74044"/>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68276</xdr:rowOff>
    </xdr:from>
    <xdr:to>
      <xdr:col>15</xdr:col>
      <xdr:colOff>50800</xdr:colOff>
      <xdr:row>98</xdr:row>
      <xdr:rowOff>71944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70376"/>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68276</xdr:rowOff>
    </xdr:from>
    <xdr:to>
      <xdr:col>10</xdr:col>
      <xdr:colOff>114300</xdr:colOff>
      <xdr:row>98</xdr:row>
      <xdr:rowOff>83685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0376"/>
          <a:ext cx="889000" cy="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36472</xdr:rowOff>
    </xdr:from>
    <xdr:to>
      <xdr:col>24</xdr:col>
      <xdr:colOff>114300</xdr:colOff>
      <xdr:row>98</xdr:row>
      <xdr:rowOff>138072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21667</xdr:rowOff>
    </xdr:from>
    <xdr:to>
      <xdr:col>20</xdr:col>
      <xdr:colOff>38100</xdr:colOff>
      <xdr:row>98</xdr:row>
      <xdr:rowOff>123267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139794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21144</xdr:rowOff>
    </xdr:from>
    <xdr:to>
      <xdr:col>15</xdr:col>
      <xdr:colOff>101600</xdr:colOff>
      <xdr:row>98</xdr:row>
      <xdr:rowOff>122744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139271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9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17476</xdr:rowOff>
    </xdr:from>
    <xdr:to>
      <xdr:col>10</xdr:col>
      <xdr:colOff>165100</xdr:colOff>
      <xdr:row>98</xdr:row>
      <xdr:rowOff>119076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135603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32885</xdr:rowOff>
    </xdr:from>
    <xdr:to>
      <xdr:col>6</xdr:col>
      <xdr:colOff>38100</xdr:colOff>
      <xdr:row>98</xdr:row>
      <xdr:rowOff>134485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151012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71577</xdr:rowOff>
    </xdr:from>
    <xdr:to>
      <xdr:col>55</xdr:col>
      <xdr:colOff>0</xdr:colOff>
      <xdr:row>38</xdr:row>
      <xdr:rowOff>72034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8667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71577</xdr:rowOff>
    </xdr:from>
    <xdr:to>
      <xdr:col>50</xdr:col>
      <xdr:colOff>114300</xdr:colOff>
      <xdr:row>38</xdr:row>
      <xdr:rowOff>72949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8667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69062</xdr:rowOff>
    </xdr:from>
    <xdr:to>
      <xdr:col>45</xdr:col>
      <xdr:colOff>177800</xdr:colOff>
      <xdr:row>38</xdr:row>
      <xdr:rowOff>72949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8416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66777</xdr:rowOff>
    </xdr:from>
    <xdr:to>
      <xdr:col>41</xdr:col>
      <xdr:colOff>50800</xdr:colOff>
      <xdr:row>38</xdr:row>
      <xdr:rowOff>69062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8187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21234</xdr:rowOff>
    </xdr:from>
    <xdr:to>
      <xdr:col>55</xdr:col>
      <xdr:colOff>50800</xdr:colOff>
      <xdr:row>38</xdr:row>
      <xdr:rowOff>122834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107611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20777</xdr:rowOff>
    </xdr:from>
    <xdr:to>
      <xdr:col>50</xdr:col>
      <xdr:colOff>165100</xdr:colOff>
      <xdr:row>38</xdr:row>
      <xdr:rowOff>122377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113504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22149</xdr:rowOff>
    </xdr:from>
    <xdr:to>
      <xdr:col>46</xdr:col>
      <xdr:colOff>38100</xdr:colOff>
      <xdr:row>38</xdr:row>
      <xdr:rowOff>123749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114876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18262</xdr:rowOff>
    </xdr:from>
    <xdr:to>
      <xdr:col>41</xdr:col>
      <xdr:colOff>101600</xdr:colOff>
      <xdr:row>38</xdr:row>
      <xdr:rowOff>119862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15977</xdr:rowOff>
    </xdr:from>
    <xdr:to>
      <xdr:col>36</xdr:col>
      <xdr:colOff>165100</xdr:colOff>
      <xdr:row>38</xdr:row>
      <xdr:rowOff>117577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23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25498</xdr:rowOff>
    </xdr:from>
    <xdr:to>
      <xdr:col>55</xdr:col>
      <xdr:colOff>0</xdr:colOff>
      <xdr:row>58</xdr:row>
      <xdr:rowOff>34658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69598"/>
          <a:ext cx="8382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34658</xdr:rowOff>
    </xdr:from>
    <xdr:to>
      <xdr:col>50</xdr:col>
      <xdr:colOff>114300</xdr:colOff>
      <xdr:row>58</xdr:row>
      <xdr:rowOff>85930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875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165532</xdr:rowOff>
    </xdr:from>
    <xdr:to>
      <xdr:col>45</xdr:col>
      <xdr:colOff>177800</xdr:colOff>
      <xdr:row>58</xdr:row>
      <xdr:rowOff>85930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38182"/>
          <a:ext cx="889000" cy="9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165532</xdr:rowOff>
    </xdr:from>
    <xdr:to>
      <xdr:col>41</xdr:col>
      <xdr:colOff>50800</xdr:colOff>
      <xdr:row>58</xdr:row>
      <xdr:rowOff>53649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38182"/>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146148</xdr:rowOff>
    </xdr:from>
    <xdr:to>
      <xdr:col>55</xdr:col>
      <xdr:colOff>50800</xdr:colOff>
      <xdr:row>58</xdr:row>
      <xdr:rowOff>76298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124575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155308</xdr:rowOff>
    </xdr:from>
    <xdr:to>
      <xdr:col>50</xdr:col>
      <xdr:colOff>165100</xdr:colOff>
      <xdr:row>58</xdr:row>
      <xdr:rowOff>85458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76585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35130</xdr:rowOff>
    </xdr:from>
    <xdr:to>
      <xdr:col>46</xdr:col>
      <xdr:colOff>38100</xdr:colOff>
      <xdr:row>58</xdr:row>
      <xdr:rowOff>136730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127857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7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114732</xdr:rowOff>
    </xdr:from>
    <xdr:to>
      <xdr:col>41</xdr:col>
      <xdr:colOff>101600</xdr:colOff>
      <xdr:row>58</xdr:row>
      <xdr:rowOff>44882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36009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xdr:rowOff>
    </xdr:from>
    <xdr:to>
      <xdr:col>36</xdr:col>
      <xdr:colOff>165100</xdr:colOff>
      <xdr:row>58</xdr:row>
      <xdr:rowOff>104449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95576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41928</xdr:rowOff>
    </xdr:from>
    <xdr:to>
      <xdr:col>55</xdr:col>
      <xdr:colOff>0</xdr:colOff>
      <xdr:row>77</xdr:row>
      <xdr:rowOff>103307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43578"/>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132865</xdr:rowOff>
    </xdr:from>
    <xdr:to>
      <xdr:col>50</xdr:col>
      <xdr:colOff>114300</xdr:colOff>
      <xdr:row>77</xdr:row>
      <xdr:rowOff>41928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63065"/>
          <a:ext cx="8890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132865</xdr:rowOff>
    </xdr:from>
    <xdr:to>
      <xdr:col>45</xdr:col>
      <xdr:colOff>177800</xdr:colOff>
      <xdr:row>77</xdr:row>
      <xdr:rowOff>22062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63065"/>
          <a:ext cx="889000" cy="6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67690</xdr:rowOff>
    </xdr:from>
    <xdr:to>
      <xdr:col>41</xdr:col>
      <xdr:colOff>50800</xdr:colOff>
      <xdr:row>77</xdr:row>
      <xdr:rowOff>22062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97890"/>
          <a:ext cx="889000" cy="1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52507</xdr:rowOff>
    </xdr:from>
    <xdr:to>
      <xdr:col>55</xdr:col>
      <xdr:colOff>50800</xdr:colOff>
      <xdr:row>77</xdr:row>
      <xdr:rowOff>154107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30934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162578</xdr:rowOff>
    </xdr:from>
    <xdr:to>
      <xdr:col>50</xdr:col>
      <xdr:colOff>165100</xdr:colOff>
      <xdr:row>77</xdr:row>
      <xdr:rowOff>92728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83855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82065</xdr:rowOff>
    </xdr:from>
    <xdr:to>
      <xdr:col>46</xdr:col>
      <xdr:colOff>38100</xdr:colOff>
      <xdr:row>77</xdr:row>
      <xdr:rowOff>12215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0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142712</xdr:rowOff>
    </xdr:from>
    <xdr:to>
      <xdr:col>41</xdr:col>
      <xdr:colOff>101600</xdr:colOff>
      <xdr:row>77</xdr:row>
      <xdr:rowOff>72862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63989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16890</xdr:rowOff>
    </xdr:from>
    <xdr:to>
      <xdr:col>36</xdr:col>
      <xdr:colOff>165100</xdr:colOff>
      <xdr:row>76</xdr:row>
      <xdr:rowOff>118490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147529</xdr:rowOff>
    </xdr:from>
    <xdr:to>
      <xdr:col>55</xdr:col>
      <xdr:colOff>0</xdr:colOff>
      <xdr:row>93</xdr:row>
      <xdr:rowOff>72644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920929"/>
          <a:ext cx="838200" cy="9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72644</xdr:rowOff>
    </xdr:from>
    <xdr:to>
      <xdr:col>50</xdr:col>
      <xdr:colOff>114300</xdr:colOff>
      <xdr:row>94</xdr:row>
      <xdr:rowOff>161570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017494"/>
          <a:ext cx="889000" cy="26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161570</xdr:rowOff>
    </xdr:from>
    <xdr:to>
      <xdr:col>45</xdr:col>
      <xdr:colOff>177800</xdr:colOff>
      <xdr:row>95</xdr:row>
      <xdr:rowOff>146081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77870"/>
          <a:ext cx="889000" cy="1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146081</xdr:rowOff>
    </xdr:from>
    <xdr:to>
      <xdr:col>41</xdr:col>
      <xdr:colOff>50800</xdr:colOff>
      <xdr:row>96</xdr:row>
      <xdr:rowOff>76969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33831"/>
          <a:ext cx="889000" cy="10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96729</xdr:rowOff>
    </xdr:from>
    <xdr:to>
      <xdr:col>55</xdr:col>
      <xdr:colOff>50800</xdr:colOff>
      <xdr:row>93</xdr:row>
      <xdr:rowOff>26879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119606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2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21844</xdr:rowOff>
    </xdr:from>
    <xdr:to>
      <xdr:col>50</xdr:col>
      <xdr:colOff>165100</xdr:colOff>
      <xdr:row>93</xdr:row>
      <xdr:rowOff>123444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139971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110770</xdr:rowOff>
    </xdr:from>
    <xdr:to>
      <xdr:col>46</xdr:col>
      <xdr:colOff>38100</xdr:colOff>
      <xdr:row>95</xdr:row>
      <xdr:rowOff>40920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32047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95281</xdr:rowOff>
    </xdr:from>
    <xdr:to>
      <xdr:col>41</xdr:col>
      <xdr:colOff>101600</xdr:colOff>
      <xdr:row>96</xdr:row>
      <xdr:rowOff>25431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4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26169</xdr:rowOff>
    </xdr:from>
    <xdr:to>
      <xdr:col>36</xdr:col>
      <xdr:colOff>165100</xdr:colOff>
      <xdr:row>96</xdr:row>
      <xdr:rowOff>127769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118896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135966</xdr:rowOff>
    </xdr:from>
    <xdr:to>
      <xdr:col>85</xdr:col>
      <xdr:colOff>127000</xdr:colOff>
      <xdr:row>37</xdr:row>
      <xdr:rowOff>154711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79616"/>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135966</xdr:rowOff>
    </xdr:from>
    <xdr:to>
      <xdr:col>81</xdr:col>
      <xdr:colOff>50800</xdr:colOff>
      <xdr:row>37</xdr:row>
      <xdr:rowOff>161362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79616"/>
          <a:ext cx="8890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161362</xdr:rowOff>
    </xdr:from>
    <xdr:to>
      <xdr:col>76</xdr:col>
      <xdr:colOff>114300</xdr:colOff>
      <xdr:row>38</xdr:row>
      <xdr:rowOff>18009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05012"/>
          <a:ext cx="889000" cy="2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157335</xdr:rowOff>
    </xdr:from>
    <xdr:to>
      <xdr:col>71</xdr:col>
      <xdr:colOff>177800</xdr:colOff>
      <xdr:row>38</xdr:row>
      <xdr:rowOff>18009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00985"/>
          <a:ext cx="889000" cy="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103911</xdr:rowOff>
    </xdr:from>
    <xdr:to>
      <xdr:col>85</xdr:col>
      <xdr:colOff>177800</xdr:colOff>
      <xdr:row>38</xdr:row>
      <xdr:rowOff>34061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82338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85166</xdr:rowOff>
    </xdr:from>
    <xdr:to>
      <xdr:col>81</xdr:col>
      <xdr:colOff>101600</xdr:colOff>
      <xdr:row>38</xdr:row>
      <xdr:rowOff>15316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110563</xdr:rowOff>
    </xdr:from>
    <xdr:to>
      <xdr:col>76</xdr:col>
      <xdr:colOff>165100</xdr:colOff>
      <xdr:row>38</xdr:row>
      <xdr:rowOff>40712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4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31839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138659</xdr:rowOff>
    </xdr:from>
    <xdr:to>
      <xdr:col>72</xdr:col>
      <xdr:colOff>38100</xdr:colOff>
      <xdr:row>38</xdr:row>
      <xdr:rowOff>68808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2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59936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106535</xdr:rowOff>
    </xdr:from>
    <xdr:to>
      <xdr:col>67</xdr:col>
      <xdr:colOff>101600</xdr:colOff>
      <xdr:row>38</xdr:row>
      <xdr:rowOff>36685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27812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15704</xdr:rowOff>
    </xdr:from>
    <xdr:to>
      <xdr:col>85</xdr:col>
      <xdr:colOff>127000</xdr:colOff>
      <xdr:row>57</xdr:row>
      <xdr:rowOff>36163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8354"/>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36163</xdr:rowOff>
    </xdr:from>
    <xdr:to>
      <xdr:col>81</xdr:col>
      <xdr:colOff>50800</xdr:colOff>
      <xdr:row>57</xdr:row>
      <xdr:rowOff>49003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08813"/>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49003</xdr:rowOff>
    </xdr:from>
    <xdr:to>
      <xdr:col>76</xdr:col>
      <xdr:colOff>114300</xdr:colOff>
      <xdr:row>58</xdr:row>
      <xdr:rowOff>31610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1653"/>
          <a:ext cx="889000" cy="1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69920</xdr:rowOff>
    </xdr:from>
    <xdr:to>
      <xdr:col>71</xdr:col>
      <xdr:colOff>177800</xdr:colOff>
      <xdr:row>58</xdr:row>
      <xdr:rowOff>31610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71120"/>
          <a:ext cx="889000" cy="30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136354</xdr:rowOff>
    </xdr:from>
    <xdr:to>
      <xdr:col>85</xdr:col>
      <xdr:colOff>177800</xdr:colOff>
      <xdr:row>57</xdr:row>
      <xdr:rowOff>66504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114781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156813</xdr:rowOff>
    </xdr:from>
    <xdr:to>
      <xdr:col>81</xdr:col>
      <xdr:colOff>101600</xdr:colOff>
      <xdr:row>57</xdr:row>
      <xdr:rowOff>86963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78090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169653</xdr:rowOff>
    </xdr:from>
    <xdr:to>
      <xdr:col>76</xdr:col>
      <xdr:colOff>165100</xdr:colOff>
      <xdr:row>57</xdr:row>
      <xdr:rowOff>99803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90930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152260</xdr:rowOff>
    </xdr:from>
    <xdr:to>
      <xdr:col>72</xdr:col>
      <xdr:colOff>38100</xdr:colOff>
      <xdr:row>58</xdr:row>
      <xdr:rowOff>82410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73537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19120</xdr:rowOff>
    </xdr:from>
    <xdr:to>
      <xdr:col>67</xdr:col>
      <xdr:colOff>101600</xdr:colOff>
      <xdr:row>56</xdr:row>
      <xdr:rowOff>120720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111847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97834</xdr:rowOff>
    </xdr:from>
    <xdr:to>
      <xdr:col>85</xdr:col>
      <xdr:colOff>127000</xdr:colOff>
      <xdr:row>75</xdr:row>
      <xdr:rowOff>148468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956584"/>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76193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97834</xdr:rowOff>
    </xdr:from>
    <xdr:to>
      <xdr:col>81</xdr:col>
      <xdr:colOff>50800</xdr:colOff>
      <xdr:row>76</xdr:row>
      <xdr:rowOff>157597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956584"/>
          <a:ext cx="8890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159796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157597</xdr:rowOff>
    </xdr:from>
    <xdr:to>
      <xdr:col>76</xdr:col>
      <xdr:colOff>114300</xdr:colOff>
      <xdr:row>79</xdr:row>
      <xdr:rowOff>60196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187797"/>
          <a:ext cx="889000" cy="4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42987</xdr:rowOff>
    </xdr:from>
    <xdr:to>
      <xdr:col>71</xdr:col>
      <xdr:colOff>177800</xdr:colOff>
      <xdr:row>79</xdr:row>
      <xdr:rowOff>60196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7537"/>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97668</xdr:rowOff>
    </xdr:from>
    <xdr:to>
      <xdr:col>85</xdr:col>
      <xdr:colOff>177800</xdr:colOff>
      <xdr:row>76</xdr:row>
      <xdr:rowOff>27818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9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120545</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80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47034</xdr:rowOff>
    </xdr:from>
    <xdr:to>
      <xdr:col>81</xdr:col>
      <xdr:colOff>101600</xdr:colOff>
      <xdr:row>75</xdr:row>
      <xdr:rowOff>148633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905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165161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6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106797</xdr:rowOff>
    </xdr:from>
    <xdr:to>
      <xdr:col>76</xdr:col>
      <xdr:colOff>165100</xdr:colOff>
      <xdr:row>77</xdr:row>
      <xdr:rowOff>36947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53473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9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9396</xdr:rowOff>
    </xdr:from>
    <xdr:to>
      <xdr:col>72</xdr:col>
      <xdr:colOff>38100</xdr:colOff>
      <xdr:row>79</xdr:row>
      <xdr:rowOff>110996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102123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4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163637</xdr:rowOff>
    </xdr:from>
    <xdr:to>
      <xdr:col>67</xdr:col>
      <xdr:colOff>101600</xdr:colOff>
      <xdr:row>79</xdr:row>
      <xdr:rowOff>93787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84914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2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38557</xdr:rowOff>
    </xdr:from>
    <xdr:to>
      <xdr:col>85</xdr:col>
      <xdr:colOff>127000</xdr:colOff>
      <xdr:row>95</xdr:row>
      <xdr:rowOff>48806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26307"/>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48806</xdr:rowOff>
    </xdr:from>
    <xdr:to>
      <xdr:col>81</xdr:col>
      <xdr:colOff>50800</xdr:colOff>
      <xdr:row>95</xdr:row>
      <xdr:rowOff>76200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36556"/>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76200</xdr:rowOff>
    </xdr:from>
    <xdr:to>
      <xdr:col>76</xdr:col>
      <xdr:colOff>114300</xdr:colOff>
      <xdr:row>95</xdr:row>
      <xdr:rowOff>107835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63950"/>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107835</xdr:rowOff>
    </xdr:from>
    <xdr:to>
      <xdr:col>71</xdr:col>
      <xdr:colOff>177800</xdr:colOff>
      <xdr:row>95</xdr:row>
      <xdr:rowOff>145250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95585"/>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159207</xdr:rowOff>
    </xdr:from>
    <xdr:to>
      <xdr:col>85</xdr:col>
      <xdr:colOff>177800</xdr:colOff>
      <xdr:row>95</xdr:row>
      <xdr:rowOff>89357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137634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169456</xdr:rowOff>
    </xdr:from>
    <xdr:to>
      <xdr:col>81</xdr:col>
      <xdr:colOff>101600</xdr:colOff>
      <xdr:row>95</xdr:row>
      <xdr:rowOff>99606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90733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25400</xdr:rowOff>
    </xdr:from>
    <xdr:to>
      <xdr:col>76</xdr:col>
      <xdr:colOff>165100</xdr:colOff>
      <xdr:row>95</xdr:row>
      <xdr:rowOff>127000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118127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57035</xdr:rowOff>
    </xdr:from>
    <xdr:to>
      <xdr:col>72</xdr:col>
      <xdr:colOff>38100</xdr:colOff>
      <xdr:row>95</xdr:row>
      <xdr:rowOff>158635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149762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94450</xdr:rowOff>
    </xdr:from>
    <xdr:to>
      <xdr:col>67</xdr:col>
      <xdr:colOff>101600</xdr:colOff>
      <xdr:row>96</xdr:row>
      <xdr:rowOff>24600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戸籍システム等改修委託料や森町小中学校跡地利活用検討業務委託料の増などによる、総務費の増加と放課後児童クラブの包括業務委託料や児童手当制度の拡充による児童手当費の増などによる、民生費の増加が顕著である。また、森掛川</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周辺地区開発可能性調査完了による業務委託料の皆減や森町産業立地奨励事業費補助金の減による、商工費の減、上水道安全対策事業繰出金の翌年度繰越に伴う減や新型コロナウイルスワクチン接種負担金の減による、衛生費の減少の一方で、中川団地外壁改善工事や町道新田赤松線工事補償費（前年度繰越事業）などの増により、土木費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本町では当初予算において歳入は、見積もりが難しいためできる限り抑えて予算編成をしている。歳出については、予算執行時の節減により執行残を確保するように努めている。これにより、繰越金として翌年度の補正財源を確保しているため、実質収支額に対する標準財政規模比は高くなる傾向にある。</a:t>
          </a:r>
        </a:p>
        <a:p>
          <a:r>
            <a:rPr kumimoji="1" lang="ja-JP" altLang="en-US" sz="1050">
              <a:latin typeface="ＭＳ ゴシック" pitchFamily="49" charset="-128"/>
              <a:ea typeface="ＭＳ ゴシック" pitchFamily="49" charset="-128"/>
            </a:rPr>
            <a:t>　令和６年度は、実質収支額が臨時財政対策債の減少や自治体システム標準化・共通化等に伴う物件費の上昇で、対前年度比△</a:t>
          </a:r>
          <a:r>
            <a:rPr kumimoji="1" lang="en-US" altLang="ja-JP" sz="1050">
              <a:latin typeface="ＭＳ ゴシック" pitchFamily="49" charset="-128"/>
              <a:ea typeface="ＭＳ ゴシック" pitchFamily="49" charset="-128"/>
            </a:rPr>
            <a:t>7.8</a:t>
          </a:r>
          <a:r>
            <a:rPr kumimoji="1" lang="ja-JP" altLang="en-US" sz="1050">
              <a:latin typeface="ＭＳ ゴシック" pitchFamily="49" charset="-128"/>
              <a:ea typeface="ＭＳ ゴシック" pitchFamily="49" charset="-128"/>
            </a:rPr>
            <a:t>百万円となり、実質単年度収支に対する標準財政規模比は対前年度</a:t>
          </a:r>
          <a:r>
            <a:rPr kumimoji="1" lang="en-US" altLang="ja-JP" sz="1050">
              <a:latin typeface="ＭＳ ゴシック" pitchFamily="49" charset="-128"/>
              <a:ea typeface="ＭＳ ゴシック" pitchFamily="49" charset="-128"/>
            </a:rPr>
            <a:t>0.02</a:t>
          </a:r>
          <a:r>
            <a:rPr kumimoji="1" lang="ja-JP" altLang="en-US" sz="1050">
              <a:latin typeface="ＭＳ ゴシック" pitchFamily="49" charset="-128"/>
              <a:ea typeface="ＭＳ ゴシック" pitchFamily="49" charset="-128"/>
            </a:rPr>
            <a:t>ポイント減少した。また、財政調整基金の取崩に伴い、財政調整基金残高の標準財政規模費は、</a:t>
          </a:r>
          <a:r>
            <a:rPr kumimoji="1" lang="en-US" altLang="ja-JP" sz="1050">
              <a:latin typeface="ＭＳ ゴシック" pitchFamily="49" charset="-128"/>
              <a:ea typeface="ＭＳ ゴシック" pitchFamily="49" charset="-128"/>
            </a:rPr>
            <a:t>5.6</a:t>
          </a:r>
          <a:r>
            <a:rPr kumimoji="1" lang="ja-JP" altLang="en-US" sz="1050">
              <a:latin typeface="ＭＳ ゴシック" pitchFamily="49" charset="-128"/>
              <a:ea typeface="ＭＳ ゴシック" pitchFamily="49" charset="-128"/>
            </a:rPr>
            <a:t>ポイント減少した。</a:t>
          </a:r>
        </a:p>
        <a:p>
          <a:r>
            <a:rPr kumimoji="1" lang="ja-JP" altLang="en-US" sz="1050">
              <a:latin typeface="ＭＳ ゴシック" pitchFamily="49" charset="-128"/>
              <a:ea typeface="ＭＳ ゴシック" pitchFamily="49" charset="-128"/>
            </a:rPr>
            <a:t>　今後も、国・地方ともに経済の先行きが不透明なため、予期しない収入減少や不測の支出増加などに備え財政調整基金や減債基金への積立を行っていく。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一般会計・公営企業会計・公営事業会計のすべての会計において黒字となっている。</a:t>
          </a:r>
        </a:p>
        <a:p>
          <a:r>
            <a:rPr kumimoji="1" lang="ja-JP" altLang="en-US" sz="1400">
              <a:latin typeface="ＭＳ ゴシック" pitchFamily="49" charset="-128"/>
              <a:ea typeface="ＭＳ ゴシック" pitchFamily="49" charset="-128"/>
            </a:rPr>
            <a:t>　一般会計においては、令和６年度決算は、臨時財政対策債の減少等により、</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病院事業会計については、令和６年度は、新型コロナウイルス感染症に関する補助金等が減少し、医業費用は、給与費や材料費が増加したことにより、</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ポイント低下した。今後、「公立森町病院経営強化プラン」に基づき、さらなる地域医療の充実と経営改善を図っていく。</a:t>
          </a:r>
        </a:p>
        <a:p>
          <a:r>
            <a:rPr kumimoji="1" lang="ja-JP" altLang="en-US" sz="1400">
              <a:latin typeface="ＭＳ ゴシック" pitchFamily="49" charset="-128"/>
              <a:ea typeface="ＭＳ ゴシック" pitchFamily="49" charset="-128"/>
            </a:rPr>
            <a:t>　介護保険特別会計については、令和６年度は、保険給付費の増加により歳出総額が増加したが、歳入の増加が上回ったため、</a:t>
          </a:r>
          <a:r>
            <a:rPr kumimoji="1" lang="en-US" altLang="ja-JP" sz="1400">
              <a:latin typeface="ＭＳ ゴシック" pitchFamily="49" charset="-128"/>
              <a:ea typeface="ＭＳ ゴシック" pitchFamily="49" charset="-128"/>
            </a:rPr>
            <a:t>0.20</a:t>
          </a:r>
          <a:r>
            <a:rPr kumimoji="1" lang="ja-JP" altLang="en-US" sz="1400">
              <a:latin typeface="ＭＳ ゴシック" pitchFamily="49" charset="-128"/>
              <a:ea typeface="ＭＳ ゴシック" pitchFamily="49" charset="-128"/>
            </a:rPr>
            <a:t>ポイントの上昇となった。今後、第９期介護保険事業計画に基づき、持続的な経営の健全化を図っていく。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また、公共下水道事業会計が特別会計から企業会計に移行したことにより、その他会計から公共下水道事業会計に変更となった。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11303360</v>
      </c>
      <c r="BO4" s="436"/>
      <c r="BP4" s="436"/>
      <c r="BQ4" s="436"/>
      <c r="BR4" s="436"/>
      <c r="BS4" s="436"/>
      <c r="BT4" s="436"/>
      <c r="BU4" s="437"/>
      <c r="BV4" s="435">
        <v>11137319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14.2</v>
      </c>
      <c r="CU4" s="576"/>
      <c r="CV4" s="576"/>
      <c r="CW4" s="576"/>
      <c r="CX4" s="576"/>
      <c r="CY4" s="576"/>
      <c r="CZ4" s="576"/>
      <c r="DA4" s="577"/>
      <c r="DB4" s="575">
        <v>14.5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10464209</v>
      </c>
      <c r="BO5" s="407"/>
      <c r="BP5" s="407"/>
      <c r="BQ5" s="407"/>
      <c r="BR5" s="407"/>
      <c r="BS5" s="407"/>
      <c r="BT5" s="407"/>
      <c r="BU5" s="408"/>
      <c r="BV5" s="406">
        <v>10247901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92.8</v>
      </c>
      <c r="CU5" s="404"/>
      <c r="CV5" s="404"/>
      <c r="CW5" s="404"/>
      <c r="CX5" s="404"/>
      <c r="CY5" s="404"/>
      <c r="CZ5" s="404"/>
      <c r="DA5" s="405"/>
      <c r="DB5" s="403">
        <v>93.1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839151</v>
      </c>
      <c r="BO6" s="407"/>
      <c r="BP6" s="407"/>
      <c r="BQ6" s="407"/>
      <c r="BR6" s="407"/>
      <c r="BS6" s="407"/>
      <c r="BT6" s="407"/>
      <c r="BU6" s="408"/>
      <c r="BV6" s="406">
        <v>889418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93.2</v>
      </c>
      <c r="CU6" s="550"/>
      <c r="CV6" s="550"/>
      <c r="CW6" s="550"/>
      <c r="CX6" s="550"/>
      <c r="CY6" s="550"/>
      <c r="CZ6" s="550"/>
      <c r="DA6" s="551"/>
      <c r="DB6" s="549">
        <v>93.9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44253</v>
      </c>
      <c r="BO7" s="407"/>
      <c r="BP7" s="407"/>
      <c r="BQ7" s="407"/>
      <c r="BR7" s="407"/>
      <c r="BS7" s="407"/>
      <c r="BT7" s="407"/>
      <c r="BU7" s="408"/>
      <c r="BV7" s="406">
        <v>86624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5612067</v>
      </c>
      <c r="CU7" s="407"/>
      <c r="CV7" s="407"/>
      <c r="CW7" s="407"/>
      <c r="CX7" s="407"/>
      <c r="CY7" s="407"/>
      <c r="CZ7" s="407"/>
      <c r="DA7" s="408"/>
      <c r="DB7" s="406">
        <v>5534762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794898</v>
      </c>
      <c r="BO8" s="407"/>
      <c r="BP8" s="407"/>
      <c r="BQ8" s="407"/>
      <c r="BR8" s="407"/>
      <c r="BS8" s="407"/>
      <c r="BT8" s="407"/>
      <c r="BU8" s="408"/>
      <c r="BV8" s="406">
        <v>802794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0.54</v>
      </c>
      <c r="CU8" s="510"/>
      <c r="CV8" s="510"/>
      <c r="CW8" s="510"/>
      <c r="CX8" s="510"/>
      <c r="CY8" s="510"/>
      <c r="CZ8" s="510"/>
      <c r="DA8" s="511"/>
      <c r="DB8" s="509">
        <v>0.54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17457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-7896</v>
      </c>
      <c r="BO9" s="407"/>
      <c r="BP9" s="407"/>
      <c r="BQ9" s="407"/>
      <c r="BR9" s="407"/>
      <c r="BS9" s="407"/>
      <c r="BT9" s="407"/>
      <c r="BU9" s="408"/>
      <c r="BV9" s="406">
        <v>97462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12.1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18528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10920</v>
      </c>
      <c r="BO10" s="407"/>
      <c r="BP10" s="407"/>
      <c r="BQ10" s="407"/>
      <c r="BR10" s="407"/>
      <c r="BS10" s="407"/>
      <c r="BT10" s="407"/>
      <c r="BU10" s="408"/>
      <c r="BV10" s="406">
        <v>10896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16968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400000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16406</v>
      </c>
      <c r="S13" s="494"/>
      <c r="T13" s="494"/>
      <c r="U13" s="494"/>
      <c r="V13" s="495"/>
      <c r="W13" s="496" t="s">
        <v>131</v>
      </c>
      <c r="X13" s="392"/>
      <c r="Y13" s="392"/>
      <c r="Z13" s="392"/>
      <c r="AA13" s="392"/>
      <c r="AB13" s="393"/>
      <c r="AC13" s="359">
        <v>714</v>
      </c>
      <c r="AD13" s="360"/>
      <c r="AE13" s="360"/>
      <c r="AF13" s="360"/>
      <c r="AG13" s="361"/>
      <c r="AH13" s="359">
        <v>856</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-296976</v>
      </c>
      <c r="BO13" s="407"/>
      <c r="BP13" s="407"/>
      <c r="BQ13" s="407"/>
      <c r="BR13" s="407"/>
      <c r="BS13" s="407"/>
      <c r="BT13" s="407"/>
      <c r="BU13" s="408"/>
      <c r="BV13" s="406">
        <v>-291642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12.8</v>
      </c>
      <c r="CU13" s="404"/>
      <c r="CV13" s="404"/>
      <c r="CW13" s="404"/>
      <c r="CX13" s="404"/>
      <c r="CY13" s="404"/>
      <c r="CZ13" s="404"/>
      <c r="DA13" s="405"/>
      <c r="DB13" s="403">
        <v>12.9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17232</v>
      </c>
      <c r="S14" s="494"/>
      <c r="T14" s="494"/>
      <c r="U14" s="494"/>
      <c r="V14" s="495"/>
      <c r="W14" s="497"/>
      <c r="X14" s="395"/>
      <c r="Y14" s="395"/>
      <c r="Z14" s="395"/>
      <c r="AA14" s="395"/>
      <c r="AB14" s="396"/>
      <c r="AC14" s="486">
        <v>7.7</v>
      </c>
      <c r="AD14" s="487"/>
      <c r="AE14" s="487"/>
      <c r="AF14" s="487"/>
      <c r="AG14" s="488"/>
      <c r="AH14" s="486">
        <v>8.8000000000000007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30.4</v>
      </c>
      <c r="CU14" s="504"/>
      <c r="CV14" s="504"/>
      <c r="CW14" s="504"/>
      <c r="CX14" s="504"/>
      <c r="CY14" s="504"/>
      <c r="CZ14" s="504"/>
      <c r="DA14" s="505"/>
      <c r="DB14" s="503">
        <v>28.4</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16722</v>
      </c>
      <c r="S15" s="494"/>
      <c r="T15" s="494"/>
      <c r="U15" s="494"/>
      <c r="V15" s="495"/>
      <c r="W15" s="496" t="s">
        <v>137</v>
      </c>
      <c r="X15" s="392"/>
      <c r="Y15" s="392"/>
      <c r="Z15" s="392"/>
      <c r="AA15" s="392"/>
      <c r="AB15" s="393"/>
      <c r="AC15" s="359">
        <v>3645</v>
      </c>
      <c r="AD15" s="360"/>
      <c r="AE15" s="360"/>
      <c r="AF15" s="360"/>
      <c r="AG15" s="361"/>
      <c r="AH15" s="359">
        <v>3814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2615914</v>
      </c>
      <c r="BO15" s="436"/>
      <c r="BP15" s="436"/>
      <c r="BQ15" s="436"/>
      <c r="BR15" s="436"/>
      <c r="BS15" s="436"/>
      <c r="BT15" s="436"/>
      <c r="BU15" s="437"/>
      <c r="BV15" s="435">
        <v>2575719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39.200000000000003</v>
      </c>
      <c r="AD16" s="487"/>
      <c r="AE16" s="487"/>
      <c r="AF16" s="487"/>
      <c r="AG16" s="488"/>
      <c r="AH16" s="486">
        <v>39.4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4915303</v>
      </c>
      <c r="BO16" s="407"/>
      <c r="BP16" s="407"/>
      <c r="BQ16" s="407"/>
      <c r="BR16" s="407"/>
      <c r="BS16" s="407"/>
      <c r="BT16" s="407"/>
      <c r="BU16" s="408"/>
      <c r="BV16" s="406">
        <v>4803835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4950</v>
      </c>
      <c r="AD17" s="360"/>
      <c r="AE17" s="360"/>
      <c r="AF17" s="360"/>
      <c r="AG17" s="361"/>
      <c r="AH17" s="359">
        <v>5008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3290623</v>
      </c>
      <c r="BO17" s="407"/>
      <c r="BP17" s="407"/>
      <c r="BQ17" s="407"/>
      <c r="BR17" s="407"/>
      <c r="BS17" s="407"/>
      <c r="BT17" s="407"/>
      <c r="BU17" s="408"/>
      <c r="BV17" s="406">
        <v>3239311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133.91</v>
      </c>
      <c r="M18" s="459"/>
      <c r="N18" s="459"/>
      <c r="O18" s="459"/>
      <c r="P18" s="459"/>
      <c r="Q18" s="459"/>
      <c r="R18" s="460"/>
      <c r="S18" s="460"/>
      <c r="T18" s="460"/>
      <c r="U18" s="460"/>
      <c r="V18" s="461"/>
      <c r="W18" s="477"/>
      <c r="X18" s="478"/>
      <c r="Y18" s="478"/>
      <c r="Z18" s="478"/>
      <c r="AA18" s="478"/>
      <c r="AB18" s="502"/>
      <c r="AC18" s="376">
        <v>53.2</v>
      </c>
      <c r="AD18" s="377"/>
      <c r="AE18" s="377"/>
      <c r="AF18" s="377"/>
      <c r="AG18" s="462"/>
      <c r="AH18" s="376">
        <v>51.7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5290350</v>
      </c>
      <c r="BO18" s="407"/>
      <c r="BP18" s="407"/>
      <c r="BQ18" s="407"/>
      <c r="BR18" s="407"/>
      <c r="BS18" s="407"/>
      <c r="BT18" s="407"/>
      <c r="BU18" s="408"/>
      <c r="BV18" s="406">
        <v>5173037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130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7680181</v>
      </c>
      <c r="BO19" s="407"/>
      <c r="BP19" s="407"/>
      <c r="BQ19" s="407"/>
      <c r="BR19" s="407"/>
      <c r="BS19" s="407"/>
      <c r="BT19" s="407"/>
      <c r="BU19" s="408"/>
      <c r="BV19" s="406">
        <v>7548556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6242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8658552</v>
      </c>
      <c r="BO22" s="436"/>
      <c r="BP22" s="436"/>
      <c r="BQ22" s="436"/>
      <c r="BR22" s="436"/>
      <c r="BS22" s="436"/>
      <c r="BT22" s="436"/>
      <c r="BU22" s="437"/>
      <c r="BV22" s="435">
        <v>8727095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7009371</v>
      </c>
      <c r="BO23" s="407"/>
      <c r="BP23" s="407"/>
      <c r="BQ23" s="407"/>
      <c r="BR23" s="407"/>
      <c r="BS23" s="407"/>
      <c r="BT23" s="407"/>
      <c r="BU23" s="408"/>
      <c r="BV23" s="406">
        <v>7046297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6246</v>
      </c>
      <c r="R24" s="360"/>
      <c r="S24" s="360"/>
      <c r="T24" s="360"/>
      <c r="U24" s="360"/>
      <c r="V24" s="361"/>
      <c r="W24" s="449"/>
      <c r="X24" s="386"/>
      <c r="Y24" s="387"/>
      <c r="Z24" s="362" t="s">
        <v>162</v>
      </c>
      <c r="AA24" s="363"/>
      <c r="AB24" s="363"/>
      <c r="AC24" s="363"/>
      <c r="AD24" s="363"/>
      <c r="AE24" s="363"/>
      <c r="AF24" s="363"/>
      <c r="AG24" s="364"/>
      <c r="AH24" s="359">
        <v>140</v>
      </c>
      <c r="AI24" s="360"/>
      <c r="AJ24" s="360"/>
      <c r="AK24" s="360"/>
      <c r="AL24" s="361"/>
      <c r="AM24" s="359">
        <v>417480</v>
      </c>
      <c r="AN24" s="360"/>
      <c r="AO24" s="360"/>
      <c r="AP24" s="360"/>
      <c r="AQ24" s="360"/>
      <c r="AR24" s="361"/>
      <c r="AS24" s="359">
        <v>2982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5292935</v>
      </c>
      <c r="BO24" s="407"/>
      <c r="BP24" s="407"/>
      <c r="BQ24" s="407"/>
      <c r="BR24" s="407"/>
      <c r="BS24" s="407"/>
      <c r="BT24" s="407"/>
      <c r="BU24" s="408"/>
      <c r="BV24" s="406">
        <v>5045529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5760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435745</v>
      </c>
      <c r="BO25" s="436"/>
      <c r="BP25" s="436"/>
      <c r="BQ25" s="436"/>
      <c r="BR25" s="436"/>
      <c r="BS25" s="436"/>
      <c r="BT25" s="436"/>
      <c r="BU25" s="437"/>
      <c r="BV25" s="435">
        <v>406089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5140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13295</v>
      </c>
      <c r="AN26" s="360"/>
      <c r="AO26" s="360"/>
      <c r="AP26" s="360"/>
      <c r="AQ26" s="360"/>
      <c r="AR26" s="361"/>
      <c r="AS26" s="359">
        <v>2659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2900</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41930</v>
      </c>
      <c r="AN27" s="360"/>
      <c r="AO27" s="360"/>
      <c r="AP27" s="360"/>
      <c r="AQ27" s="360"/>
      <c r="AR27" s="361"/>
      <c r="AS27" s="359">
        <v>2995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2270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1522423</v>
      </c>
      <c r="BO28" s="436"/>
      <c r="BP28" s="436"/>
      <c r="BQ28" s="436"/>
      <c r="BR28" s="436"/>
      <c r="BS28" s="436"/>
      <c r="BT28" s="436"/>
      <c r="BU28" s="437"/>
      <c r="BV28" s="435">
        <v>1811503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2030</v>
      </c>
      <c r="R29" s="360"/>
      <c r="S29" s="360"/>
      <c r="T29" s="360"/>
      <c r="U29" s="360"/>
      <c r="V29" s="361"/>
      <c r="W29" s="450"/>
      <c r="X29" s="451"/>
      <c r="Y29" s="452"/>
      <c r="Z29" s="362" t="s">
        <v>177</v>
      </c>
      <c r="AA29" s="363"/>
      <c r="AB29" s="363"/>
      <c r="AC29" s="363"/>
      <c r="AD29" s="363"/>
      <c r="AE29" s="363"/>
      <c r="AF29" s="363"/>
      <c r="AG29" s="364"/>
      <c r="AH29" s="359">
        <v>154</v>
      </c>
      <c r="AI29" s="360"/>
      <c r="AJ29" s="360"/>
      <c r="AK29" s="360"/>
      <c r="AL29" s="361"/>
      <c r="AM29" s="359">
        <v>459410</v>
      </c>
      <c r="AN29" s="360"/>
      <c r="AO29" s="360"/>
      <c r="AP29" s="360"/>
      <c r="AQ29" s="360"/>
      <c r="AR29" s="361"/>
      <c r="AS29" s="359">
        <v>2983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232771</v>
      </c>
      <c r="BO29" s="407"/>
      <c r="BP29" s="407"/>
      <c r="BQ29" s="407"/>
      <c r="BR29" s="407"/>
      <c r="BS29" s="407"/>
      <c r="BT29" s="407"/>
      <c r="BU29" s="408"/>
      <c r="BV29" s="406">
        <v>297497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1737121</v>
      </c>
      <c r="BO30" s="441"/>
      <c r="BP30" s="441"/>
      <c r="BQ30" s="441"/>
      <c r="BR30" s="441"/>
      <c r="BS30" s="441"/>
      <c r="BT30" s="441"/>
      <c r="BU30" s="442"/>
      <c r="BV30" s="440">
        <v>1693362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大久保簡易水道事業特別会計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静岡県市町総合事務組合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周智郡土地開発公社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f t="shared" ref="BE35:BE43" si="1">IF(BG35="","",BE34+1)</f>
        <v>9</v>
      </c>
      <c r="BF35" s="354"/>
      <c r="BG35" s="355" t="str">
        <f>IF('各会計、関係団体の財政状況及び健全化判断比率'!B35="","",'各会計、関係団体の財政状況及び健全化判断比率'!B35)</f>
        <v>三倉簡易水道事業特別会計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袋井市森町広域行政組合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（株）アクティ森</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公共下水道事業会計</v>
      </c>
      <c r="AP36" s="355"/>
      <c r="AQ36" s="355"/>
      <c r="AR36" s="355"/>
      <c r="AS36" s="355"/>
      <c r="AT36" s="355"/>
      <c r="AU36" s="355"/>
      <c r="AV36" s="355"/>
      <c r="AW36" s="355"/>
      <c r="AX36" s="355"/>
      <c r="AY36" s="355"/>
      <c r="AZ36" s="355"/>
      <c r="BA36" s="355"/>
      <c r="BB36" s="355"/>
      <c r="BC36" s="355"/>
      <c r="BD36" s="163"/>
      <c r="BE36" s="354">
        <f t="shared" si="1"/>
        <v>10</v>
      </c>
      <c r="BF36" s="354"/>
      <c r="BG36" s="355" t="str">
        <f>IF('各会計、関係団体の財政状況及び健全化判断比率'!B36="","",'各会計、関係団体の財政状況及び健全化判断比率'!B36)</f>
        <v>大河内簡易水道事業特別会計</v>
      </c>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中遠広域事務組合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中東遠看護専門学校組合一般会計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中東遠看護専門学校組合特別会計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静岡県後期高齢者医療広域連合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静岡県後期高齢者医療広域連合（事業会計分）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静岡地方税滞納整理機構</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GASP9oeH6trEqa4Bq9WQTLzr1lRLJNrgWPdF5lXe0BXvcn2BJclJJ4oFe8qqp+fK04re89LG7tzx9Wk1aCEZg==" saltValue="//kPNEPKClU5t+6MzL8B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17.54</v>
      </c>
      <c r="G34" s="33">
        <v>20.97</v>
      </c>
      <c r="H34" s="33">
        <v>12.95</v>
      </c>
      <c r="I34" s="33">
        <v>14.5</v>
      </c>
      <c r="J34" s="34">
        <v>14.16</v>
      </c>
      <c r="K34" s="22"/>
      <c r="L34" s="22"/>
      <c r="M34" s="22"/>
      <c r="N34" s="22"/>
      <c r="O34" s="22"/>
      <c r="P34" s="22"/>
    </row>
    <row r="35" spans="1:16" ht="39" customHeight="1" x14ac:dyDescent="0.2">
      <c r="A35" s="22"/>
      <c r="B35" s="35"/>
      <c r="C35" s="1132" t="s">
        <v>538</v>
      </c>
      <c r="D35" s="1132"/>
      <c r="E35" s="1133"/>
      <c r="F35" s="36">
        <v>7.29</v>
      </c>
      <c r="G35" s="37">
        <v>6.83</v>
      </c>
      <c r="H35" s="37">
        <v>7.19</v>
      </c>
      <c r="I35" s="37">
        <v>7.6</v>
      </c>
      <c r="J35" s="38">
        <v>8.27</v>
      </c>
      <c r="K35" s="22"/>
      <c r="L35" s="22"/>
      <c r="M35" s="22"/>
      <c r="N35" s="22"/>
      <c r="O35" s="22"/>
      <c r="P35" s="22"/>
    </row>
    <row r="36" spans="1:16" ht="39" customHeight="1" x14ac:dyDescent="0.2">
      <c r="A36" s="22"/>
      <c r="B36" s="35"/>
      <c r="C36" s="1132" t="s">
        <v>539</v>
      </c>
      <c r="D36" s="1132"/>
      <c r="E36" s="1133"/>
      <c r="F36" s="36">
        <v>5.51</v>
      </c>
      <c r="G36" s="37">
        <v>7.57</v>
      </c>
      <c r="H36" s="37">
        <v>6.28</v>
      </c>
      <c r="I36" s="37">
        <v>3.75</v>
      </c>
      <c r="J36" s="38">
        <v>2.2000000000000002</v>
      </c>
      <c r="K36" s="22"/>
      <c r="L36" s="22"/>
      <c r="M36" s="22"/>
      <c r="N36" s="22"/>
      <c r="O36" s="22"/>
      <c r="P36" s="22"/>
    </row>
    <row r="37" spans="1:16" ht="39" customHeight="1" x14ac:dyDescent="0.2">
      <c r="A37" s="22"/>
      <c r="B37" s="35"/>
      <c r="C37" s="1132" t="s">
        <v>540</v>
      </c>
      <c r="D37" s="1132"/>
      <c r="E37" s="1133"/>
      <c r="F37" s="36">
        <v>2.96</v>
      </c>
      <c r="G37" s="37">
        <v>2.42</v>
      </c>
      <c r="H37" s="37">
        <v>2.4300000000000002</v>
      </c>
      <c r="I37" s="37">
        <v>1.5</v>
      </c>
      <c r="J37" s="38">
        <v>1.7</v>
      </c>
      <c r="K37" s="22"/>
      <c r="L37" s="22"/>
      <c r="M37" s="22"/>
      <c r="N37" s="22"/>
      <c r="O37" s="22"/>
      <c r="P37" s="22"/>
    </row>
    <row r="38" spans="1:16" ht="39" customHeight="1" x14ac:dyDescent="0.2">
      <c r="A38" s="22"/>
      <c r="B38" s="35"/>
      <c r="C38" s="1132" t="s">
        <v>541</v>
      </c>
      <c r="D38" s="1132"/>
      <c r="E38" s="1133"/>
      <c r="F38" s="36" t="s">
        <v>491</v>
      </c>
      <c r="G38" s="37" t="s">
        <v>491</v>
      </c>
      <c r="H38" s="37" t="s">
        <v>491</v>
      </c>
      <c r="I38" s="37" t="s">
        <v>491</v>
      </c>
      <c r="J38" s="38">
        <v>1.41</v>
      </c>
      <c r="K38" s="22"/>
      <c r="L38" s="22"/>
      <c r="M38" s="22"/>
      <c r="N38" s="22"/>
      <c r="O38" s="22"/>
      <c r="P38" s="22"/>
    </row>
    <row r="39" spans="1:16" ht="39" customHeight="1" x14ac:dyDescent="0.2">
      <c r="A39" s="22"/>
      <c r="B39" s="35"/>
      <c r="C39" s="1132" t="s">
        <v>542</v>
      </c>
      <c r="D39" s="1132"/>
      <c r="E39" s="1133"/>
      <c r="F39" s="36">
        <v>0.35</v>
      </c>
      <c r="G39" s="37">
        <v>0.28999999999999998</v>
      </c>
      <c r="H39" s="37">
        <v>0.15</v>
      </c>
      <c r="I39" s="37">
        <v>0.23</v>
      </c>
      <c r="J39" s="38">
        <v>0.16</v>
      </c>
      <c r="K39" s="22"/>
      <c r="L39" s="22"/>
      <c r="M39" s="22"/>
      <c r="N39" s="22"/>
      <c r="O39" s="22"/>
      <c r="P39" s="22"/>
    </row>
    <row r="40" spans="1:16" ht="39" customHeight="1" x14ac:dyDescent="0.2">
      <c r="A40" s="22"/>
      <c r="B40" s="35"/>
      <c r="C40" s="1132" t="s">
        <v>543</v>
      </c>
      <c r="D40" s="1132"/>
      <c r="E40" s="1133"/>
      <c r="F40" s="36">
        <v>0</v>
      </c>
      <c r="G40" s="37">
        <v>0</v>
      </c>
      <c r="H40" s="37">
        <v>0</v>
      </c>
      <c r="I40" s="37">
        <v>0</v>
      </c>
      <c r="J40" s="38">
        <v>0</v>
      </c>
      <c r="K40" s="22"/>
      <c r="L40" s="22"/>
      <c r="M40" s="22"/>
      <c r="N40" s="22"/>
      <c r="O40" s="22"/>
      <c r="P40" s="22"/>
    </row>
    <row r="41" spans="1:16" ht="39" customHeight="1" x14ac:dyDescent="0.2">
      <c r="A41" s="22"/>
      <c r="B41" s="35"/>
      <c r="C41" s="1132" t="s">
        <v>544</v>
      </c>
      <c r="D41" s="1132"/>
      <c r="E41" s="1133"/>
      <c r="F41" s="36">
        <v>0</v>
      </c>
      <c r="G41" s="37">
        <v>0</v>
      </c>
      <c r="H41" s="37">
        <v>0.01</v>
      </c>
      <c r="I41" s="37">
        <v>0</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1.05</v>
      </c>
      <c r="G43" s="42">
        <v>1.29</v>
      </c>
      <c r="H43" s="42">
        <v>3.96</v>
      </c>
      <c r="I43" s="42">
        <v>3.32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uIFNH8CWSNdVKBJM7UAogld7jLkwQeiR7I+EuGtKNiBLHxHmyeYw3GKuriU5BlhQYKwck4vOkuGN5hGH2W2Ug==" saltValue="4Qpj7UirfZ8bccgR+HpS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828</v>
      </c>
      <c r="L45" s="58">
        <v>867</v>
      </c>
      <c r="M45" s="58">
        <v>898</v>
      </c>
      <c r="N45" s="58">
        <v>925</v>
      </c>
      <c r="O45" s="59">
        <v>924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363</v>
      </c>
      <c r="L48" s="62">
        <v>387</v>
      </c>
      <c r="M48" s="62">
        <v>409</v>
      </c>
      <c r="N48" s="62">
        <v>414</v>
      </c>
      <c r="O48" s="63">
        <v>395</v>
      </c>
      <c r="P48" s="46"/>
      <c r="Q48" s="46"/>
      <c r="R48" s="46"/>
      <c r="S48" s="46"/>
      <c r="T48" s="46"/>
      <c r="U48" s="46"/>
    </row>
    <row r="49" spans="1:21" ht="30.75" customHeight="1" x14ac:dyDescent="0.2">
      <c r="A49" s="46"/>
      <c r="B49" s="1163"/>
      <c r="C49" s="1164"/>
      <c r="D49" s="60"/>
      <c r="E49" s="1140" t="s">
        <v>14</v>
      </c>
      <c r="F49" s="1140"/>
      <c r="G49" s="1140"/>
      <c r="H49" s="1140"/>
      <c r="I49" s="1140"/>
      <c r="J49" s="1141"/>
      <c r="K49" s="61">
        <v>135</v>
      </c>
      <c r="L49" s="62">
        <v>110</v>
      </c>
      <c r="M49" s="62">
        <v>83</v>
      </c>
      <c r="N49" s="62">
        <v>66</v>
      </c>
      <c r="O49" s="63">
        <v>54</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754</v>
      </c>
      <c r="L52" s="62">
        <v>755</v>
      </c>
      <c r="M52" s="62">
        <v>764</v>
      </c>
      <c r="N52" s="62">
        <v>769</v>
      </c>
      <c r="O52" s="63">
        <v>776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572</v>
      </c>
      <c r="L53" s="67">
        <v>609</v>
      </c>
      <c r="M53" s="67">
        <v>626</v>
      </c>
      <c r="N53" s="67">
        <v>636</v>
      </c>
      <c r="O53" s="68">
        <v>597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i+l9P8I/G7bNEr/LPXmsAM3cjJkVeygBTzWJ6E2jO8Mq0Ek+rwd7oZTOFV4gwVTq1NxiCgRdwGGR4OTx22Q==" saltValue="tayJZ7ZUsxzwF+f2xQXF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8828</v>
      </c>
      <c r="J41" s="331">
        <v>8801</v>
      </c>
      <c r="K41" s="331">
        <v>8692</v>
      </c>
      <c r="L41" s="331">
        <v>8727</v>
      </c>
      <c r="M41" s="332">
        <v>8659</v>
      </c>
    </row>
    <row r="42" spans="2:13" ht="27.75" customHeight="1" x14ac:dyDescent="0.2">
      <c r="B42" s="1171"/>
      <c r="C42" s="1172"/>
      <c r="D42" s="104"/>
      <c r="E42" s="1175" t="s">
        <v>32</v>
      </c>
      <c r="F42" s="1175"/>
      <c r="G42" s="1175"/>
      <c r="H42" s="1176"/>
      <c r="I42" s="333" t="s">
        <v>491</v>
      </c>
      <c r="J42" s="334">
        <v>0</v>
      </c>
      <c r="K42" s="334">
        <v>0</v>
      </c>
      <c r="L42" s="334">
        <v>0</v>
      </c>
      <c r="M42" s="335">
        <v>0</v>
      </c>
    </row>
    <row r="43" spans="2:13" ht="27.75" customHeight="1" x14ac:dyDescent="0.2">
      <c r="B43" s="1171"/>
      <c r="C43" s="1172"/>
      <c r="D43" s="104"/>
      <c r="E43" s="1175" t="s">
        <v>33</v>
      </c>
      <c r="F43" s="1175"/>
      <c r="G43" s="1175"/>
      <c r="H43" s="1176"/>
      <c r="I43" s="333">
        <v>4813</v>
      </c>
      <c r="J43" s="334">
        <v>4961</v>
      </c>
      <c r="K43" s="334">
        <v>4985</v>
      </c>
      <c r="L43" s="334">
        <v>5102</v>
      </c>
      <c r="M43" s="335">
        <v>4799</v>
      </c>
    </row>
    <row r="44" spans="2:13" ht="27.75" customHeight="1" x14ac:dyDescent="0.2">
      <c r="B44" s="1171"/>
      <c r="C44" s="1172"/>
      <c r="D44" s="104"/>
      <c r="E44" s="1175" t="s">
        <v>34</v>
      </c>
      <c r="F44" s="1175"/>
      <c r="G44" s="1175"/>
      <c r="H44" s="1176"/>
      <c r="I44" s="333">
        <v>687</v>
      </c>
      <c r="J44" s="334">
        <v>735</v>
      </c>
      <c r="K44" s="334">
        <v>714</v>
      </c>
      <c r="L44" s="334">
        <v>654</v>
      </c>
      <c r="M44" s="335">
        <v>674</v>
      </c>
    </row>
    <row r="45" spans="2:13" ht="27.75" customHeight="1" x14ac:dyDescent="0.2">
      <c r="B45" s="1171"/>
      <c r="C45" s="1172"/>
      <c r="D45" s="104"/>
      <c r="E45" s="1175" t="s">
        <v>35</v>
      </c>
      <c r="F45" s="1175"/>
      <c r="G45" s="1175"/>
      <c r="H45" s="1176"/>
      <c r="I45" s="333">
        <v>324</v>
      </c>
      <c r="J45" s="334">
        <v>293</v>
      </c>
      <c r="K45" s="334">
        <v>245</v>
      </c>
      <c r="L45" s="334">
        <v>192</v>
      </c>
      <c r="M45" s="335">
        <v>210</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3049</v>
      </c>
      <c r="J50" s="334">
        <v>3972</v>
      </c>
      <c r="K50" s="334">
        <v>4564</v>
      </c>
      <c r="L50" s="334">
        <v>4183</v>
      </c>
      <c r="M50" s="335">
        <v>3873</v>
      </c>
    </row>
    <row r="51" spans="2:13" ht="27.75" customHeight="1" x14ac:dyDescent="0.2">
      <c r="B51" s="1171"/>
      <c r="C51" s="1172"/>
      <c r="D51" s="104"/>
      <c r="E51" s="1175" t="s">
        <v>42</v>
      </c>
      <c r="F51" s="1175"/>
      <c r="G51" s="1175"/>
      <c r="H51" s="1176"/>
      <c r="I51" s="333">
        <v>874</v>
      </c>
      <c r="J51" s="334">
        <v>939</v>
      </c>
      <c r="K51" s="334">
        <v>992</v>
      </c>
      <c r="L51" s="334">
        <v>1032</v>
      </c>
      <c r="M51" s="335">
        <v>942</v>
      </c>
    </row>
    <row r="52" spans="2:13" ht="27.75" customHeight="1" x14ac:dyDescent="0.2">
      <c r="B52" s="1173"/>
      <c r="C52" s="1174"/>
      <c r="D52" s="104"/>
      <c r="E52" s="1175" t="s">
        <v>43</v>
      </c>
      <c r="F52" s="1175"/>
      <c r="G52" s="1175"/>
      <c r="H52" s="1176"/>
      <c r="I52" s="333">
        <v>8285</v>
      </c>
      <c r="J52" s="334">
        <v>8246</v>
      </c>
      <c r="K52" s="334">
        <v>8150</v>
      </c>
      <c r="L52" s="334">
        <v>8092</v>
      </c>
      <c r="M52" s="335">
        <v>8040</v>
      </c>
    </row>
    <row r="53" spans="2:13" ht="27.75" customHeight="1" thickBot="1" x14ac:dyDescent="0.25">
      <c r="B53" s="1177" t="s">
        <v>19</v>
      </c>
      <c r="C53" s="1178"/>
      <c r="D53" s="108"/>
      <c r="E53" s="1179" t="s">
        <v>44</v>
      </c>
      <c r="F53" s="1179"/>
      <c r="G53" s="1179"/>
      <c r="H53" s="1180"/>
      <c r="I53" s="336">
        <v>2445</v>
      </c>
      <c r="J53" s="337">
        <v>1633</v>
      </c>
      <c r="K53" s="337">
        <v>930</v>
      </c>
      <c r="L53" s="337">
        <v>1370</v>
      </c>
      <c r="M53" s="338">
        <v>1488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A7MBA3Vjf8NU0qzwZJw8Hz6Mtokpcvj8d1XpLe4HeqUe4/p8tchy6DsG6Khvm5UlNLjaxtvVyoTNnwkMK/7KA==" saltValue="rAHfMbCCNxiRzLnLliTn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2201</v>
      </c>
      <c r="G55" s="339">
        <v>1812</v>
      </c>
      <c r="H55" s="340">
        <v>1522</v>
      </c>
    </row>
    <row r="56" spans="2:8" ht="52.5" customHeight="1" x14ac:dyDescent="0.2">
      <c r="B56" s="120"/>
      <c r="C56" s="1198" t="s">
        <v>47</v>
      </c>
      <c r="D56" s="1198"/>
      <c r="E56" s="1199"/>
      <c r="F56" s="341">
        <v>401</v>
      </c>
      <c r="G56" s="341">
        <v>297</v>
      </c>
      <c r="H56" s="342">
        <v>233</v>
      </c>
    </row>
    <row r="57" spans="2:8" ht="53.25" customHeight="1" x14ac:dyDescent="0.2">
      <c r="B57" s="120"/>
      <c r="C57" s="1200" t="s">
        <v>48</v>
      </c>
      <c r="D57" s="1200"/>
      <c r="E57" s="1201"/>
      <c r="F57" s="343">
        <v>1646</v>
      </c>
      <c r="G57" s="343">
        <v>1693</v>
      </c>
      <c r="H57" s="344">
        <v>1737</v>
      </c>
    </row>
    <row r="58" spans="2:8" ht="45.75" customHeight="1" x14ac:dyDescent="0.2">
      <c r="B58" s="121"/>
      <c r="C58" s="1188" t="s">
        <v>552</v>
      </c>
      <c r="D58" s="1189"/>
      <c r="E58" s="1190"/>
      <c r="F58" s="345">
        <v>971</v>
      </c>
      <c r="G58" s="345">
        <v>1033</v>
      </c>
      <c r="H58" s="346">
        <v>1050</v>
      </c>
    </row>
    <row r="59" spans="2:8" ht="45.75" customHeight="1" x14ac:dyDescent="0.2">
      <c r="B59" s="121"/>
      <c r="C59" s="1188" t="s">
        <v>553</v>
      </c>
      <c r="D59" s="1189"/>
      <c r="E59" s="1190"/>
      <c r="F59" s="345">
        <v>212</v>
      </c>
      <c r="G59" s="345">
        <v>212</v>
      </c>
      <c r="H59" s="346">
        <v>212</v>
      </c>
    </row>
    <row r="60" spans="2:8" ht="45.75" customHeight="1" x14ac:dyDescent="0.2">
      <c r="B60" s="121"/>
      <c r="C60" s="1188" t="s">
        <v>554</v>
      </c>
      <c r="D60" s="1189"/>
      <c r="E60" s="1190"/>
      <c r="F60" s="345">
        <v>180</v>
      </c>
      <c r="G60" s="345">
        <v>180</v>
      </c>
      <c r="H60" s="346">
        <v>180</v>
      </c>
    </row>
    <row r="61" spans="2:8" ht="45.75" customHeight="1" x14ac:dyDescent="0.2">
      <c r="B61" s="121"/>
      <c r="C61" s="1188" t="s">
        <v>555</v>
      </c>
      <c r="D61" s="1189"/>
      <c r="E61" s="1190"/>
      <c r="F61" s="345">
        <v>98</v>
      </c>
      <c r="G61" s="345">
        <v>98</v>
      </c>
      <c r="H61" s="346">
        <v>104</v>
      </c>
    </row>
    <row r="62" spans="2:8" ht="45.75" customHeight="1" thickBot="1" x14ac:dyDescent="0.25">
      <c r="B62" s="122"/>
      <c r="C62" s="1191" t="s">
        <v>556</v>
      </c>
      <c r="D62" s="1192"/>
      <c r="E62" s="1193"/>
      <c r="F62" s="347">
        <v>36</v>
      </c>
      <c r="G62" s="347">
        <v>44</v>
      </c>
      <c r="H62" s="348">
        <v>66</v>
      </c>
    </row>
    <row r="63" spans="2:8" ht="52.5" customHeight="1" thickBot="1" x14ac:dyDescent="0.25">
      <c r="B63" s="123"/>
      <c r="C63" s="1194" t="s">
        <v>49</v>
      </c>
      <c r="D63" s="1194"/>
      <c r="E63" s="1195"/>
      <c r="F63" s="349">
        <v>4247</v>
      </c>
      <c r="G63" s="349">
        <v>3802</v>
      </c>
      <c r="H63" s="350">
        <v>3492</v>
      </c>
    </row>
    <row r="64" spans="2:8" ht="13.2" x14ac:dyDescent="0.2"/>
  </sheetData>
  <sheetProtection algorithmName="SHA-512" hashValue="RogJHCjqztqxRIXqgMcew3ZSyZ0uwntZEiaIYQVpPmZleIzaZhLGfZNaJoDAxtp0dHFi1+Eio71/p556G2veXg==" saltValue="4xN5ADngWwiY24q4mm30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45136</v>
      </c>
      <c r="E3" s="142"/>
      <c r="F3" s="143">
        <v>84459</v>
      </c>
      <c r="G3" s="144"/>
      <c r="H3" s="145"/>
    </row>
    <row r="4" spans="1:8" x14ac:dyDescent="0.2">
      <c r="A4" s="146"/>
      <c r="B4" s="147"/>
      <c r="C4" s="148"/>
      <c r="D4" s="149">
        <v>33116</v>
      </c>
      <c r="E4" s="150"/>
      <c r="F4" s="151">
        <v>47314</v>
      </c>
      <c r="G4" s="152"/>
      <c r="H4" s="153"/>
    </row>
    <row r="5" spans="1:8" x14ac:dyDescent="0.2">
      <c r="A5" s="134" t="s">
        <v>523</v>
      </c>
      <c r="B5" s="139"/>
      <c r="C5" s="140"/>
      <c r="D5" s="141">
        <v>44873</v>
      </c>
      <c r="E5" s="142"/>
      <c r="F5" s="143">
        <v>74568</v>
      </c>
      <c r="G5" s="144"/>
      <c r="H5" s="145"/>
    </row>
    <row r="6" spans="1:8" x14ac:dyDescent="0.2">
      <c r="A6" s="146"/>
      <c r="B6" s="147"/>
      <c r="C6" s="148"/>
      <c r="D6" s="149">
        <v>26142</v>
      </c>
      <c r="E6" s="150"/>
      <c r="F6" s="151">
        <v>42558</v>
      </c>
      <c r="G6" s="152"/>
      <c r="H6" s="153"/>
    </row>
    <row r="7" spans="1:8" x14ac:dyDescent="0.2">
      <c r="A7" s="134" t="s">
        <v>524</v>
      </c>
      <c r="B7" s="139"/>
      <c r="C7" s="140"/>
      <c r="D7" s="141">
        <v>56265</v>
      </c>
      <c r="E7" s="142"/>
      <c r="F7" s="143">
        <v>73693</v>
      </c>
      <c r="G7" s="144"/>
      <c r="H7" s="145"/>
    </row>
    <row r="8" spans="1:8" x14ac:dyDescent="0.2">
      <c r="A8" s="146"/>
      <c r="B8" s="147"/>
      <c r="C8" s="148"/>
      <c r="D8" s="149">
        <v>29587</v>
      </c>
      <c r="E8" s="150"/>
      <c r="F8" s="151">
        <v>44203</v>
      </c>
      <c r="G8" s="152"/>
      <c r="H8" s="153"/>
    </row>
    <row r="9" spans="1:8" x14ac:dyDescent="0.2">
      <c r="A9" s="134" t="s">
        <v>525</v>
      </c>
      <c r="B9" s="139"/>
      <c r="C9" s="140"/>
      <c r="D9" s="141">
        <v>61109</v>
      </c>
      <c r="E9" s="142"/>
      <c r="F9" s="143">
        <v>79401</v>
      </c>
      <c r="G9" s="144"/>
      <c r="H9" s="145"/>
    </row>
    <row r="10" spans="1:8" x14ac:dyDescent="0.2">
      <c r="A10" s="146"/>
      <c r="B10" s="147"/>
      <c r="C10" s="148"/>
      <c r="D10" s="149">
        <v>38341</v>
      </c>
      <c r="E10" s="150"/>
      <c r="F10" s="151">
        <v>49347</v>
      </c>
      <c r="G10" s="152"/>
      <c r="H10" s="153"/>
    </row>
    <row r="11" spans="1:8" x14ac:dyDescent="0.2">
      <c r="A11" s="134" t="s">
        <v>526</v>
      </c>
      <c r="B11" s="139"/>
      <c r="C11" s="140"/>
      <c r="D11" s="141">
        <v>58862</v>
      </c>
      <c r="E11" s="142"/>
      <c r="F11" s="143">
        <v>87379</v>
      </c>
      <c r="G11" s="144"/>
      <c r="H11" s="145"/>
    </row>
    <row r="12" spans="1:8" x14ac:dyDescent="0.2">
      <c r="A12" s="146"/>
      <c r="B12" s="147"/>
      <c r="C12" s="154"/>
      <c r="D12" s="149">
        <v>31626</v>
      </c>
      <c r="E12" s="150"/>
      <c r="F12" s="151">
        <v>55855</v>
      </c>
      <c r="G12" s="152"/>
      <c r="H12" s="153"/>
    </row>
    <row r="13" spans="1:8" x14ac:dyDescent="0.2">
      <c r="A13" s="134"/>
      <c r="B13" s="139"/>
      <c r="C13" s="140"/>
      <c r="D13" s="141">
        <v>53249</v>
      </c>
      <c r="E13" s="142"/>
      <c r="F13" s="143">
        <v>79900</v>
      </c>
      <c r="G13" s="155"/>
      <c r="H13" s="145"/>
    </row>
    <row r="14" spans="1:8" x14ac:dyDescent="0.2">
      <c r="A14" s="146"/>
      <c r="B14" s="147"/>
      <c r="C14" s="148"/>
      <c r="D14" s="149">
        <v>31762</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17.55</v>
      </c>
      <c r="C19" s="156">
        <f>ROUND(VALUE(SUBSTITUTE(実質収支比率等に係る経年分析!G$48,"▲","-")),2)</f>
        <v>20.97</v>
      </c>
      <c r="D19" s="156">
        <f>ROUND(VALUE(SUBSTITUTE(実質収支比率等に係る経年分析!H$48,"▲","-")),2)</f>
        <v>12.96</v>
      </c>
      <c r="E19" s="156">
        <f>ROUND(VALUE(SUBSTITUTE(実質収支比率等に係る経年分析!I$48,"▲","-")),2)</f>
        <v>14.5</v>
      </c>
      <c r="F19" s="156">
        <f>ROUND(VALUE(SUBSTITUTE(実質収支比率等に係る経年分析!J$48,"▲","-")),2)</f>
        <v>14.16</v>
      </c>
    </row>
    <row r="20" spans="1:11" x14ac:dyDescent="0.2">
      <c r="A20" s="156" t="s">
        <v>53</v>
      </c>
      <c r="B20" s="156">
        <f>ROUND(VALUE(SUBSTITUTE(実質収支比率等に係る経年分析!F$47,"▲","-")),2)</f>
        <v>34.130000000000003</v>
      </c>
      <c r="C20" s="156">
        <f>ROUND(VALUE(SUBSTITUTE(実質収支比率等に係る経年分析!G$47,"▲","-")),2)</f>
        <v>35.24</v>
      </c>
      <c r="D20" s="156">
        <f>ROUND(VALUE(SUBSTITUTE(実質収支比率等に係る経年分析!H$47,"▲","-")),2)</f>
        <v>40.42</v>
      </c>
      <c r="E20" s="156">
        <f>ROUND(VALUE(SUBSTITUTE(実質収支比率等に係る経年分析!I$47,"▲","-")),2)</f>
        <v>32.729999999999997</v>
      </c>
      <c r="F20" s="156">
        <f>ROUND(VALUE(SUBSTITUTE(実質収支比率等に係る経年分析!J$47,"▲","-")),2)</f>
        <v>27.13</v>
      </c>
    </row>
    <row r="21" spans="1:11" x14ac:dyDescent="0.2">
      <c r="A21" s="156" t="s">
        <v>54</v>
      </c>
      <c r="B21" s="156">
        <f>IF(ISNUMBER(VALUE(SUBSTITUTE(実質収支比率等に係る経年分析!F$49,"▲","-"))),ROUND(VALUE(SUBSTITUTE(実質収支比率等に係る経年分析!F$49,"▲","-")),2),NA())</f>
        <v>2.3199999999999998</v>
      </c>
      <c r="C21" s="156">
        <f>IF(ISNUMBER(VALUE(SUBSTITUTE(実質収支比率等に係る経年分析!G$49,"▲","-"))),ROUND(VALUE(SUBSTITUTE(実質収支比率等に係る経年分析!G$49,"▲","-")),2),NA())</f>
        <v>4.62</v>
      </c>
      <c r="D21" s="156">
        <f>IF(ISNUMBER(VALUE(SUBSTITUTE(実質収支比率等に係る経年分析!H$49,"▲","-"))),ROUND(VALUE(SUBSTITUTE(実質収支比率等に係る経年分析!H$49,"▲","-")),2),NA())</f>
        <v>-8.5500000000000007</v>
      </c>
      <c r="E21" s="156">
        <f>IF(ISNUMBER(VALUE(SUBSTITUTE(実質収支比率等に係る経年分析!I$49,"▲","-"))),ROUND(VALUE(SUBSTITUTE(実質収支比率等に係る経年分析!I$49,"▲","-")),2),NA())</f>
        <v>-5.27</v>
      </c>
      <c r="F21" s="156">
        <f>IF(ISNUMBER(VALUE(SUBSTITUTE(実質収支比率等に係る経年分析!J$49,"▲","-"))),ROUND(VALUE(SUBSTITUTE(実質収支比率等に係る経年分析!J$49,"▲","-")),2),NA())</f>
        <v>-5.29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3.96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3.32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大河内簡易水道事業特別会計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0.28999999999999998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2">
      <c r="A32" s="157" t="str">
        <f>IF(連結実質赤字比率に係る赤字・黒字の構成分析!C$38="",NA(),連結実質赤字比率に係る赤字・黒字の構成分析!C$38)</f>
        <v>公共下水道事業会計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1.41</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2.4300000000000002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7.57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2.2000000000000002</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8.27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17.54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14.16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754</v>
      </c>
      <c r="E42" s="158"/>
      <c r="F42" s="158"/>
      <c r="G42" s="158">
        <f>'実質公債費比率（分子）の構造'!L$52</f>
        <v>755</v>
      </c>
      <c r="H42" s="158"/>
      <c r="I42" s="158"/>
      <c r="J42" s="158">
        <f>'実質公債費比率（分子）の構造'!M$52</f>
        <v>764</v>
      </c>
      <c r="K42" s="158"/>
      <c r="L42" s="158"/>
      <c r="M42" s="158">
        <f>'実質公債費比率（分子）の構造'!N$52</f>
        <v>769</v>
      </c>
      <c r="N42" s="158"/>
      <c r="O42" s="158"/>
      <c r="P42" s="158">
        <f>'実質公債費比率（分子）の構造'!O$52</f>
        <v>776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135</v>
      </c>
      <c r="C45" s="158"/>
      <c r="D45" s="158"/>
      <c r="E45" s="158">
        <f>'実質公債費比率（分子）の構造'!L$49</f>
        <v>110</v>
      </c>
      <c r="F45" s="158"/>
      <c r="G45" s="158"/>
      <c r="H45" s="158">
        <f>'実質公債費比率（分子）の構造'!M$49</f>
        <v>83</v>
      </c>
      <c r="I45" s="158"/>
      <c r="J45" s="158"/>
      <c r="K45" s="158">
        <f>'実質公債費比率（分子）の構造'!N$49</f>
        <v>66</v>
      </c>
      <c r="L45" s="158"/>
      <c r="M45" s="158"/>
      <c r="N45" s="158">
        <f>'実質公債費比率（分子）の構造'!O$49</f>
        <v>54</v>
      </c>
      <c r="O45" s="158"/>
      <c r="P45" s="158"/>
    </row>
    <row r="46" spans="1:16" x14ac:dyDescent="0.2">
      <c r="A46" s="158" t="s">
        <v>64</v>
      </c>
      <c r="B46" s="158">
        <f>'実質公債費比率（分子）の構造'!K$48</f>
        <v>363</v>
      </c>
      <c r="C46" s="158"/>
      <c r="D46" s="158"/>
      <c r="E46" s="158">
        <f>'実質公債費比率（分子）の構造'!L$48</f>
        <v>387</v>
      </c>
      <c r="F46" s="158"/>
      <c r="G46" s="158"/>
      <c r="H46" s="158">
        <f>'実質公債費比率（分子）の構造'!M$48</f>
        <v>409</v>
      </c>
      <c r="I46" s="158"/>
      <c r="J46" s="158"/>
      <c r="K46" s="158">
        <f>'実質公債費比率（分子）の構造'!N$48</f>
        <v>414</v>
      </c>
      <c r="L46" s="158"/>
      <c r="M46" s="158"/>
      <c r="N46" s="158">
        <f>'実質公債費比率（分子）の構造'!O$48</f>
        <v>395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828</v>
      </c>
      <c r="C49" s="158"/>
      <c r="D49" s="158"/>
      <c r="E49" s="158">
        <f>'実質公債費比率（分子）の構造'!L$45</f>
        <v>867</v>
      </c>
      <c r="F49" s="158"/>
      <c r="G49" s="158"/>
      <c r="H49" s="158">
        <f>'実質公債費比率（分子）の構造'!M$45</f>
        <v>898</v>
      </c>
      <c r="I49" s="158"/>
      <c r="J49" s="158"/>
      <c r="K49" s="158">
        <f>'実質公債費比率（分子）の構造'!N$45</f>
        <v>925</v>
      </c>
      <c r="L49" s="158"/>
      <c r="M49" s="158"/>
      <c r="N49" s="158">
        <f>'実質公債費比率（分子）の構造'!O$45</f>
        <v>924</v>
      </c>
      <c r="O49" s="158"/>
      <c r="P49" s="158"/>
    </row>
    <row r="50" spans="1:16" x14ac:dyDescent="0.2">
      <c r="A50" s="158" t="s">
        <v>67</v>
      </c>
      <c r="B50" s="158" t="e">
        <f>NA()</f>
        <v>#N/A</v>
      </c>
      <c r="C50" s="158">
        <f>IF(ISNUMBER('実質公債費比率（分子）の構造'!K$53),'実質公債費比率（分子）の構造'!K$53,NA())</f>
        <v>572</v>
      </c>
      <c r="D50" s="158" t="e">
        <f>NA()</f>
        <v>#N/A</v>
      </c>
      <c r="E50" s="158" t="e">
        <f>NA()</f>
        <v>#N/A</v>
      </c>
      <c r="F50" s="158">
        <f>IF(ISNUMBER('実質公債費比率（分子）の構造'!L$53),'実質公債費比率（分子）の構造'!L$53,NA())</f>
        <v>609</v>
      </c>
      <c r="G50" s="158" t="e">
        <f>NA()</f>
        <v>#N/A</v>
      </c>
      <c r="H50" s="158" t="e">
        <f>NA()</f>
        <v>#N/A</v>
      </c>
      <c r="I50" s="158">
        <f>IF(ISNUMBER('実質公債費比率（分子）の構造'!M$53),'実質公債費比率（分子）の構造'!M$53,NA())</f>
        <v>626</v>
      </c>
      <c r="J50" s="158" t="e">
        <f>NA()</f>
        <v>#N/A</v>
      </c>
      <c r="K50" s="158" t="e">
        <f>NA()</f>
        <v>#N/A</v>
      </c>
      <c r="L50" s="158">
        <f>IF(ISNUMBER('実質公債費比率（分子）の構造'!N$53),'実質公債費比率（分子）の構造'!N$53,NA())</f>
        <v>636</v>
      </c>
      <c r="M50" s="158" t="e">
        <f>NA()</f>
        <v>#N/A</v>
      </c>
      <c r="N50" s="158" t="e">
        <f>NA()</f>
        <v>#N/A</v>
      </c>
      <c r="O50" s="158">
        <f>IF(ISNUMBER('実質公債費比率（分子）の構造'!O$53),'実質公債費比率（分子）の構造'!O$53,NA())</f>
        <v>597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8285</v>
      </c>
      <c r="E56" s="157"/>
      <c r="F56" s="157"/>
      <c r="G56" s="157">
        <f>'将来負担比率（分子）の構造'!J$52</f>
        <v>8246</v>
      </c>
      <c r="H56" s="157"/>
      <c r="I56" s="157"/>
      <c r="J56" s="157">
        <f>'将来負担比率（分子）の構造'!K$52</f>
        <v>8150</v>
      </c>
      <c r="K56" s="157"/>
      <c r="L56" s="157"/>
      <c r="M56" s="157">
        <f>'将来負担比率（分子）の構造'!L$52</f>
        <v>8092</v>
      </c>
      <c r="N56" s="157"/>
      <c r="O56" s="157"/>
      <c r="P56" s="157">
        <f>'将来負担比率（分子）の構造'!M$52</f>
        <v>8040</v>
      </c>
    </row>
    <row r="57" spans="1:16" x14ac:dyDescent="0.2">
      <c r="A57" s="157" t="s">
        <v>42</v>
      </c>
      <c r="B57" s="157"/>
      <c r="C57" s="157"/>
      <c r="D57" s="157">
        <f>'将来負担比率（分子）の構造'!I$51</f>
        <v>874</v>
      </c>
      <c r="E57" s="157"/>
      <c r="F57" s="157"/>
      <c r="G57" s="157">
        <f>'将来負担比率（分子）の構造'!J$51</f>
        <v>939</v>
      </c>
      <c r="H57" s="157"/>
      <c r="I57" s="157"/>
      <c r="J57" s="157">
        <f>'将来負担比率（分子）の構造'!K$51</f>
        <v>992</v>
      </c>
      <c r="K57" s="157"/>
      <c r="L57" s="157"/>
      <c r="M57" s="157">
        <f>'将来負担比率（分子）の構造'!L$51</f>
        <v>1032</v>
      </c>
      <c r="N57" s="157"/>
      <c r="O57" s="157"/>
      <c r="P57" s="157">
        <f>'将来負担比率（分子）の構造'!M$51</f>
        <v>942</v>
      </c>
    </row>
    <row r="58" spans="1:16" x14ac:dyDescent="0.2">
      <c r="A58" s="157" t="s">
        <v>41</v>
      </c>
      <c r="B58" s="157"/>
      <c r="C58" s="157"/>
      <c r="D58" s="157">
        <f>'将来負担比率（分子）の構造'!I$50</f>
        <v>3049</v>
      </c>
      <c r="E58" s="157"/>
      <c r="F58" s="157"/>
      <c r="G58" s="157">
        <f>'将来負担比率（分子）の構造'!J$50</f>
        <v>3972</v>
      </c>
      <c r="H58" s="157"/>
      <c r="I58" s="157"/>
      <c r="J58" s="157">
        <f>'将来負担比率（分子）の構造'!K$50</f>
        <v>4564</v>
      </c>
      <c r="K58" s="157"/>
      <c r="L58" s="157"/>
      <c r="M58" s="157">
        <f>'将来負担比率（分子）の構造'!L$50</f>
        <v>4183</v>
      </c>
      <c r="N58" s="157"/>
      <c r="O58" s="157"/>
      <c r="P58" s="157">
        <f>'将来負担比率（分子）の構造'!M$50</f>
        <v>3873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324</v>
      </c>
      <c r="C62" s="157"/>
      <c r="D62" s="157"/>
      <c r="E62" s="157">
        <f>'将来負担比率（分子）の構造'!J$45</f>
        <v>293</v>
      </c>
      <c r="F62" s="157"/>
      <c r="G62" s="157"/>
      <c r="H62" s="157">
        <f>'将来負担比率（分子）の構造'!K$45</f>
        <v>245</v>
      </c>
      <c r="I62" s="157"/>
      <c r="J62" s="157"/>
      <c r="K62" s="157">
        <f>'将来負担比率（分子）の構造'!L$45</f>
        <v>192</v>
      </c>
      <c r="L62" s="157"/>
      <c r="M62" s="157"/>
      <c r="N62" s="157">
        <f>'将来負担比率（分子）の構造'!M$45</f>
        <v>210</v>
      </c>
      <c r="O62" s="157"/>
      <c r="P62" s="157"/>
    </row>
    <row r="63" spans="1:16" x14ac:dyDescent="0.2">
      <c r="A63" s="157" t="s">
        <v>34</v>
      </c>
      <c r="B63" s="157">
        <f>'将来負担比率（分子）の構造'!I$44</f>
        <v>687</v>
      </c>
      <c r="C63" s="157"/>
      <c r="D63" s="157"/>
      <c r="E63" s="157">
        <f>'将来負担比率（分子）の構造'!J$44</f>
        <v>735</v>
      </c>
      <c r="F63" s="157"/>
      <c r="G63" s="157"/>
      <c r="H63" s="157">
        <f>'将来負担比率（分子）の構造'!K$44</f>
        <v>714</v>
      </c>
      <c r="I63" s="157"/>
      <c r="J63" s="157"/>
      <c r="K63" s="157">
        <f>'将来負担比率（分子）の構造'!L$44</f>
        <v>654</v>
      </c>
      <c r="L63" s="157"/>
      <c r="M63" s="157"/>
      <c r="N63" s="157">
        <f>'将来負担比率（分子）の構造'!M$44</f>
        <v>674</v>
      </c>
      <c r="O63" s="157"/>
      <c r="P63" s="157"/>
    </row>
    <row r="64" spans="1:16" x14ac:dyDescent="0.2">
      <c r="A64" s="157" t="s">
        <v>33</v>
      </c>
      <c r="B64" s="157">
        <f>'将来負担比率（分子）の構造'!I$43</f>
        <v>4813</v>
      </c>
      <c r="C64" s="157"/>
      <c r="D64" s="157"/>
      <c r="E64" s="157">
        <f>'将来負担比率（分子）の構造'!J$43</f>
        <v>4961</v>
      </c>
      <c r="F64" s="157"/>
      <c r="G64" s="157"/>
      <c r="H64" s="157">
        <f>'将来負担比率（分子）の構造'!K$43</f>
        <v>4985</v>
      </c>
      <c r="I64" s="157"/>
      <c r="J64" s="157"/>
      <c r="K64" s="157">
        <f>'将来負担比率（分子）の構造'!L$43</f>
        <v>5102</v>
      </c>
      <c r="L64" s="157"/>
      <c r="M64" s="157"/>
      <c r="N64" s="157">
        <f>'将来負担比率（分子）の構造'!M$43</f>
        <v>4799</v>
      </c>
      <c r="O64" s="157"/>
      <c r="P64" s="157"/>
    </row>
    <row r="65" spans="1:16" x14ac:dyDescent="0.2">
      <c r="A65" s="157" t="s">
        <v>32</v>
      </c>
      <c r="B65" s="157" t="str">
        <f>'将来負担比率（分子）の構造'!I$42</f>
        <v>-</v>
      </c>
      <c r="C65" s="157"/>
      <c r="D65" s="157"/>
      <c r="E65" s="157">
        <f>'将来負担比率（分子）の構造'!J$42</f>
        <v>0</v>
      </c>
      <c r="F65" s="157"/>
      <c r="G65" s="157"/>
      <c r="H65" s="157">
        <f>'将来負担比率（分子）の構造'!K$42</f>
        <v>0</v>
      </c>
      <c r="I65" s="157"/>
      <c r="J65" s="157"/>
      <c r="K65" s="157">
        <f>'将来負担比率（分子）の構造'!L$42</f>
        <v>0</v>
      </c>
      <c r="L65" s="157"/>
      <c r="M65" s="157"/>
      <c r="N65" s="157">
        <f>'将来負担比率（分子）の構造'!M$42</f>
        <v>0</v>
      </c>
      <c r="O65" s="157"/>
      <c r="P65" s="157"/>
    </row>
    <row r="66" spans="1:16" x14ac:dyDescent="0.2">
      <c r="A66" s="157" t="s">
        <v>31</v>
      </c>
      <c r="B66" s="157">
        <f>'将来負担比率（分子）の構造'!I$41</f>
        <v>8828</v>
      </c>
      <c r="C66" s="157"/>
      <c r="D66" s="157"/>
      <c r="E66" s="157">
        <f>'将来負担比率（分子）の構造'!J$41</f>
        <v>8801</v>
      </c>
      <c r="F66" s="157"/>
      <c r="G66" s="157"/>
      <c r="H66" s="157">
        <f>'将来負担比率（分子）の構造'!K$41</f>
        <v>8692</v>
      </c>
      <c r="I66" s="157"/>
      <c r="J66" s="157"/>
      <c r="K66" s="157">
        <f>'将来負担比率（分子）の構造'!L$41</f>
        <v>8727</v>
      </c>
      <c r="L66" s="157"/>
      <c r="M66" s="157"/>
      <c r="N66" s="157">
        <f>'将来負担比率（分子）の構造'!M$41</f>
        <v>8659</v>
      </c>
      <c r="O66" s="157"/>
      <c r="P66" s="157"/>
    </row>
    <row r="67" spans="1:16" x14ac:dyDescent="0.2">
      <c r="A67" s="157" t="s">
        <v>71</v>
      </c>
      <c r="B67" s="157" t="e">
        <f>NA()</f>
        <v>#N/A</v>
      </c>
      <c r="C67" s="157">
        <f>IF(ISNUMBER('将来負担比率（分子）の構造'!I$53), IF('将来負担比率（分子）の構造'!I$53 &lt; 0, 0, '将来負担比率（分子）の構造'!I$53), NA())</f>
        <v>2445</v>
      </c>
      <c r="D67" s="157" t="e">
        <f>NA()</f>
        <v>#N/A</v>
      </c>
      <c r="E67" s="157" t="e">
        <f>NA()</f>
        <v>#N/A</v>
      </c>
      <c r="F67" s="157">
        <f>IF(ISNUMBER('将来負担比率（分子）の構造'!J$53), IF('将来負担比率（分子）の構造'!J$53 &lt; 0, 0, '将来負担比率（分子）の構造'!J$53), NA())</f>
        <v>1633</v>
      </c>
      <c r="G67" s="157" t="e">
        <f>NA()</f>
        <v>#N/A</v>
      </c>
      <c r="H67" s="157" t="e">
        <f>NA()</f>
        <v>#N/A</v>
      </c>
      <c r="I67" s="157">
        <f>IF(ISNUMBER('将来負担比率（分子）の構造'!K$53), IF('将来負担比率（分子）の構造'!K$53 &lt; 0, 0, '将来負担比率（分子）の構造'!K$53), NA())</f>
        <v>930</v>
      </c>
      <c r="J67" s="157" t="e">
        <f>NA()</f>
        <v>#N/A</v>
      </c>
      <c r="K67" s="157" t="e">
        <f>NA()</f>
        <v>#N/A</v>
      </c>
      <c r="L67" s="157">
        <f>IF(ISNUMBER('将来負担比率（分子）の構造'!L$53), IF('将来負担比率（分子）の構造'!L$53 &lt; 0, 0, '将来負担比率（分子）の構造'!L$53), NA())</f>
        <v>1370</v>
      </c>
      <c r="M67" s="157" t="e">
        <f>NA()</f>
        <v>#N/A</v>
      </c>
      <c r="N67" s="157" t="e">
        <f>NA()</f>
        <v>#N/A</v>
      </c>
      <c r="O67" s="157">
        <f>IF(ISNUMBER('将来負担比率（分子）の構造'!M$53), IF('将来負担比率（分子）の構造'!M$53 &lt; 0, 0, '将来負担比率（分子）の構造'!M$53), NA())</f>
        <v>1488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2201</v>
      </c>
      <c r="C72" s="161">
        <f>基金残高に係る経年分析!G55</f>
        <v>1812</v>
      </c>
      <c r="D72" s="161">
        <f>基金残高に係る経年分析!H55</f>
        <v>1522</v>
      </c>
    </row>
    <row r="73" spans="1:16" x14ac:dyDescent="0.2">
      <c r="A73" s="160" t="s">
        <v>74</v>
      </c>
      <c r="B73" s="161">
        <f>基金残高に係る経年分析!F56</f>
        <v>401</v>
      </c>
      <c r="C73" s="161">
        <f>基金残高に係る経年分析!G56</f>
        <v>297</v>
      </c>
      <c r="D73" s="161">
        <f>基金残高に係る経年分析!H56</f>
        <v>233</v>
      </c>
    </row>
    <row r="74" spans="1:16" x14ac:dyDescent="0.2">
      <c r="A74" s="160" t="s">
        <v>75</v>
      </c>
      <c r="B74" s="161">
        <f>基金残高に係る経年分析!F57</f>
        <v>1646</v>
      </c>
      <c r="C74" s="161">
        <f>基金残高に係る経年分析!G57</f>
        <v>1693</v>
      </c>
      <c r="D74" s="161">
        <f>基金残高に係る経年分析!H57</f>
        <v>1737</v>
      </c>
    </row>
  </sheetData>
  <sheetProtection algorithmName="SHA-512" hashValue="6sOvdGLttlfYavSIgo3KoxERDNaYrHfxqF5KDUH1oOVsSDRaXu/hx/rrFM+tC2Gqy0bH4P3zgCbzwM/69y9ACw==" saltValue="WGp6rcOTi+KAb8IjRn4J1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2496500</v>
      </c>
      <c r="S5" s="664"/>
      <c r="T5" s="664"/>
      <c r="U5" s="664"/>
      <c r="V5" s="664"/>
      <c r="W5" s="664"/>
      <c r="X5" s="664"/>
      <c r="Y5" s="689"/>
      <c r="Z5" s="702">
        <v>22.1</v>
      </c>
      <c r="AA5" s="702"/>
      <c r="AB5" s="702"/>
      <c r="AC5" s="702"/>
      <c r="AD5" s="703">
        <v>2448856</v>
      </c>
      <c r="AE5" s="703"/>
      <c r="AF5" s="703"/>
      <c r="AG5" s="703"/>
      <c r="AH5" s="703"/>
      <c r="AI5" s="703"/>
      <c r="AJ5" s="703"/>
      <c r="AK5" s="703"/>
      <c r="AL5" s="690">
        <v>43.1</v>
      </c>
      <c r="AM5" s="672"/>
      <c r="AN5" s="672"/>
      <c r="AO5" s="691"/>
      <c r="AP5" s="666" t="s">
        <v>216</v>
      </c>
      <c r="AQ5" s="667"/>
      <c r="AR5" s="667"/>
      <c r="AS5" s="667"/>
      <c r="AT5" s="667"/>
      <c r="AU5" s="667"/>
      <c r="AV5" s="667"/>
      <c r="AW5" s="667"/>
      <c r="AX5" s="667"/>
      <c r="AY5" s="667"/>
      <c r="AZ5" s="667"/>
      <c r="BA5" s="667"/>
      <c r="BB5" s="667"/>
      <c r="BC5" s="667"/>
      <c r="BD5" s="667"/>
      <c r="BE5" s="667"/>
      <c r="BF5" s="668"/>
      <c r="BG5" s="608">
        <v>2448856</v>
      </c>
      <c r="BH5" s="609"/>
      <c r="BI5" s="609"/>
      <c r="BJ5" s="609"/>
      <c r="BK5" s="609"/>
      <c r="BL5" s="609"/>
      <c r="BM5" s="609"/>
      <c r="BN5" s="610"/>
      <c r="BO5" s="646">
        <v>98.1</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140514</v>
      </c>
      <c r="S6" s="609"/>
      <c r="T6" s="609"/>
      <c r="U6" s="609"/>
      <c r="V6" s="609"/>
      <c r="W6" s="609"/>
      <c r="X6" s="609"/>
      <c r="Y6" s="610"/>
      <c r="Z6" s="646">
        <v>1.2</v>
      </c>
      <c r="AA6" s="646"/>
      <c r="AB6" s="646"/>
      <c r="AC6" s="646"/>
      <c r="AD6" s="647">
        <v>140514</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2448856</v>
      </c>
      <c r="BH6" s="609"/>
      <c r="BI6" s="609"/>
      <c r="BJ6" s="609"/>
      <c r="BK6" s="609"/>
      <c r="BL6" s="609"/>
      <c r="BM6" s="609"/>
      <c r="BN6" s="610"/>
      <c r="BO6" s="646">
        <v>98.1</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78188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78188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1110</v>
      </c>
      <c r="S7" s="609"/>
      <c r="T7" s="609"/>
      <c r="U7" s="609"/>
      <c r="V7" s="609"/>
      <c r="W7" s="609"/>
      <c r="X7" s="609"/>
      <c r="Y7" s="610"/>
      <c r="Z7" s="646">
        <v>0</v>
      </c>
      <c r="AA7" s="646"/>
      <c r="AB7" s="646"/>
      <c r="AC7" s="646"/>
      <c r="AD7" s="647">
        <v>1110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971666</v>
      </c>
      <c r="BH7" s="609"/>
      <c r="BI7" s="609"/>
      <c r="BJ7" s="609"/>
      <c r="BK7" s="609"/>
      <c r="BL7" s="609"/>
      <c r="BM7" s="609"/>
      <c r="BN7" s="610"/>
      <c r="BO7" s="646">
        <v>38.9</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1735102</v>
      </c>
      <c r="CS7" s="609"/>
      <c r="CT7" s="609"/>
      <c r="CU7" s="609"/>
      <c r="CV7" s="609"/>
      <c r="CW7" s="609"/>
      <c r="CX7" s="609"/>
      <c r="CY7" s="610"/>
      <c r="CZ7" s="646">
        <v>16.600000000000001</v>
      </c>
      <c r="DA7" s="646"/>
      <c r="DB7" s="646"/>
      <c r="DC7" s="646"/>
      <c r="DD7" s="614">
        <v>2327</v>
      </c>
      <c r="DE7" s="609"/>
      <c r="DF7" s="609"/>
      <c r="DG7" s="609"/>
      <c r="DH7" s="609"/>
      <c r="DI7" s="609"/>
      <c r="DJ7" s="609"/>
      <c r="DK7" s="609"/>
      <c r="DL7" s="609"/>
      <c r="DM7" s="609"/>
      <c r="DN7" s="609"/>
      <c r="DO7" s="609"/>
      <c r="DP7" s="610"/>
      <c r="DQ7" s="614">
        <v>1075221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20403</v>
      </c>
      <c r="S8" s="609"/>
      <c r="T8" s="609"/>
      <c r="U8" s="609"/>
      <c r="V8" s="609"/>
      <c r="W8" s="609"/>
      <c r="X8" s="609"/>
      <c r="Y8" s="610"/>
      <c r="Z8" s="646">
        <v>0.2</v>
      </c>
      <c r="AA8" s="646"/>
      <c r="AB8" s="646"/>
      <c r="AC8" s="646"/>
      <c r="AD8" s="647">
        <v>20403</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28860</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2732485</v>
      </c>
      <c r="CS8" s="609"/>
      <c r="CT8" s="609"/>
      <c r="CU8" s="609"/>
      <c r="CV8" s="609"/>
      <c r="CW8" s="609"/>
      <c r="CX8" s="609"/>
      <c r="CY8" s="610"/>
      <c r="CZ8" s="646">
        <v>26.1</v>
      </c>
      <c r="DA8" s="646"/>
      <c r="DB8" s="646"/>
      <c r="DC8" s="646"/>
      <c r="DD8" s="614">
        <v>5368</v>
      </c>
      <c r="DE8" s="609"/>
      <c r="DF8" s="609"/>
      <c r="DG8" s="609"/>
      <c r="DH8" s="609"/>
      <c r="DI8" s="609"/>
      <c r="DJ8" s="609"/>
      <c r="DK8" s="609"/>
      <c r="DL8" s="609"/>
      <c r="DM8" s="609"/>
      <c r="DN8" s="609"/>
      <c r="DO8" s="609"/>
      <c r="DP8" s="610"/>
      <c r="DQ8" s="614">
        <v>1494068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35110</v>
      </c>
      <c r="S9" s="609"/>
      <c r="T9" s="609"/>
      <c r="U9" s="609"/>
      <c r="V9" s="609"/>
      <c r="W9" s="609"/>
      <c r="X9" s="609"/>
      <c r="Y9" s="610"/>
      <c r="Z9" s="646">
        <v>0.3</v>
      </c>
      <c r="AA9" s="646"/>
      <c r="AB9" s="646"/>
      <c r="AC9" s="646"/>
      <c r="AD9" s="647">
        <v>35110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769054</v>
      </c>
      <c r="BH9" s="609"/>
      <c r="BI9" s="609"/>
      <c r="BJ9" s="609"/>
      <c r="BK9" s="609"/>
      <c r="BL9" s="609"/>
      <c r="BM9" s="609"/>
      <c r="BN9" s="610"/>
      <c r="BO9" s="646">
        <v>30.8</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1145701</v>
      </c>
      <c r="CS9" s="609"/>
      <c r="CT9" s="609"/>
      <c r="CU9" s="609"/>
      <c r="CV9" s="609"/>
      <c r="CW9" s="609"/>
      <c r="CX9" s="609"/>
      <c r="CY9" s="610"/>
      <c r="CZ9" s="646">
        <v>10.9</v>
      </c>
      <c r="DA9" s="646"/>
      <c r="DB9" s="646"/>
      <c r="DC9" s="646"/>
      <c r="DD9" s="614">
        <v>7888</v>
      </c>
      <c r="DE9" s="609"/>
      <c r="DF9" s="609"/>
      <c r="DG9" s="609"/>
      <c r="DH9" s="609"/>
      <c r="DI9" s="609"/>
      <c r="DJ9" s="609"/>
      <c r="DK9" s="609"/>
      <c r="DL9" s="609"/>
      <c r="DM9" s="609"/>
      <c r="DN9" s="609"/>
      <c r="DO9" s="609"/>
      <c r="DP9" s="610"/>
      <c r="DQ9" s="614">
        <v>1081971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50415</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5025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5025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477513</v>
      </c>
      <c r="S11" s="609"/>
      <c r="T11" s="609"/>
      <c r="U11" s="609"/>
      <c r="V11" s="609"/>
      <c r="W11" s="609"/>
      <c r="X11" s="609"/>
      <c r="Y11" s="610"/>
      <c r="Z11" s="611">
        <v>4.2</v>
      </c>
      <c r="AA11" s="612"/>
      <c r="AB11" s="612"/>
      <c r="AC11" s="613"/>
      <c r="AD11" s="614">
        <v>477513</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123337</v>
      </c>
      <c r="BH11" s="609"/>
      <c r="BI11" s="609"/>
      <c r="BJ11" s="609"/>
      <c r="BK11" s="609"/>
      <c r="BL11" s="609"/>
      <c r="BM11" s="609"/>
      <c r="BN11" s="610"/>
      <c r="BO11" s="646">
        <v>4.9000000000000004</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254414</v>
      </c>
      <c r="CS11" s="609"/>
      <c r="CT11" s="609"/>
      <c r="CU11" s="609"/>
      <c r="CV11" s="609"/>
      <c r="CW11" s="609"/>
      <c r="CX11" s="609"/>
      <c r="CY11" s="610"/>
      <c r="CZ11" s="646">
        <v>2.4</v>
      </c>
      <c r="DA11" s="646"/>
      <c r="DB11" s="646"/>
      <c r="DC11" s="646"/>
      <c r="DD11" s="614">
        <v>80119</v>
      </c>
      <c r="DE11" s="609"/>
      <c r="DF11" s="609"/>
      <c r="DG11" s="609"/>
      <c r="DH11" s="609"/>
      <c r="DI11" s="609"/>
      <c r="DJ11" s="609"/>
      <c r="DK11" s="609"/>
      <c r="DL11" s="609"/>
      <c r="DM11" s="609"/>
      <c r="DN11" s="609"/>
      <c r="DO11" s="609"/>
      <c r="DP11" s="610"/>
      <c r="DQ11" s="614">
        <v>160804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69139</v>
      </c>
      <c r="S12" s="609"/>
      <c r="T12" s="609"/>
      <c r="U12" s="609"/>
      <c r="V12" s="609"/>
      <c r="W12" s="609"/>
      <c r="X12" s="609"/>
      <c r="Y12" s="610"/>
      <c r="Z12" s="646">
        <v>0.6</v>
      </c>
      <c r="AA12" s="646"/>
      <c r="AB12" s="646"/>
      <c r="AC12" s="646"/>
      <c r="AD12" s="647">
        <v>69139</v>
      </c>
      <c r="AE12" s="647"/>
      <c r="AF12" s="647"/>
      <c r="AG12" s="647"/>
      <c r="AH12" s="647"/>
      <c r="AI12" s="647"/>
      <c r="AJ12" s="647"/>
      <c r="AK12" s="647"/>
      <c r="AL12" s="611">
        <v>1.2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1300059</v>
      </c>
      <c r="BH12" s="609"/>
      <c r="BI12" s="609"/>
      <c r="BJ12" s="609"/>
      <c r="BK12" s="609"/>
      <c r="BL12" s="609"/>
      <c r="BM12" s="609"/>
      <c r="BN12" s="610"/>
      <c r="BO12" s="646">
        <v>52.1</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154279</v>
      </c>
      <c r="CS12" s="609"/>
      <c r="CT12" s="609"/>
      <c r="CU12" s="609"/>
      <c r="CV12" s="609"/>
      <c r="CW12" s="609"/>
      <c r="CX12" s="609"/>
      <c r="CY12" s="610"/>
      <c r="CZ12" s="646">
        <v>1.5</v>
      </c>
      <c r="DA12" s="646"/>
      <c r="DB12" s="646"/>
      <c r="DC12" s="646"/>
      <c r="DD12" s="614">
        <v>10173</v>
      </c>
      <c r="DE12" s="609"/>
      <c r="DF12" s="609"/>
      <c r="DG12" s="609"/>
      <c r="DH12" s="609"/>
      <c r="DI12" s="609"/>
      <c r="DJ12" s="609"/>
      <c r="DK12" s="609"/>
      <c r="DL12" s="609"/>
      <c r="DM12" s="609"/>
      <c r="DN12" s="609"/>
      <c r="DO12" s="609"/>
      <c r="DP12" s="610"/>
      <c r="DQ12" s="614">
        <v>116032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1281058</v>
      </c>
      <c r="BH13" s="609"/>
      <c r="BI13" s="609"/>
      <c r="BJ13" s="609"/>
      <c r="BK13" s="609"/>
      <c r="BL13" s="609"/>
      <c r="BM13" s="609"/>
      <c r="BN13" s="610"/>
      <c r="BO13" s="646">
        <v>51.3</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1316525</v>
      </c>
      <c r="CS13" s="609"/>
      <c r="CT13" s="609"/>
      <c r="CU13" s="609"/>
      <c r="CV13" s="609"/>
      <c r="CW13" s="609"/>
      <c r="CX13" s="609"/>
      <c r="CY13" s="610"/>
      <c r="CZ13" s="646">
        <v>12.6</v>
      </c>
      <c r="DA13" s="646"/>
      <c r="DB13" s="646"/>
      <c r="DC13" s="646"/>
      <c r="DD13" s="614">
        <v>774341</v>
      </c>
      <c r="DE13" s="609"/>
      <c r="DF13" s="609"/>
      <c r="DG13" s="609"/>
      <c r="DH13" s="609"/>
      <c r="DI13" s="609"/>
      <c r="DJ13" s="609"/>
      <c r="DK13" s="609"/>
      <c r="DL13" s="609"/>
      <c r="DM13" s="609"/>
      <c r="DN13" s="609"/>
      <c r="DO13" s="609"/>
      <c r="DP13" s="610"/>
      <c r="DQ13" s="614">
        <v>488741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77841</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447470</v>
      </c>
      <c r="CS14" s="609"/>
      <c r="CT14" s="609"/>
      <c r="CU14" s="609"/>
      <c r="CV14" s="609"/>
      <c r="CW14" s="609"/>
      <c r="CX14" s="609"/>
      <c r="CY14" s="610"/>
      <c r="CZ14" s="646">
        <v>4.3</v>
      </c>
      <c r="DA14" s="646"/>
      <c r="DB14" s="646"/>
      <c r="DC14" s="646"/>
      <c r="DD14" s="614">
        <v>6842</v>
      </c>
      <c r="DE14" s="609"/>
      <c r="DF14" s="609"/>
      <c r="DG14" s="609"/>
      <c r="DH14" s="609"/>
      <c r="DI14" s="609"/>
      <c r="DJ14" s="609"/>
      <c r="DK14" s="609"/>
      <c r="DL14" s="609"/>
      <c r="DM14" s="609"/>
      <c r="DN14" s="609"/>
      <c r="DO14" s="609"/>
      <c r="DP14" s="610"/>
      <c r="DQ14" s="614">
        <v>425648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20457</v>
      </c>
      <c r="S15" s="609"/>
      <c r="T15" s="609"/>
      <c r="U15" s="609"/>
      <c r="V15" s="609"/>
      <c r="W15" s="609"/>
      <c r="X15" s="609"/>
      <c r="Y15" s="610"/>
      <c r="Z15" s="646">
        <v>0.2</v>
      </c>
      <c r="AA15" s="646"/>
      <c r="AB15" s="646"/>
      <c r="AC15" s="646"/>
      <c r="AD15" s="647">
        <v>20457</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99290</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1009750</v>
      </c>
      <c r="CS15" s="609"/>
      <c r="CT15" s="609"/>
      <c r="CU15" s="609"/>
      <c r="CV15" s="609"/>
      <c r="CW15" s="609"/>
      <c r="CX15" s="609"/>
      <c r="CY15" s="610"/>
      <c r="CZ15" s="646">
        <v>9.6</v>
      </c>
      <c r="DA15" s="646"/>
      <c r="DB15" s="646"/>
      <c r="DC15" s="646"/>
      <c r="DD15" s="614">
        <v>111712</v>
      </c>
      <c r="DE15" s="609"/>
      <c r="DF15" s="609"/>
      <c r="DG15" s="609"/>
      <c r="DH15" s="609"/>
      <c r="DI15" s="609"/>
      <c r="DJ15" s="609"/>
      <c r="DK15" s="609"/>
      <c r="DL15" s="609"/>
      <c r="DM15" s="609"/>
      <c r="DN15" s="609"/>
      <c r="DO15" s="609"/>
      <c r="DP15" s="610"/>
      <c r="DQ15" s="614">
        <v>776035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58665</v>
      </c>
      <c r="S16" s="609"/>
      <c r="T16" s="609"/>
      <c r="U16" s="609"/>
      <c r="V16" s="609"/>
      <c r="W16" s="609"/>
      <c r="X16" s="609"/>
      <c r="Y16" s="610"/>
      <c r="Z16" s="646">
        <v>0.5</v>
      </c>
      <c r="AA16" s="646"/>
      <c r="AB16" s="646"/>
      <c r="AC16" s="646"/>
      <c r="AD16" s="647">
        <v>58665</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661130</v>
      </c>
      <c r="CS16" s="609"/>
      <c r="CT16" s="609"/>
      <c r="CU16" s="609"/>
      <c r="CV16" s="609"/>
      <c r="CW16" s="609"/>
      <c r="CX16" s="609"/>
      <c r="CY16" s="610"/>
      <c r="CZ16" s="646">
        <v>6.3</v>
      </c>
      <c r="DA16" s="646"/>
      <c r="DB16" s="646"/>
      <c r="DC16" s="646"/>
      <c r="DD16" s="614" t="s">
        <v>122</v>
      </c>
      <c r="DE16" s="609"/>
      <c r="DF16" s="609"/>
      <c r="DG16" s="609"/>
      <c r="DH16" s="609"/>
      <c r="DI16" s="609"/>
      <c r="DJ16" s="609"/>
      <c r="DK16" s="609"/>
      <c r="DL16" s="609"/>
      <c r="DM16" s="609"/>
      <c r="DN16" s="609"/>
      <c r="DO16" s="609"/>
      <c r="DP16" s="610"/>
      <c r="DQ16" s="614">
        <v>220368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96184</v>
      </c>
      <c r="S17" s="609"/>
      <c r="T17" s="609"/>
      <c r="U17" s="609"/>
      <c r="V17" s="609"/>
      <c r="W17" s="609"/>
      <c r="X17" s="609"/>
      <c r="Y17" s="610"/>
      <c r="Z17" s="646">
        <v>0.9</v>
      </c>
      <c r="AA17" s="646"/>
      <c r="AB17" s="646"/>
      <c r="AC17" s="646"/>
      <c r="AD17" s="647">
        <v>96184</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924140</v>
      </c>
      <c r="CS17" s="609"/>
      <c r="CT17" s="609"/>
      <c r="CU17" s="609"/>
      <c r="CV17" s="609"/>
      <c r="CW17" s="609"/>
      <c r="CX17" s="609"/>
      <c r="CY17" s="610"/>
      <c r="CZ17" s="646">
        <v>8.8000000000000007</v>
      </c>
      <c r="DA17" s="646"/>
      <c r="DB17" s="646"/>
      <c r="DC17" s="646"/>
      <c r="DD17" s="614" t="s">
        <v>122</v>
      </c>
      <c r="DE17" s="609"/>
      <c r="DF17" s="609"/>
      <c r="DG17" s="609"/>
      <c r="DH17" s="609"/>
      <c r="DI17" s="609"/>
      <c r="DJ17" s="609"/>
      <c r="DK17" s="609"/>
      <c r="DL17" s="609"/>
      <c r="DM17" s="609"/>
      <c r="DN17" s="609"/>
      <c r="DO17" s="609"/>
      <c r="DP17" s="610"/>
      <c r="DQ17" s="614">
        <v>918929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16927</v>
      </c>
      <c r="S18" s="609"/>
      <c r="T18" s="609"/>
      <c r="U18" s="609"/>
      <c r="V18" s="609"/>
      <c r="W18" s="609"/>
      <c r="X18" s="609"/>
      <c r="Y18" s="610"/>
      <c r="Z18" s="646">
        <v>0.1</v>
      </c>
      <c r="AA18" s="646"/>
      <c r="AB18" s="646"/>
      <c r="AC18" s="646"/>
      <c r="AD18" s="647">
        <v>16927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76254</v>
      </c>
      <c r="S19" s="609"/>
      <c r="T19" s="609"/>
      <c r="U19" s="609"/>
      <c r="V19" s="609"/>
      <c r="W19" s="609"/>
      <c r="X19" s="609"/>
      <c r="Y19" s="610"/>
      <c r="Z19" s="646">
        <v>0.7</v>
      </c>
      <c r="AA19" s="646"/>
      <c r="AB19" s="646"/>
      <c r="AC19" s="646"/>
      <c r="AD19" s="647">
        <v>76254</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47644</v>
      </c>
      <c r="BH19" s="609"/>
      <c r="BI19" s="609"/>
      <c r="BJ19" s="609"/>
      <c r="BK19" s="609"/>
      <c r="BL19" s="609"/>
      <c r="BM19" s="609"/>
      <c r="BN19" s="610"/>
      <c r="BO19" s="646">
        <v>1.9</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3003</v>
      </c>
      <c r="S20" s="609"/>
      <c r="T20" s="609"/>
      <c r="U20" s="609"/>
      <c r="V20" s="609"/>
      <c r="W20" s="609"/>
      <c r="X20" s="609"/>
      <c r="Y20" s="610"/>
      <c r="Z20" s="646">
        <v>0</v>
      </c>
      <c r="AA20" s="646"/>
      <c r="AB20" s="646"/>
      <c r="AC20" s="646"/>
      <c r="AD20" s="647">
        <v>3003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47644</v>
      </c>
      <c r="BH20" s="609"/>
      <c r="BI20" s="609"/>
      <c r="BJ20" s="609"/>
      <c r="BK20" s="609"/>
      <c r="BL20" s="609"/>
      <c r="BM20" s="609"/>
      <c r="BN20" s="610"/>
      <c r="BO20" s="646">
        <v>1.9</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10464209</v>
      </c>
      <c r="CS20" s="609"/>
      <c r="CT20" s="609"/>
      <c r="CU20" s="609"/>
      <c r="CV20" s="609"/>
      <c r="CW20" s="609"/>
      <c r="CX20" s="609"/>
      <c r="CY20" s="610"/>
      <c r="CZ20" s="646">
        <v>100</v>
      </c>
      <c r="DA20" s="646"/>
      <c r="DB20" s="646"/>
      <c r="DC20" s="646"/>
      <c r="DD20" s="614">
        <v>998770</v>
      </c>
      <c r="DE20" s="609"/>
      <c r="DF20" s="609"/>
      <c r="DG20" s="609"/>
      <c r="DH20" s="609"/>
      <c r="DI20" s="609"/>
      <c r="DJ20" s="609"/>
      <c r="DK20" s="609"/>
      <c r="DL20" s="609"/>
      <c r="DM20" s="609"/>
      <c r="DN20" s="609"/>
      <c r="DO20" s="609"/>
      <c r="DP20" s="610"/>
      <c r="DQ20" s="614">
        <v>6841030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2624905</v>
      </c>
      <c r="S21" s="609"/>
      <c r="T21" s="609"/>
      <c r="U21" s="609"/>
      <c r="V21" s="609"/>
      <c r="W21" s="609"/>
      <c r="X21" s="609"/>
      <c r="Y21" s="610"/>
      <c r="Z21" s="646">
        <v>23.2</v>
      </c>
      <c r="AA21" s="646"/>
      <c r="AB21" s="646"/>
      <c r="AC21" s="646"/>
      <c r="AD21" s="647">
        <v>2299388</v>
      </c>
      <c r="AE21" s="647"/>
      <c r="AF21" s="647"/>
      <c r="AG21" s="647"/>
      <c r="AH21" s="647"/>
      <c r="AI21" s="647"/>
      <c r="AJ21" s="647"/>
      <c r="AK21" s="647"/>
      <c r="AL21" s="611">
        <v>40.5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2299388</v>
      </c>
      <c r="S22" s="609"/>
      <c r="T22" s="609"/>
      <c r="U22" s="609"/>
      <c r="V22" s="609"/>
      <c r="W22" s="609"/>
      <c r="X22" s="609"/>
      <c r="Y22" s="610"/>
      <c r="Z22" s="646">
        <v>20.3</v>
      </c>
      <c r="AA22" s="646"/>
      <c r="AB22" s="646"/>
      <c r="AC22" s="646"/>
      <c r="AD22" s="647">
        <v>2299388</v>
      </c>
      <c r="AE22" s="647"/>
      <c r="AF22" s="647"/>
      <c r="AG22" s="647"/>
      <c r="AH22" s="647"/>
      <c r="AI22" s="647"/>
      <c r="AJ22" s="647"/>
      <c r="AK22" s="647"/>
      <c r="AL22" s="611">
        <v>40.5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325517</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47644</v>
      </c>
      <c r="BH23" s="609"/>
      <c r="BI23" s="609"/>
      <c r="BJ23" s="609"/>
      <c r="BK23" s="609"/>
      <c r="BL23" s="609"/>
      <c r="BM23" s="609"/>
      <c r="BN23" s="610"/>
      <c r="BO23" s="646">
        <v>1.9</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3871831</v>
      </c>
      <c r="CS24" s="664"/>
      <c r="CT24" s="664"/>
      <c r="CU24" s="664"/>
      <c r="CV24" s="664"/>
      <c r="CW24" s="664"/>
      <c r="CX24" s="664"/>
      <c r="CY24" s="689"/>
      <c r="CZ24" s="690">
        <v>37</v>
      </c>
      <c r="DA24" s="672"/>
      <c r="DB24" s="672"/>
      <c r="DC24" s="692"/>
      <c r="DD24" s="688">
        <v>2813175</v>
      </c>
      <c r="DE24" s="664"/>
      <c r="DF24" s="664"/>
      <c r="DG24" s="664"/>
      <c r="DH24" s="664"/>
      <c r="DI24" s="664"/>
      <c r="DJ24" s="664"/>
      <c r="DK24" s="689"/>
      <c r="DL24" s="688">
        <v>2469127</v>
      </c>
      <c r="DM24" s="664"/>
      <c r="DN24" s="664"/>
      <c r="DO24" s="664"/>
      <c r="DP24" s="664"/>
      <c r="DQ24" s="664"/>
      <c r="DR24" s="664"/>
      <c r="DS24" s="664"/>
      <c r="DT24" s="664"/>
      <c r="DU24" s="664"/>
      <c r="DV24" s="689"/>
      <c r="DW24" s="690">
        <v>43.3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6040500</v>
      </c>
      <c r="S25" s="609"/>
      <c r="T25" s="609"/>
      <c r="U25" s="609"/>
      <c r="V25" s="609"/>
      <c r="W25" s="609"/>
      <c r="X25" s="609"/>
      <c r="Y25" s="610"/>
      <c r="Z25" s="646">
        <v>53.4</v>
      </c>
      <c r="AA25" s="646"/>
      <c r="AB25" s="646"/>
      <c r="AC25" s="646"/>
      <c r="AD25" s="647">
        <v>5667339</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1452662</v>
      </c>
      <c r="CS25" s="621"/>
      <c r="CT25" s="621"/>
      <c r="CU25" s="621"/>
      <c r="CV25" s="621"/>
      <c r="CW25" s="621"/>
      <c r="CX25" s="621"/>
      <c r="CY25" s="622"/>
      <c r="CZ25" s="611">
        <v>13.9</v>
      </c>
      <c r="DA25" s="623"/>
      <c r="DB25" s="623"/>
      <c r="DC25" s="624"/>
      <c r="DD25" s="614">
        <v>1373265</v>
      </c>
      <c r="DE25" s="621"/>
      <c r="DF25" s="621"/>
      <c r="DG25" s="621"/>
      <c r="DH25" s="621"/>
      <c r="DI25" s="621"/>
      <c r="DJ25" s="621"/>
      <c r="DK25" s="622"/>
      <c r="DL25" s="614">
        <v>1210347</v>
      </c>
      <c r="DM25" s="621"/>
      <c r="DN25" s="621"/>
      <c r="DO25" s="621"/>
      <c r="DP25" s="621"/>
      <c r="DQ25" s="621"/>
      <c r="DR25" s="621"/>
      <c r="DS25" s="621"/>
      <c r="DT25" s="621"/>
      <c r="DU25" s="621"/>
      <c r="DV25" s="622"/>
      <c r="DW25" s="611">
        <v>21.2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2057</v>
      </c>
      <c r="S26" s="609"/>
      <c r="T26" s="609"/>
      <c r="U26" s="609"/>
      <c r="V26" s="609"/>
      <c r="W26" s="609"/>
      <c r="X26" s="609"/>
      <c r="Y26" s="610"/>
      <c r="Z26" s="646">
        <v>0</v>
      </c>
      <c r="AA26" s="646"/>
      <c r="AB26" s="646"/>
      <c r="AC26" s="646"/>
      <c r="AD26" s="647">
        <v>2057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869386</v>
      </c>
      <c r="CS26" s="609"/>
      <c r="CT26" s="609"/>
      <c r="CU26" s="609"/>
      <c r="CV26" s="609"/>
      <c r="CW26" s="609"/>
      <c r="CX26" s="609"/>
      <c r="CY26" s="610"/>
      <c r="CZ26" s="611">
        <v>8.3000000000000007</v>
      </c>
      <c r="DA26" s="623"/>
      <c r="DB26" s="623"/>
      <c r="DC26" s="624"/>
      <c r="DD26" s="614">
        <v>822548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36271</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2496500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1495062</v>
      </c>
      <c r="CS27" s="621"/>
      <c r="CT27" s="621"/>
      <c r="CU27" s="621"/>
      <c r="CV27" s="621"/>
      <c r="CW27" s="621"/>
      <c r="CX27" s="621"/>
      <c r="CY27" s="622"/>
      <c r="CZ27" s="611">
        <v>14.3</v>
      </c>
      <c r="DA27" s="623"/>
      <c r="DB27" s="623"/>
      <c r="DC27" s="624"/>
      <c r="DD27" s="614">
        <v>521014</v>
      </c>
      <c r="DE27" s="621"/>
      <c r="DF27" s="621"/>
      <c r="DG27" s="621"/>
      <c r="DH27" s="621"/>
      <c r="DI27" s="621"/>
      <c r="DJ27" s="621"/>
      <c r="DK27" s="622"/>
      <c r="DL27" s="614">
        <v>339884</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47902</v>
      </c>
      <c r="S28" s="609"/>
      <c r="T28" s="609"/>
      <c r="U28" s="609"/>
      <c r="V28" s="609"/>
      <c r="W28" s="609"/>
      <c r="X28" s="609"/>
      <c r="Y28" s="610"/>
      <c r="Z28" s="646">
        <v>0.4</v>
      </c>
      <c r="AA28" s="646"/>
      <c r="AB28" s="646"/>
      <c r="AC28" s="646"/>
      <c r="AD28" s="647">
        <v>7336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924107</v>
      </c>
      <c r="CS28" s="609"/>
      <c r="CT28" s="609"/>
      <c r="CU28" s="609"/>
      <c r="CV28" s="609"/>
      <c r="CW28" s="609"/>
      <c r="CX28" s="609"/>
      <c r="CY28" s="610"/>
      <c r="CZ28" s="611">
        <v>8.8000000000000007</v>
      </c>
      <c r="DA28" s="623"/>
      <c r="DB28" s="623"/>
      <c r="DC28" s="624"/>
      <c r="DD28" s="614">
        <v>918896</v>
      </c>
      <c r="DE28" s="609"/>
      <c r="DF28" s="609"/>
      <c r="DG28" s="609"/>
      <c r="DH28" s="609"/>
      <c r="DI28" s="609"/>
      <c r="DJ28" s="609"/>
      <c r="DK28" s="610"/>
      <c r="DL28" s="614">
        <v>918896</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7720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924107</v>
      </c>
      <c r="CS29" s="621"/>
      <c r="CT29" s="621"/>
      <c r="CU29" s="621"/>
      <c r="CV29" s="621"/>
      <c r="CW29" s="621"/>
      <c r="CX29" s="621"/>
      <c r="CY29" s="622"/>
      <c r="CZ29" s="611">
        <v>8.8000000000000007</v>
      </c>
      <c r="DA29" s="623"/>
      <c r="DB29" s="623"/>
      <c r="DC29" s="624"/>
      <c r="DD29" s="614">
        <v>918896</v>
      </c>
      <c r="DE29" s="621"/>
      <c r="DF29" s="621"/>
      <c r="DG29" s="621"/>
      <c r="DH29" s="621"/>
      <c r="DI29" s="621"/>
      <c r="DJ29" s="621"/>
      <c r="DK29" s="622"/>
      <c r="DL29" s="614">
        <v>918896</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1339277</v>
      </c>
      <c r="S30" s="609"/>
      <c r="T30" s="609"/>
      <c r="U30" s="609"/>
      <c r="V30" s="609"/>
      <c r="W30" s="609"/>
      <c r="X30" s="609"/>
      <c r="Y30" s="610"/>
      <c r="Z30" s="646">
        <v>11.8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896042</v>
      </c>
      <c r="CS30" s="609"/>
      <c r="CT30" s="609"/>
      <c r="CU30" s="609"/>
      <c r="CV30" s="609"/>
      <c r="CW30" s="609"/>
      <c r="CX30" s="609"/>
      <c r="CY30" s="610"/>
      <c r="CZ30" s="611">
        <v>8.6</v>
      </c>
      <c r="DA30" s="623"/>
      <c r="DB30" s="623"/>
      <c r="DC30" s="624"/>
      <c r="DD30" s="614">
        <v>890831</v>
      </c>
      <c r="DE30" s="609"/>
      <c r="DF30" s="609"/>
      <c r="DG30" s="609"/>
      <c r="DH30" s="609"/>
      <c r="DI30" s="609"/>
      <c r="DJ30" s="609"/>
      <c r="DK30" s="610"/>
      <c r="DL30" s="614">
        <v>890831</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99.9</v>
      </c>
      <c r="BH31" s="671"/>
      <c r="BI31" s="671"/>
      <c r="BJ31" s="671"/>
      <c r="BK31" s="671"/>
      <c r="BL31" s="671"/>
      <c r="BM31" s="672">
        <v>99.4</v>
      </c>
      <c r="BN31" s="671"/>
      <c r="BO31" s="671"/>
      <c r="BP31" s="671"/>
      <c r="BQ31" s="673"/>
      <c r="BR31" s="670">
        <v>99.8</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28065</v>
      </c>
      <c r="CS31" s="621"/>
      <c r="CT31" s="621"/>
      <c r="CU31" s="621"/>
      <c r="CV31" s="621"/>
      <c r="CW31" s="621"/>
      <c r="CX31" s="621"/>
      <c r="CY31" s="622"/>
      <c r="CZ31" s="611">
        <v>0.3</v>
      </c>
      <c r="DA31" s="623"/>
      <c r="DB31" s="623"/>
      <c r="DC31" s="624"/>
      <c r="DD31" s="614">
        <v>28065</v>
      </c>
      <c r="DE31" s="621"/>
      <c r="DF31" s="621"/>
      <c r="DG31" s="621"/>
      <c r="DH31" s="621"/>
      <c r="DI31" s="621"/>
      <c r="DJ31" s="621"/>
      <c r="DK31" s="622"/>
      <c r="DL31" s="614">
        <v>28065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724168</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99.8</v>
      </c>
      <c r="BH32" s="621"/>
      <c r="BI32" s="621"/>
      <c r="BJ32" s="621"/>
      <c r="BK32" s="621"/>
      <c r="BL32" s="621"/>
      <c r="BM32" s="612">
        <v>99.2</v>
      </c>
      <c r="BN32" s="621"/>
      <c r="BO32" s="621"/>
      <c r="BP32" s="621"/>
      <c r="BQ32" s="644"/>
      <c r="BR32" s="674">
        <v>99.8</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23741</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99.9</v>
      </c>
      <c r="BH33" s="593"/>
      <c r="BI33" s="593"/>
      <c r="BJ33" s="593"/>
      <c r="BK33" s="593"/>
      <c r="BL33" s="593"/>
      <c r="BM33" s="639">
        <v>99.4</v>
      </c>
      <c r="BN33" s="593"/>
      <c r="BO33" s="593"/>
      <c r="BP33" s="593"/>
      <c r="BQ33" s="656"/>
      <c r="BR33" s="669">
        <v>99.9</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4932478</v>
      </c>
      <c r="CS33" s="621"/>
      <c r="CT33" s="621"/>
      <c r="CU33" s="621"/>
      <c r="CV33" s="621"/>
      <c r="CW33" s="621"/>
      <c r="CX33" s="621"/>
      <c r="CY33" s="622"/>
      <c r="CZ33" s="611">
        <v>47.1</v>
      </c>
      <c r="DA33" s="623"/>
      <c r="DB33" s="623"/>
      <c r="DC33" s="624"/>
      <c r="DD33" s="614">
        <v>3699179</v>
      </c>
      <c r="DE33" s="621"/>
      <c r="DF33" s="621"/>
      <c r="DG33" s="621"/>
      <c r="DH33" s="621"/>
      <c r="DI33" s="621"/>
      <c r="DJ33" s="621"/>
      <c r="DK33" s="622"/>
      <c r="DL33" s="614">
        <v>2821223</v>
      </c>
      <c r="DM33" s="621"/>
      <c r="DN33" s="621"/>
      <c r="DO33" s="621"/>
      <c r="DP33" s="621"/>
      <c r="DQ33" s="621"/>
      <c r="DR33" s="621"/>
      <c r="DS33" s="621"/>
      <c r="DT33" s="621"/>
      <c r="DU33" s="621"/>
      <c r="DV33" s="622"/>
      <c r="DW33" s="611">
        <v>49.5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423594</v>
      </c>
      <c r="S34" s="609"/>
      <c r="T34" s="609"/>
      <c r="U34" s="609"/>
      <c r="V34" s="609"/>
      <c r="W34" s="609"/>
      <c r="X34" s="609"/>
      <c r="Y34" s="610"/>
      <c r="Z34" s="646">
        <v>3.7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1752990</v>
      </c>
      <c r="CS34" s="609"/>
      <c r="CT34" s="609"/>
      <c r="CU34" s="609"/>
      <c r="CV34" s="609"/>
      <c r="CW34" s="609"/>
      <c r="CX34" s="609"/>
      <c r="CY34" s="610"/>
      <c r="CZ34" s="611">
        <v>16.8</v>
      </c>
      <c r="DA34" s="623"/>
      <c r="DB34" s="623"/>
      <c r="DC34" s="624"/>
      <c r="DD34" s="614">
        <v>1119738</v>
      </c>
      <c r="DE34" s="609"/>
      <c r="DF34" s="609"/>
      <c r="DG34" s="609"/>
      <c r="DH34" s="609"/>
      <c r="DI34" s="609"/>
      <c r="DJ34" s="609"/>
      <c r="DK34" s="610"/>
      <c r="DL34" s="614">
        <v>708814</v>
      </c>
      <c r="DM34" s="609"/>
      <c r="DN34" s="609"/>
      <c r="DO34" s="609"/>
      <c r="DP34" s="609"/>
      <c r="DQ34" s="609"/>
      <c r="DR34" s="609"/>
      <c r="DS34" s="609"/>
      <c r="DT34" s="609"/>
      <c r="DU34" s="609"/>
      <c r="DV34" s="610"/>
      <c r="DW34" s="611">
        <v>12.4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646830</v>
      </c>
      <c r="S35" s="609"/>
      <c r="T35" s="609"/>
      <c r="U35" s="609"/>
      <c r="V35" s="609"/>
      <c r="W35" s="609"/>
      <c r="X35" s="609"/>
      <c r="Y35" s="610"/>
      <c r="Z35" s="646">
        <v>5.7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79890</v>
      </c>
      <c r="CS35" s="621"/>
      <c r="CT35" s="621"/>
      <c r="CU35" s="621"/>
      <c r="CV35" s="621"/>
      <c r="CW35" s="621"/>
      <c r="CX35" s="621"/>
      <c r="CY35" s="622"/>
      <c r="CZ35" s="611">
        <v>0.8</v>
      </c>
      <c r="DA35" s="623"/>
      <c r="DB35" s="623"/>
      <c r="DC35" s="624"/>
      <c r="DD35" s="614">
        <v>66930</v>
      </c>
      <c r="DE35" s="621"/>
      <c r="DF35" s="621"/>
      <c r="DG35" s="621"/>
      <c r="DH35" s="621"/>
      <c r="DI35" s="621"/>
      <c r="DJ35" s="621"/>
      <c r="DK35" s="622"/>
      <c r="DL35" s="614">
        <v>66930</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889418</v>
      </c>
      <c r="S36" s="609"/>
      <c r="T36" s="609"/>
      <c r="U36" s="609"/>
      <c r="V36" s="609"/>
      <c r="W36" s="609"/>
      <c r="X36" s="609"/>
      <c r="Y36" s="610"/>
      <c r="Z36" s="646">
        <v>7.9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1502458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9276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2001664</v>
      </c>
      <c r="CS36" s="609"/>
      <c r="CT36" s="609"/>
      <c r="CU36" s="609"/>
      <c r="CV36" s="609"/>
      <c r="CW36" s="609"/>
      <c r="CX36" s="609"/>
      <c r="CY36" s="610"/>
      <c r="CZ36" s="611">
        <v>19.100000000000001</v>
      </c>
      <c r="DA36" s="623"/>
      <c r="DB36" s="623"/>
      <c r="DC36" s="624"/>
      <c r="DD36" s="614">
        <v>1785909</v>
      </c>
      <c r="DE36" s="609"/>
      <c r="DF36" s="609"/>
      <c r="DG36" s="609"/>
      <c r="DH36" s="609"/>
      <c r="DI36" s="609"/>
      <c r="DJ36" s="609"/>
      <c r="DK36" s="610"/>
      <c r="DL36" s="614">
        <v>1402223</v>
      </c>
      <c r="DM36" s="609"/>
      <c r="DN36" s="609"/>
      <c r="DO36" s="609"/>
      <c r="DP36" s="609"/>
      <c r="DQ36" s="609"/>
      <c r="DR36" s="609"/>
      <c r="DS36" s="609"/>
      <c r="DT36" s="609"/>
      <c r="DU36" s="609"/>
      <c r="DV36" s="610"/>
      <c r="DW36" s="611">
        <v>24.6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294382</v>
      </c>
      <c r="S37" s="609"/>
      <c r="T37" s="609"/>
      <c r="U37" s="609"/>
      <c r="V37" s="609"/>
      <c r="W37" s="609"/>
      <c r="X37" s="609"/>
      <c r="Y37" s="610"/>
      <c r="Z37" s="646">
        <v>2.6</v>
      </c>
      <c r="AA37" s="646"/>
      <c r="AB37" s="646"/>
      <c r="AC37" s="646"/>
      <c r="AD37" s="647">
        <v>715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510000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461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681739</v>
      </c>
      <c r="CS37" s="621"/>
      <c r="CT37" s="621"/>
      <c r="CU37" s="621"/>
      <c r="CV37" s="621"/>
      <c r="CW37" s="621"/>
      <c r="CX37" s="621"/>
      <c r="CY37" s="622"/>
      <c r="CZ37" s="611">
        <v>6.5</v>
      </c>
      <c r="DA37" s="623"/>
      <c r="DB37" s="623"/>
      <c r="DC37" s="624"/>
      <c r="DD37" s="614">
        <v>674941</v>
      </c>
      <c r="DE37" s="621"/>
      <c r="DF37" s="621"/>
      <c r="DG37" s="621"/>
      <c r="DH37" s="621"/>
      <c r="DI37" s="621"/>
      <c r="DJ37" s="621"/>
      <c r="DK37" s="622"/>
      <c r="DL37" s="614">
        <v>572814</v>
      </c>
      <c r="DM37" s="621"/>
      <c r="DN37" s="621"/>
      <c r="DO37" s="621"/>
      <c r="DP37" s="621"/>
      <c r="DQ37" s="621"/>
      <c r="DR37" s="621"/>
      <c r="DS37" s="621"/>
      <c r="DT37" s="621"/>
      <c r="DU37" s="621"/>
      <c r="DV37" s="622"/>
      <c r="DW37" s="611">
        <v>10.1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827500</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198357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2282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785135</v>
      </c>
      <c r="CS38" s="609"/>
      <c r="CT38" s="609"/>
      <c r="CU38" s="609"/>
      <c r="CV38" s="609"/>
      <c r="CW38" s="609"/>
      <c r="CX38" s="609"/>
      <c r="CY38" s="610"/>
      <c r="CZ38" s="611">
        <v>7.5</v>
      </c>
      <c r="DA38" s="623"/>
      <c r="DB38" s="623"/>
      <c r="DC38" s="624"/>
      <c r="DD38" s="614">
        <v>663502</v>
      </c>
      <c r="DE38" s="609"/>
      <c r="DF38" s="609"/>
      <c r="DG38" s="609"/>
      <c r="DH38" s="609"/>
      <c r="DI38" s="609"/>
      <c r="DJ38" s="609"/>
      <c r="DK38" s="610"/>
      <c r="DL38" s="614">
        <v>643256</v>
      </c>
      <c r="DM38" s="609"/>
      <c r="DN38" s="609"/>
      <c r="DO38" s="609"/>
      <c r="DP38" s="609"/>
      <c r="DQ38" s="609"/>
      <c r="DR38" s="609"/>
      <c r="DS38" s="609"/>
      <c r="DT38" s="609"/>
      <c r="DU38" s="609"/>
      <c r="DV38" s="610"/>
      <c r="DW38" s="611">
        <v>11.3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8966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3607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312799</v>
      </c>
      <c r="CS39" s="621"/>
      <c r="CT39" s="621"/>
      <c r="CU39" s="621"/>
      <c r="CV39" s="621"/>
      <c r="CW39" s="621"/>
      <c r="CX39" s="621"/>
      <c r="CY39" s="622"/>
      <c r="CZ39" s="611">
        <v>3</v>
      </c>
      <c r="DA39" s="623"/>
      <c r="DB39" s="623"/>
      <c r="DC39" s="624"/>
      <c r="DD39" s="614">
        <v>63100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22000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1995</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11303360</v>
      </c>
      <c r="S41" s="633"/>
      <c r="T41" s="633"/>
      <c r="U41" s="633"/>
      <c r="V41" s="633"/>
      <c r="W41" s="633"/>
      <c r="X41" s="633"/>
      <c r="Y41" s="636"/>
      <c r="Z41" s="637">
        <v>100</v>
      </c>
      <c r="AA41" s="637"/>
      <c r="AB41" s="637"/>
      <c r="AC41" s="637"/>
      <c r="AD41" s="638">
        <v>5677447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139466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643674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1659900</v>
      </c>
      <c r="CS42" s="621"/>
      <c r="CT42" s="621"/>
      <c r="CU42" s="621"/>
      <c r="CV42" s="621"/>
      <c r="CW42" s="621"/>
      <c r="CX42" s="621"/>
      <c r="CY42" s="622"/>
      <c r="CZ42" s="611">
        <v>15.9</v>
      </c>
      <c r="DA42" s="623"/>
      <c r="DB42" s="623"/>
      <c r="DC42" s="624"/>
      <c r="DD42" s="614">
        <v>328676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15633</v>
      </c>
      <c r="CS43" s="621"/>
      <c r="CT43" s="621"/>
      <c r="CU43" s="621"/>
      <c r="CV43" s="621"/>
      <c r="CW43" s="621"/>
      <c r="CX43" s="621"/>
      <c r="CY43" s="622"/>
      <c r="CZ43" s="611">
        <v>0.1</v>
      </c>
      <c r="DA43" s="623"/>
      <c r="DB43" s="623"/>
      <c r="DC43" s="624"/>
      <c r="DD43" s="614">
        <v>15633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998770</v>
      </c>
      <c r="CS44" s="609"/>
      <c r="CT44" s="609"/>
      <c r="CU44" s="609"/>
      <c r="CV44" s="609"/>
      <c r="CW44" s="609"/>
      <c r="CX44" s="609"/>
      <c r="CY44" s="610"/>
      <c r="CZ44" s="611">
        <v>9.5</v>
      </c>
      <c r="DA44" s="612"/>
      <c r="DB44" s="612"/>
      <c r="DC44" s="613"/>
      <c r="DD44" s="614">
        <v>108308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426095</v>
      </c>
      <c r="CS45" s="621"/>
      <c r="CT45" s="621"/>
      <c r="CU45" s="621"/>
      <c r="CV45" s="621"/>
      <c r="CW45" s="621"/>
      <c r="CX45" s="621"/>
      <c r="CY45" s="622"/>
      <c r="CZ45" s="611">
        <v>4.0999999999999996</v>
      </c>
      <c r="DA45" s="623"/>
      <c r="DB45" s="623"/>
      <c r="DC45" s="624"/>
      <c r="DD45" s="614">
        <v>13531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536628</v>
      </c>
      <c r="CS46" s="609"/>
      <c r="CT46" s="609"/>
      <c r="CU46" s="609"/>
      <c r="CV46" s="609"/>
      <c r="CW46" s="609"/>
      <c r="CX46" s="609"/>
      <c r="CY46" s="610"/>
      <c r="CZ46" s="611">
        <v>5.0999999999999996</v>
      </c>
      <c r="DA46" s="612"/>
      <c r="DB46" s="612"/>
      <c r="DC46" s="613"/>
      <c r="DD46" s="614">
        <v>81293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661130</v>
      </c>
      <c r="CS47" s="621"/>
      <c r="CT47" s="621"/>
      <c r="CU47" s="621"/>
      <c r="CV47" s="621"/>
      <c r="CW47" s="621"/>
      <c r="CX47" s="621"/>
      <c r="CY47" s="622"/>
      <c r="CZ47" s="611">
        <v>6.3</v>
      </c>
      <c r="DA47" s="623"/>
      <c r="DB47" s="623"/>
      <c r="DC47" s="624"/>
      <c r="DD47" s="614">
        <v>220368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10464209</v>
      </c>
      <c r="CS49" s="593"/>
      <c r="CT49" s="593"/>
      <c r="CU49" s="593"/>
      <c r="CV49" s="593"/>
      <c r="CW49" s="593"/>
      <c r="CX49" s="593"/>
      <c r="CY49" s="594"/>
      <c r="CZ49" s="595">
        <v>100</v>
      </c>
      <c r="DA49" s="596"/>
      <c r="DB49" s="596"/>
      <c r="DC49" s="597"/>
      <c r="DD49" s="598">
        <v>6841030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DFbLhWSNk83jGhlFovLw3KmPomNsanwjVIg8rBPQoLD8sheOF0FQJbCywLQYrNFVakk+ZWwVdelbg7RVCrc/w==" saltValue="ThWb1ns/YA3a5mGYstK19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11303</v>
      </c>
      <c r="R7" s="1090"/>
      <c r="S7" s="1090"/>
      <c r="T7" s="1090"/>
      <c r="U7" s="1090"/>
      <c r="V7" s="1090">
        <v>10464</v>
      </c>
      <c r="W7" s="1090"/>
      <c r="X7" s="1090"/>
      <c r="Y7" s="1090"/>
      <c r="Z7" s="1090"/>
      <c r="AA7" s="1090">
        <v>839</v>
      </c>
      <c r="AB7" s="1090"/>
      <c r="AC7" s="1090"/>
      <c r="AD7" s="1090"/>
      <c r="AE7" s="1091"/>
      <c r="AF7" s="1092">
        <v>795</v>
      </c>
      <c r="AG7" s="1093"/>
      <c r="AH7" s="1093"/>
      <c r="AI7" s="1093"/>
      <c r="AJ7" s="1094"/>
      <c r="AK7" s="1095">
        <v>646</v>
      </c>
      <c r="AL7" s="1096"/>
      <c r="AM7" s="1096"/>
      <c r="AN7" s="1096"/>
      <c r="AO7" s="1096"/>
      <c r="AP7" s="1096">
        <v>8658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564</v>
      </c>
      <c r="BT7" s="1087"/>
      <c r="BU7" s="1087"/>
      <c r="BV7" s="1087"/>
      <c r="BW7" s="1087"/>
      <c r="BX7" s="1087"/>
      <c r="BY7" s="1087"/>
      <c r="BZ7" s="1087"/>
      <c r="CA7" s="1087"/>
      <c r="CB7" s="1087"/>
      <c r="CC7" s="1087"/>
      <c r="CD7" s="1087"/>
      <c r="CE7" s="1087"/>
      <c r="CF7" s="1087"/>
      <c r="CG7" s="1099"/>
      <c r="CH7" s="1083">
        <v>0</v>
      </c>
      <c r="CI7" s="1084"/>
      <c r="CJ7" s="1084"/>
      <c r="CK7" s="1084"/>
      <c r="CL7" s="1085"/>
      <c r="CM7" s="1083">
        <v>10</v>
      </c>
      <c r="CN7" s="1084"/>
      <c r="CO7" s="1084"/>
      <c r="CP7" s="1084"/>
      <c r="CQ7" s="1085"/>
      <c r="CR7" s="1083">
        <v>4</v>
      </c>
      <c r="CS7" s="1084"/>
      <c r="CT7" s="1084"/>
      <c r="CU7" s="1084"/>
      <c r="CV7" s="1085"/>
      <c r="CW7" s="1083" t="s">
        <v>565</v>
      </c>
      <c r="CX7" s="1084"/>
      <c r="CY7" s="1084"/>
      <c r="CZ7" s="1084"/>
      <c r="DA7" s="1085"/>
      <c r="DB7" s="1083" t="s">
        <v>565</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-6</v>
      </c>
      <c r="CI8" s="977"/>
      <c r="CJ8" s="977"/>
      <c r="CK8" s="977"/>
      <c r="CL8" s="978"/>
      <c r="CM8" s="976">
        <v>18</v>
      </c>
      <c r="CN8" s="977"/>
      <c r="CO8" s="977"/>
      <c r="CP8" s="977"/>
      <c r="CQ8" s="978"/>
      <c r="CR8" s="976">
        <v>10</v>
      </c>
      <c r="CS8" s="977"/>
      <c r="CT8" s="977"/>
      <c r="CU8" s="977"/>
      <c r="CV8" s="978"/>
      <c r="CW8" s="976" t="s">
        <v>565</v>
      </c>
      <c r="CX8" s="977"/>
      <c r="CY8" s="977"/>
      <c r="CZ8" s="977"/>
      <c r="DA8" s="978"/>
      <c r="DB8" s="976" t="s">
        <v>565</v>
      </c>
      <c r="DC8" s="977"/>
      <c r="DD8" s="977"/>
      <c r="DE8" s="977"/>
      <c r="DF8" s="978"/>
      <c r="DG8" s="976" t="s">
        <v>565</v>
      </c>
      <c r="DH8" s="977"/>
      <c r="DI8" s="977"/>
      <c r="DJ8" s="977"/>
      <c r="DK8" s="978"/>
      <c r="DL8" s="976" t="s">
        <v>565</v>
      </c>
      <c r="DM8" s="977"/>
      <c r="DN8" s="977"/>
      <c r="DO8" s="977"/>
      <c r="DP8" s="978"/>
      <c r="DQ8" s="976" t="s">
        <v>565</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11303</v>
      </c>
      <c r="R23" s="1048"/>
      <c r="S23" s="1048"/>
      <c r="T23" s="1048"/>
      <c r="U23" s="1048"/>
      <c r="V23" s="1048">
        <v>10464</v>
      </c>
      <c r="W23" s="1048"/>
      <c r="X23" s="1048"/>
      <c r="Y23" s="1048"/>
      <c r="Z23" s="1048"/>
      <c r="AA23" s="1048">
        <v>839</v>
      </c>
      <c r="AB23" s="1048"/>
      <c r="AC23" s="1048"/>
      <c r="AD23" s="1048"/>
      <c r="AE23" s="1055"/>
      <c r="AF23" s="1056">
        <v>795</v>
      </c>
      <c r="AG23" s="1048"/>
      <c r="AH23" s="1048"/>
      <c r="AI23" s="1048"/>
      <c r="AJ23" s="1057"/>
      <c r="AK23" s="1058"/>
      <c r="AL23" s="1059"/>
      <c r="AM23" s="1059"/>
      <c r="AN23" s="1059"/>
      <c r="AO23" s="1059"/>
      <c r="AP23" s="1048">
        <v>8658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2027</v>
      </c>
      <c r="R28" s="1038"/>
      <c r="S28" s="1038"/>
      <c r="T28" s="1038"/>
      <c r="U28" s="1038"/>
      <c r="V28" s="1038">
        <v>2018</v>
      </c>
      <c r="W28" s="1038"/>
      <c r="X28" s="1038"/>
      <c r="Y28" s="1038"/>
      <c r="Z28" s="1038"/>
      <c r="AA28" s="1038">
        <v>9</v>
      </c>
      <c r="AB28" s="1038"/>
      <c r="AC28" s="1038"/>
      <c r="AD28" s="1038"/>
      <c r="AE28" s="1039"/>
      <c r="AF28" s="1040">
        <v>9</v>
      </c>
      <c r="AG28" s="1038"/>
      <c r="AH28" s="1038"/>
      <c r="AI28" s="1038"/>
      <c r="AJ28" s="1041"/>
      <c r="AK28" s="1029">
        <v>146</v>
      </c>
      <c r="AL28" s="1030"/>
      <c r="AM28" s="1030"/>
      <c r="AN28" s="1030"/>
      <c r="AO28" s="1030"/>
      <c r="AP28" s="1030">
        <v>0</v>
      </c>
      <c r="AQ28" s="1030"/>
      <c r="AR28" s="1030"/>
      <c r="AS28" s="1030"/>
      <c r="AT28" s="1030"/>
      <c r="AU28" s="1030" t="s">
        <v>563</v>
      </c>
      <c r="AV28" s="1030"/>
      <c r="AW28" s="1030"/>
      <c r="AX28" s="1030"/>
      <c r="AY28" s="1030"/>
      <c r="AZ28" s="1031" t="s">
        <v>122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2397</v>
      </c>
      <c r="R29" s="1026"/>
      <c r="S29" s="1026"/>
      <c r="T29" s="1026"/>
      <c r="U29" s="1026"/>
      <c r="V29" s="1026">
        <v>2301</v>
      </c>
      <c r="W29" s="1026"/>
      <c r="X29" s="1026"/>
      <c r="Y29" s="1026"/>
      <c r="Z29" s="1026"/>
      <c r="AA29" s="1026">
        <v>96</v>
      </c>
      <c r="AB29" s="1026"/>
      <c r="AC29" s="1026"/>
      <c r="AD29" s="1026"/>
      <c r="AE29" s="1027"/>
      <c r="AF29" s="1022">
        <v>96</v>
      </c>
      <c r="AG29" s="1023"/>
      <c r="AH29" s="1023"/>
      <c r="AI29" s="1023"/>
      <c r="AJ29" s="1024"/>
      <c r="AK29" s="967">
        <v>325</v>
      </c>
      <c r="AL29" s="958"/>
      <c r="AM29" s="958"/>
      <c r="AN29" s="958"/>
      <c r="AO29" s="958"/>
      <c r="AP29" s="958">
        <v>0</v>
      </c>
      <c r="AQ29" s="958"/>
      <c r="AR29" s="958"/>
      <c r="AS29" s="958"/>
      <c r="AT29" s="958"/>
      <c r="AU29" s="958" t="s">
        <v>563</v>
      </c>
      <c r="AV29" s="958"/>
      <c r="AW29" s="958"/>
      <c r="AX29" s="958"/>
      <c r="AY29" s="958"/>
      <c r="AZ29" s="1028" t="s">
        <v>122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282</v>
      </c>
      <c r="R30" s="1026"/>
      <c r="S30" s="1026"/>
      <c r="T30" s="1026"/>
      <c r="U30" s="1026"/>
      <c r="V30" s="1026">
        <v>281</v>
      </c>
      <c r="W30" s="1026"/>
      <c r="X30" s="1026"/>
      <c r="Y30" s="1026"/>
      <c r="Z30" s="1026"/>
      <c r="AA30" s="1026">
        <v>0</v>
      </c>
      <c r="AB30" s="1026"/>
      <c r="AC30" s="1026"/>
      <c r="AD30" s="1026"/>
      <c r="AE30" s="1027"/>
      <c r="AF30" s="1022">
        <v>0</v>
      </c>
      <c r="AG30" s="1023"/>
      <c r="AH30" s="1023"/>
      <c r="AI30" s="1023"/>
      <c r="AJ30" s="1024"/>
      <c r="AK30" s="967">
        <v>57</v>
      </c>
      <c r="AL30" s="958"/>
      <c r="AM30" s="958"/>
      <c r="AN30" s="958"/>
      <c r="AO30" s="958"/>
      <c r="AP30" s="958" t="s">
        <v>563</v>
      </c>
      <c r="AQ30" s="958"/>
      <c r="AR30" s="958"/>
      <c r="AS30" s="958"/>
      <c r="AT30" s="958"/>
      <c r="AU30" s="958" t="s">
        <v>563</v>
      </c>
      <c r="AV30" s="958"/>
      <c r="AW30" s="958"/>
      <c r="AX30" s="958"/>
      <c r="AY30" s="958"/>
      <c r="AZ30" s="1028" t="s">
        <v>563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38</v>
      </c>
      <c r="R31" s="1026"/>
      <c r="S31" s="1026"/>
      <c r="T31" s="1026"/>
      <c r="U31" s="1026"/>
      <c r="V31" s="1026">
        <v>503</v>
      </c>
      <c r="W31" s="1026"/>
      <c r="X31" s="1026"/>
      <c r="Y31" s="1026"/>
      <c r="Z31" s="1026"/>
      <c r="AA31" s="1026">
        <v>-465</v>
      </c>
      <c r="AB31" s="1026"/>
      <c r="AC31" s="1026"/>
      <c r="AD31" s="1026"/>
      <c r="AE31" s="1027"/>
      <c r="AF31" s="1022">
        <v>465</v>
      </c>
      <c r="AG31" s="1023"/>
      <c r="AH31" s="1023"/>
      <c r="AI31" s="1023"/>
      <c r="AJ31" s="1024"/>
      <c r="AK31" s="967">
        <v>8</v>
      </c>
      <c r="AL31" s="958"/>
      <c r="AM31" s="958"/>
      <c r="AN31" s="958"/>
      <c r="AO31" s="958"/>
      <c r="AP31" s="958">
        <v>132</v>
      </c>
      <c r="AQ31" s="958"/>
      <c r="AR31" s="958"/>
      <c r="AS31" s="958"/>
      <c r="AT31" s="958"/>
      <c r="AU31" s="958">
        <v>0</v>
      </c>
      <c r="AV31" s="958"/>
      <c r="AW31" s="958"/>
      <c r="AX31" s="958"/>
      <c r="AY31" s="958"/>
      <c r="AZ31" s="1028" t="s">
        <v>563</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409</v>
      </c>
      <c r="R32" s="1026"/>
      <c r="S32" s="1026"/>
      <c r="T32" s="1026"/>
      <c r="U32" s="1026"/>
      <c r="V32" s="1026">
        <v>533</v>
      </c>
      <c r="W32" s="1026"/>
      <c r="X32" s="1026"/>
      <c r="Y32" s="1026"/>
      <c r="Z32" s="1026"/>
      <c r="AA32" s="1026">
        <v>-124</v>
      </c>
      <c r="AB32" s="1026"/>
      <c r="AC32" s="1026"/>
      <c r="AD32" s="1026"/>
      <c r="AE32" s="1027"/>
      <c r="AF32" s="1022">
        <v>124</v>
      </c>
      <c r="AG32" s="1023"/>
      <c r="AH32" s="1023"/>
      <c r="AI32" s="1023"/>
      <c r="AJ32" s="1024"/>
      <c r="AK32" s="967">
        <v>500</v>
      </c>
      <c r="AL32" s="958"/>
      <c r="AM32" s="958"/>
      <c r="AN32" s="958"/>
      <c r="AO32" s="958"/>
      <c r="AP32" s="958">
        <v>91</v>
      </c>
      <c r="AQ32" s="958"/>
      <c r="AR32" s="958"/>
      <c r="AS32" s="958"/>
      <c r="AT32" s="958"/>
      <c r="AU32" s="958">
        <v>581</v>
      </c>
      <c r="AV32" s="958"/>
      <c r="AW32" s="958"/>
      <c r="AX32" s="958"/>
      <c r="AY32" s="958"/>
      <c r="AZ32" s="1028" t="s">
        <v>563</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30</v>
      </c>
      <c r="R33" s="1026"/>
      <c r="S33" s="1026"/>
      <c r="T33" s="1026"/>
      <c r="U33" s="1026"/>
      <c r="V33" s="1026">
        <v>109</v>
      </c>
      <c r="W33" s="1026"/>
      <c r="X33" s="1026"/>
      <c r="Y33" s="1026"/>
      <c r="Z33" s="1026"/>
      <c r="AA33" s="1026">
        <v>-79</v>
      </c>
      <c r="AB33" s="1026"/>
      <c r="AC33" s="1026"/>
      <c r="AD33" s="1026"/>
      <c r="AE33" s="1027"/>
      <c r="AF33" s="1022">
        <v>79</v>
      </c>
      <c r="AG33" s="1023"/>
      <c r="AH33" s="1023"/>
      <c r="AI33" s="1023"/>
      <c r="AJ33" s="1024"/>
      <c r="AK33" s="967">
        <v>198</v>
      </c>
      <c r="AL33" s="958"/>
      <c r="AM33" s="958"/>
      <c r="AN33" s="958"/>
      <c r="AO33" s="958"/>
      <c r="AP33" s="958">
        <v>4411</v>
      </c>
      <c r="AQ33" s="958"/>
      <c r="AR33" s="958"/>
      <c r="AS33" s="958"/>
      <c r="AT33" s="958"/>
      <c r="AU33" s="958">
        <v>4217</v>
      </c>
      <c r="AV33" s="958"/>
      <c r="AW33" s="958"/>
      <c r="AX33" s="958"/>
      <c r="AY33" s="958"/>
      <c r="AZ33" s="1028" t="s">
        <v>563</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1</v>
      </c>
      <c r="R34" s="1026"/>
      <c r="S34" s="1026"/>
      <c r="T34" s="1026"/>
      <c r="U34" s="1026"/>
      <c r="V34" s="1026">
        <v>1</v>
      </c>
      <c r="W34" s="1026"/>
      <c r="X34" s="1026"/>
      <c r="Y34" s="1026"/>
      <c r="Z34" s="1026"/>
      <c r="AA34" s="1026">
        <v>0</v>
      </c>
      <c r="AB34" s="1026"/>
      <c r="AC34" s="1026"/>
      <c r="AD34" s="1026"/>
      <c r="AE34" s="1027"/>
      <c r="AF34" s="1022">
        <v>0</v>
      </c>
      <c r="AG34" s="1023"/>
      <c r="AH34" s="1023"/>
      <c r="AI34" s="1023"/>
      <c r="AJ34" s="1024"/>
      <c r="AK34" s="967">
        <v>1</v>
      </c>
      <c r="AL34" s="958"/>
      <c r="AM34" s="958"/>
      <c r="AN34" s="958"/>
      <c r="AO34" s="958"/>
      <c r="AP34" s="958" t="s">
        <v>563</v>
      </c>
      <c r="AQ34" s="958"/>
      <c r="AR34" s="958"/>
      <c r="AS34" s="958"/>
      <c r="AT34" s="958"/>
      <c r="AU34" s="958" t="s">
        <v>563</v>
      </c>
      <c r="AV34" s="958"/>
      <c r="AW34" s="958"/>
      <c r="AX34" s="958"/>
      <c r="AY34" s="958"/>
      <c r="AZ34" s="1028" t="s">
        <v>563</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397</v>
      </c>
      <c r="C35" s="1018"/>
      <c r="D35" s="1018"/>
      <c r="E35" s="1018"/>
      <c r="F35" s="1018"/>
      <c r="G35" s="1018"/>
      <c r="H35" s="1018"/>
      <c r="I35" s="1018"/>
      <c r="J35" s="1018"/>
      <c r="K35" s="1018"/>
      <c r="L35" s="1018"/>
      <c r="M35" s="1018"/>
      <c r="N35" s="1018"/>
      <c r="O35" s="1018"/>
      <c r="P35" s="1019"/>
      <c r="Q35" s="1025">
        <v>2</v>
      </c>
      <c r="R35" s="1026"/>
      <c r="S35" s="1026"/>
      <c r="T35" s="1026"/>
      <c r="U35" s="1026"/>
      <c r="V35" s="1026">
        <v>2</v>
      </c>
      <c r="W35" s="1026"/>
      <c r="X35" s="1026"/>
      <c r="Y35" s="1026"/>
      <c r="Z35" s="1026"/>
      <c r="AA35" s="1026">
        <v>0</v>
      </c>
      <c r="AB35" s="1026"/>
      <c r="AC35" s="1026"/>
      <c r="AD35" s="1026"/>
      <c r="AE35" s="1027"/>
      <c r="AF35" s="1022">
        <v>0</v>
      </c>
      <c r="AG35" s="1023"/>
      <c r="AH35" s="1023"/>
      <c r="AI35" s="1023"/>
      <c r="AJ35" s="1024"/>
      <c r="AK35" s="967">
        <v>1</v>
      </c>
      <c r="AL35" s="958"/>
      <c r="AM35" s="958"/>
      <c r="AN35" s="958"/>
      <c r="AO35" s="958"/>
      <c r="AP35" s="958" t="s">
        <v>565</v>
      </c>
      <c r="AQ35" s="958"/>
      <c r="AR35" s="958"/>
      <c r="AS35" s="958"/>
      <c r="AT35" s="958"/>
      <c r="AU35" s="958" t="s">
        <v>563</v>
      </c>
      <c r="AV35" s="958"/>
      <c r="AW35" s="958"/>
      <c r="AX35" s="958"/>
      <c r="AY35" s="958"/>
      <c r="AZ35" s="1028" t="s">
        <v>563</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398</v>
      </c>
      <c r="C36" s="1018"/>
      <c r="D36" s="1018"/>
      <c r="E36" s="1018"/>
      <c r="F36" s="1018"/>
      <c r="G36" s="1018"/>
      <c r="H36" s="1018"/>
      <c r="I36" s="1018"/>
      <c r="J36" s="1018"/>
      <c r="K36" s="1018"/>
      <c r="L36" s="1018"/>
      <c r="M36" s="1018"/>
      <c r="N36" s="1018"/>
      <c r="O36" s="1018"/>
      <c r="P36" s="1019"/>
      <c r="Q36" s="1025">
        <v>1</v>
      </c>
      <c r="R36" s="1026"/>
      <c r="S36" s="1026"/>
      <c r="T36" s="1026"/>
      <c r="U36" s="1026"/>
      <c r="V36" s="1026">
        <v>1</v>
      </c>
      <c r="W36" s="1026"/>
      <c r="X36" s="1026"/>
      <c r="Y36" s="1026"/>
      <c r="Z36" s="1026"/>
      <c r="AA36" s="1026">
        <v>0</v>
      </c>
      <c r="AB36" s="1026"/>
      <c r="AC36" s="1026"/>
      <c r="AD36" s="1026"/>
      <c r="AE36" s="1027"/>
      <c r="AF36" s="1022">
        <v>0</v>
      </c>
      <c r="AG36" s="1023"/>
      <c r="AH36" s="1023"/>
      <c r="AI36" s="1023"/>
      <c r="AJ36" s="1024"/>
      <c r="AK36" s="967">
        <v>1</v>
      </c>
      <c r="AL36" s="958"/>
      <c r="AM36" s="958"/>
      <c r="AN36" s="958"/>
      <c r="AO36" s="958"/>
      <c r="AP36" s="958" t="s">
        <v>563</v>
      </c>
      <c r="AQ36" s="958"/>
      <c r="AR36" s="958"/>
      <c r="AS36" s="958"/>
      <c r="AT36" s="958"/>
      <c r="AU36" s="958" t="s">
        <v>563</v>
      </c>
      <c r="AV36" s="958"/>
      <c r="AW36" s="958"/>
      <c r="AX36" s="958"/>
      <c r="AY36" s="958"/>
      <c r="AZ36" s="1028" t="s">
        <v>563</v>
      </c>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773</v>
      </c>
      <c r="AG63" s="946"/>
      <c r="AH63" s="946"/>
      <c r="AI63" s="946"/>
      <c r="AJ63" s="1009"/>
      <c r="AK63" s="1010"/>
      <c r="AL63" s="950"/>
      <c r="AM63" s="950"/>
      <c r="AN63" s="950"/>
      <c r="AO63" s="950"/>
      <c r="AP63" s="946">
        <v>4634</v>
      </c>
      <c r="AQ63" s="946"/>
      <c r="AR63" s="946"/>
      <c r="AS63" s="946"/>
      <c r="AT63" s="946"/>
      <c r="AU63" s="946">
        <v>4798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557</v>
      </c>
      <c r="C68" s="973"/>
      <c r="D68" s="973"/>
      <c r="E68" s="973"/>
      <c r="F68" s="973"/>
      <c r="G68" s="973"/>
      <c r="H68" s="973"/>
      <c r="I68" s="973"/>
      <c r="J68" s="973"/>
      <c r="K68" s="973"/>
      <c r="L68" s="973"/>
      <c r="M68" s="973"/>
      <c r="N68" s="973"/>
      <c r="O68" s="973"/>
      <c r="P68" s="974"/>
      <c r="Q68" s="975">
        <v>4482</v>
      </c>
      <c r="R68" s="969"/>
      <c r="S68" s="969"/>
      <c r="T68" s="969"/>
      <c r="U68" s="969"/>
      <c r="V68" s="969">
        <v>4248</v>
      </c>
      <c r="W68" s="969"/>
      <c r="X68" s="969"/>
      <c r="Y68" s="969"/>
      <c r="Z68" s="969"/>
      <c r="AA68" s="969">
        <v>235</v>
      </c>
      <c r="AB68" s="969"/>
      <c r="AC68" s="969"/>
      <c r="AD68" s="969"/>
      <c r="AE68" s="969"/>
      <c r="AF68" s="969">
        <v>235</v>
      </c>
      <c r="AG68" s="969"/>
      <c r="AH68" s="969"/>
      <c r="AI68" s="969"/>
      <c r="AJ68" s="969"/>
      <c r="AK68" s="969">
        <v>190</v>
      </c>
      <c r="AL68" s="969"/>
      <c r="AM68" s="969"/>
      <c r="AN68" s="969"/>
      <c r="AO68" s="969"/>
      <c r="AP68" s="969" t="s">
        <v>563</v>
      </c>
      <c r="AQ68" s="969"/>
      <c r="AR68" s="969"/>
      <c r="AS68" s="969"/>
      <c r="AT68" s="969"/>
      <c r="AU68" s="969" t="s">
        <v>563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558</v>
      </c>
      <c r="C69" s="962"/>
      <c r="D69" s="962"/>
      <c r="E69" s="962"/>
      <c r="F69" s="962"/>
      <c r="G69" s="962"/>
      <c r="H69" s="962"/>
      <c r="I69" s="962"/>
      <c r="J69" s="962"/>
      <c r="K69" s="962"/>
      <c r="L69" s="962"/>
      <c r="M69" s="962"/>
      <c r="N69" s="962"/>
      <c r="O69" s="962"/>
      <c r="P69" s="963"/>
      <c r="Q69" s="964">
        <v>3941</v>
      </c>
      <c r="R69" s="958"/>
      <c r="S69" s="958"/>
      <c r="T69" s="958"/>
      <c r="U69" s="958"/>
      <c r="V69" s="958">
        <v>3863</v>
      </c>
      <c r="W69" s="958"/>
      <c r="X69" s="958"/>
      <c r="Y69" s="958"/>
      <c r="Z69" s="958"/>
      <c r="AA69" s="958">
        <v>77</v>
      </c>
      <c r="AB69" s="958"/>
      <c r="AC69" s="958"/>
      <c r="AD69" s="958"/>
      <c r="AE69" s="958"/>
      <c r="AF69" s="958">
        <v>77</v>
      </c>
      <c r="AG69" s="958"/>
      <c r="AH69" s="958"/>
      <c r="AI69" s="958"/>
      <c r="AJ69" s="958"/>
      <c r="AK69" s="958">
        <v>75</v>
      </c>
      <c r="AL69" s="958"/>
      <c r="AM69" s="958"/>
      <c r="AN69" s="958"/>
      <c r="AO69" s="958"/>
      <c r="AP69" s="958">
        <v>2924</v>
      </c>
      <c r="AQ69" s="958"/>
      <c r="AR69" s="958"/>
      <c r="AS69" s="958"/>
      <c r="AT69" s="958"/>
      <c r="AU69" s="958">
        <v>643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559</v>
      </c>
      <c r="C70" s="962"/>
      <c r="D70" s="962"/>
      <c r="E70" s="962"/>
      <c r="F70" s="962"/>
      <c r="G70" s="962"/>
      <c r="H70" s="962"/>
      <c r="I70" s="962"/>
      <c r="J70" s="962"/>
      <c r="K70" s="962"/>
      <c r="L70" s="962"/>
      <c r="M70" s="962"/>
      <c r="N70" s="962"/>
      <c r="O70" s="962"/>
      <c r="P70" s="963"/>
      <c r="Q70" s="964">
        <v>828</v>
      </c>
      <c r="R70" s="958"/>
      <c r="S70" s="958"/>
      <c r="T70" s="958"/>
      <c r="U70" s="958"/>
      <c r="V70" s="958">
        <v>731</v>
      </c>
      <c r="W70" s="958"/>
      <c r="X70" s="958"/>
      <c r="Y70" s="958"/>
      <c r="Z70" s="958"/>
      <c r="AA70" s="958">
        <v>97</v>
      </c>
      <c r="AB70" s="958"/>
      <c r="AC70" s="958"/>
      <c r="AD70" s="958"/>
      <c r="AE70" s="958"/>
      <c r="AF70" s="958">
        <v>97</v>
      </c>
      <c r="AG70" s="958"/>
      <c r="AH70" s="958"/>
      <c r="AI70" s="958"/>
      <c r="AJ70" s="958"/>
      <c r="AK70" s="958">
        <v>40</v>
      </c>
      <c r="AL70" s="958"/>
      <c r="AM70" s="958"/>
      <c r="AN70" s="958"/>
      <c r="AO70" s="958"/>
      <c r="AP70" s="958">
        <v>648</v>
      </c>
      <c r="AQ70" s="958"/>
      <c r="AR70" s="958"/>
      <c r="AS70" s="958"/>
      <c r="AT70" s="958"/>
      <c r="AU70" s="958">
        <v>28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561</v>
      </c>
      <c r="C71" s="962"/>
      <c r="D71" s="962"/>
      <c r="E71" s="962"/>
      <c r="F71" s="962"/>
      <c r="G71" s="962"/>
      <c r="H71" s="962"/>
      <c r="I71" s="962"/>
      <c r="J71" s="962"/>
      <c r="K71" s="962"/>
      <c r="L71" s="962"/>
      <c r="M71" s="962"/>
      <c r="N71" s="962"/>
      <c r="O71" s="962"/>
      <c r="P71" s="963"/>
      <c r="Q71" s="964">
        <v>315</v>
      </c>
      <c r="R71" s="958"/>
      <c r="S71" s="958"/>
      <c r="T71" s="958"/>
      <c r="U71" s="958"/>
      <c r="V71" s="958">
        <v>300</v>
      </c>
      <c r="W71" s="958"/>
      <c r="X71" s="958"/>
      <c r="Y71" s="958"/>
      <c r="Z71" s="958"/>
      <c r="AA71" s="958">
        <v>15</v>
      </c>
      <c r="AB71" s="958"/>
      <c r="AC71" s="958"/>
      <c r="AD71" s="958"/>
      <c r="AE71" s="958"/>
      <c r="AF71" s="958">
        <v>15</v>
      </c>
      <c r="AG71" s="958"/>
      <c r="AH71" s="958"/>
      <c r="AI71" s="958"/>
      <c r="AJ71" s="958"/>
      <c r="AK71" s="958">
        <v>11</v>
      </c>
      <c r="AL71" s="958"/>
      <c r="AM71" s="958"/>
      <c r="AN71" s="958"/>
      <c r="AO71" s="958"/>
      <c r="AP71" s="958">
        <v>38</v>
      </c>
      <c r="AQ71" s="958"/>
      <c r="AR71" s="958"/>
      <c r="AS71" s="958"/>
      <c r="AT71" s="958"/>
      <c r="AU71" s="958">
        <v>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562</v>
      </c>
      <c r="C72" s="962"/>
      <c r="D72" s="962"/>
      <c r="E72" s="962"/>
      <c r="F72" s="962"/>
      <c r="G72" s="962"/>
      <c r="H72" s="962"/>
      <c r="I72" s="962"/>
      <c r="J72" s="962"/>
      <c r="K72" s="962"/>
      <c r="L72" s="962"/>
      <c r="M72" s="962"/>
      <c r="N72" s="962"/>
      <c r="O72" s="962"/>
      <c r="P72" s="963"/>
      <c r="Q72" s="964">
        <v>77</v>
      </c>
      <c r="R72" s="958"/>
      <c r="S72" s="958"/>
      <c r="T72" s="958"/>
      <c r="U72" s="958"/>
      <c r="V72" s="958">
        <v>55</v>
      </c>
      <c r="W72" s="958"/>
      <c r="X72" s="958"/>
      <c r="Y72" s="958"/>
      <c r="Z72" s="958"/>
      <c r="AA72" s="958">
        <v>22</v>
      </c>
      <c r="AB72" s="958"/>
      <c r="AC72" s="958"/>
      <c r="AD72" s="958"/>
      <c r="AE72" s="958"/>
      <c r="AF72" s="958">
        <v>22</v>
      </c>
      <c r="AG72" s="958"/>
      <c r="AH72" s="958"/>
      <c r="AI72" s="958"/>
      <c r="AJ72" s="958"/>
      <c r="AK72" s="958">
        <v>0</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567</v>
      </c>
      <c r="C73" s="962"/>
      <c r="D73" s="962"/>
      <c r="E73" s="962"/>
      <c r="F73" s="962"/>
      <c r="G73" s="962"/>
      <c r="H73" s="962"/>
      <c r="I73" s="962"/>
      <c r="J73" s="962"/>
      <c r="K73" s="962"/>
      <c r="L73" s="962"/>
      <c r="M73" s="962"/>
      <c r="N73" s="962"/>
      <c r="O73" s="962"/>
      <c r="P73" s="963"/>
      <c r="Q73" s="964">
        <v>134</v>
      </c>
      <c r="R73" s="958"/>
      <c r="S73" s="958"/>
      <c r="T73" s="958"/>
      <c r="U73" s="958"/>
      <c r="V73" s="958">
        <v>128</v>
      </c>
      <c r="W73" s="958"/>
      <c r="X73" s="958"/>
      <c r="Y73" s="958"/>
      <c r="Z73" s="958"/>
      <c r="AA73" s="958">
        <v>6</v>
      </c>
      <c r="AB73" s="958"/>
      <c r="AC73" s="958"/>
      <c r="AD73" s="958"/>
      <c r="AE73" s="958"/>
      <c r="AF73" s="958">
        <v>6</v>
      </c>
      <c r="AG73" s="958"/>
      <c r="AH73" s="958"/>
      <c r="AI73" s="958"/>
      <c r="AJ73" s="958"/>
      <c r="AK73" s="958" t="s">
        <v>563</v>
      </c>
      <c r="AL73" s="958"/>
      <c r="AM73" s="958"/>
      <c r="AN73" s="958"/>
      <c r="AO73" s="958"/>
      <c r="AP73" s="958" t="s">
        <v>563</v>
      </c>
      <c r="AQ73" s="958"/>
      <c r="AR73" s="958"/>
      <c r="AS73" s="958"/>
      <c r="AT73" s="958"/>
      <c r="AU73" s="958" t="s">
        <v>563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568</v>
      </c>
      <c r="C74" s="962"/>
      <c r="D74" s="962"/>
      <c r="E74" s="962"/>
      <c r="F74" s="962"/>
      <c r="G74" s="962"/>
      <c r="H74" s="962"/>
      <c r="I74" s="962"/>
      <c r="J74" s="962"/>
      <c r="K74" s="962"/>
      <c r="L74" s="962"/>
      <c r="M74" s="962"/>
      <c r="N74" s="962"/>
      <c r="O74" s="962"/>
      <c r="P74" s="963"/>
      <c r="Q74" s="964">
        <v>509522</v>
      </c>
      <c r="R74" s="958"/>
      <c r="S74" s="958"/>
      <c r="T74" s="958"/>
      <c r="U74" s="958"/>
      <c r="V74" s="958">
        <v>498264</v>
      </c>
      <c r="W74" s="958"/>
      <c r="X74" s="958"/>
      <c r="Y74" s="958"/>
      <c r="Z74" s="958"/>
      <c r="AA74" s="958">
        <v>11257</v>
      </c>
      <c r="AB74" s="958"/>
      <c r="AC74" s="958"/>
      <c r="AD74" s="958"/>
      <c r="AE74" s="958"/>
      <c r="AF74" s="958">
        <v>11257</v>
      </c>
      <c r="AG74" s="958"/>
      <c r="AH74" s="958"/>
      <c r="AI74" s="958"/>
      <c r="AJ74" s="958"/>
      <c r="AK74" s="958" t="s">
        <v>563</v>
      </c>
      <c r="AL74" s="958"/>
      <c r="AM74" s="958"/>
      <c r="AN74" s="958"/>
      <c r="AO74" s="958"/>
      <c r="AP74" s="958" t="s">
        <v>563</v>
      </c>
      <c r="AQ74" s="958"/>
      <c r="AR74" s="958"/>
      <c r="AS74" s="958"/>
      <c r="AT74" s="958"/>
      <c r="AU74" s="958" t="s">
        <v>563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560</v>
      </c>
      <c r="C75" s="962"/>
      <c r="D75" s="962"/>
      <c r="E75" s="962"/>
      <c r="F75" s="962"/>
      <c r="G75" s="962"/>
      <c r="H75" s="962"/>
      <c r="I75" s="962"/>
      <c r="J75" s="962"/>
      <c r="K75" s="962"/>
      <c r="L75" s="962"/>
      <c r="M75" s="962"/>
      <c r="N75" s="962"/>
      <c r="O75" s="962"/>
      <c r="P75" s="963"/>
      <c r="Q75" s="965">
        <v>301</v>
      </c>
      <c r="R75" s="966"/>
      <c r="S75" s="966"/>
      <c r="T75" s="966"/>
      <c r="U75" s="967"/>
      <c r="V75" s="968">
        <v>293</v>
      </c>
      <c r="W75" s="966"/>
      <c r="X75" s="966"/>
      <c r="Y75" s="966"/>
      <c r="Z75" s="967"/>
      <c r="AA75" s="968">
        <v>8</v>
      </c>
      <c r="AB75" s="966"/>
      <c r="AC75" s="966"/>
      <c r="AD75" s="966"/>
      <c r="AE75" s="967"/>
      <c r="AF75" s="968">
        <v>8</v>
      </c>
      <c r="AG75" s="966"/>
      <c r="AH75" s="966"/>
      <c r="AI75" s="966"/>
      <c r="AJ75" s="967"/>
      <c r="AK75" s="968">
        <v>24</v>
      </c>
      <c r="AL75" s="966"/>
      <c r="AM75" s="966"/>
      <c r="AN75" s="966"/>
      <c r="AO75" s="967"/>
      <c r="AP75" s="968" t="s">
        <v>563</v>
      </c>
      <c r="AQ75" s="966"/>
      <c r="AR75" s="966"/>
      <c r="AS75" s="966"/>
      <c r="AT75" s="967"/>
      <c r="AU75" s="968" t="s">
        <v>563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11717</v>
      </c>
      <c r="AG88" s="946"/>
      <c r="AH88" s="946"/>
      <c r="AI88" s="946"/>
      <c r="AJ88" s="946"/>
      <c r="AK88" s="950"/>
      <c r="AL88" s="950"/>
      <c r="AM88" s="950"/>
      <c r="AN88" s="950"/>
      <c r="AO88" s="950"/>
      <c r="AP88" s="946">
        <v>3610</v>
      </c>
      <c r="AQ88" s="946"/>
      <c r="AR88" s="946"/>
      <c r="AS88" s="946"/>
      <c r="AT88" s="946"/>
      <c r="AU88" s="946">
        <v>673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14</v>
      </c>
      <c r="CS102" s="940"/>
      <c r="CT102" s="940"/>
      <c r="CU102" s="940"/>
      <c r="CV102" s="941"/>
      <c r="CW102" s="939" t="s">
        <v>565</v>
      </c>
      <c r="CX102" s="940"/>
      <c r="CY102" s="940"/>
      <c r="CZ102" s="940"/>
      <c r="DA102" s="941"/>
      <c r="DB102" s="939" t="s">
        <v>565</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897672</v>
      </c>
      <c r="AB110" s="876"/>
      <c r="AC110" s="876"/>
      <c r="AD110" s="876"/>
      <c r="AE110" s="877"/>
      <c r="AF110" s="878">
        <v>924586</v>
      </c>
      <c r="AG110" s="876"/>
      <c r="AH110" s="876"/>
      <c r="AI110" s="876"/>
      <c r="AJ110" s="877"/>
      <c r="AK110" s="878">
        <v>924107</v>
      </c>
      <c r="AL110" s="876"/>
      <c r="AM110" s="876"/>
      <c r="AN110" s="876"/>
      <c r="AO110" s="877"/>
      <c r="AP110" s="879">
        <v>18.899999999999999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8692392</v>
      </c>
      <c r="BR110" s="829"/>
      <c r="BS110" s="829"/>
      <c r="BT110" s="829"/>
      <c r="BU110" s="829"/>
      <c r="BV110" s="829">
        <v>8727095</v>
      </c>
      <c r="BW110" s="829"/>
      <c r="BX110" s="829"/>
      <c r="BY110" s="829"/>
      <c r="BZ110" s="829"/>
      <c r="CA110" s="829">
        <v>8658552</v>
      </c>
      <c r="CB110" s="829"/>
      <c r="CC110" s="829"/>
      <c r="CD110" s="829"/>
      <c r="CE110" s="829"/>
      <c r="CF110" s="853">
        <v>177</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262</v>
      </c>
      <c r="BR111" s="804"/>
      <c r="BS111" s="804"/>
      <c r="BT111" s="804"/>
      <c r="BU111" s="804"/>
      <c r="BV111" s="804">
        <v>241</v>
      </c>
      <c r="BW111" s="804"/>
      <c r="BX111" s="804"/>
      <c r="BY111" s="804"/>
      <c r="BZ111" s="804"/>
      <c r="CA111" s="804">
        <v>221</v>
      </c>
      <c r="CB111" s="804"/>
      <c r="CC111" s="804"/>
      <c r="CD111" s="804"/>
      <c r="CE111" s="804"/>
      <c r="CF111" s="862">
        <v>0</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4984763</v>
      </c>
      <c r="BR112" s="804"/>
      <c r="BS112" s="804"/>
      <c r="BT112" s="804"/>
      <c r="BU112" s="804"/>
      <c r="BV112" s="804">
        <v>5102243</v>
      </c>
      <c r="BW112" s="804"/>
      <c r="BX112" s="804"/>
      <c r="BY112" s="804"/>
      <c r="BZ112" s="804"/>
      <c r="CA112" s="804">
        <v>4799450</v>
      </c>
      <c r="CB112" s="804"/>
      <c r="CC112" s="804"/>
      <c r="CD112" s="804"/>
      <c r="CE112" s="804"/>
      <c r="CF112" s="862">
        <v>98.1</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409037</v>
      </c>
      <c r="AB113" s="906"/>
      <c r="AC113" s="906"/>
      <c r="AD113" s="906"/>
      <c r="AE113" s="907"/>
      <c r="AF113" s="908">
        <v>414197</v>
      </c>
      <c r="AG113" s="906"/>
      <c r="AH113" s="906"/>
      <c r="AI113" s="906"/>
      <c r="AJ113" s="907"/>
      <c r="AK113" s="908">
        <v>394517</v>
      </c>
      <c r="AL113" s="906"/>
      <c r="AM113" s="906"/>
      <c r="AN113" s="906"/>
      <c r="AO113" s="907"/>
      <c r="AP113" s="909">
        <v>8.1</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714066</v>
      </c>
      <c r="BR113" s="804"/>
      <c r="BS113" s="804"/>
      <c r="BT113" s="804"/>
      <c r="BU113" s="804"/>
      <c r="BV113" s="804">
        <v>654186</v>
      </c>
      <c r="BW113" s="804"/>
      <c r="BX113" s="804"/>
      <c r="BY113" s="804"/>
      <c r="BZ113" s="804"/>
      <c r="CA113" s="804">
        <v>674119</v>
      </c>
      <c r="CB113" s="804"/>
      <c r="CC113" s="804"/>
      <c r="CD113" s="804"/>
      <c r="CE113" s="804"/>
      <c r="CF113" s="862">
        <v>13.8</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82948</v>
      </c>
      <c r="AB114" s="767"/>
      <c r="AC114" s="767"/>
      <c r="AD114" s="767"/>
      <c r="AE114" s="768"/>
      <c r="AF114" s="769">
        <v>65879</v>
      </c>
      <c r="AG114" s="767"/>
      <c r="AH114" s="767"/>
      <c r="AI114" s="767"/>
      <c r="AJ114" s="768"/>
      <c r="AK114" s="769">
        <v>54202</v>
      </c>
      <c r="AL114" s="767"/>
      <c r="AM114" s="767"/>
      <c r="AN114" s="767"/>
      <c r="AO114" s="768"/>
      <c r="AP114" s="811">
        <v>1.1000000000000001</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244742</v>
      </c>
      <c r="BR114" s="804"/>
      <c r="BS114" s="804"/>
      <c r="BT114" s="804"/>
      <c r="BU114" s="804"/>
      <c r="BV114" s="804">
        <v>192337</v>
      </c>
      <c r="BW114" s="804"/>
      <c r="BX114" s="804"/>
      <c r="BY114" s="804"/>
      <c r="BZ114" s="804"/>
      <c r="CA114" s="804">
        <v>209643</v>
      </c>
      <c r="CB114" s="804"/>
      <c r="CC114" s="804"/>
      <c r="CD114" s="804"/>
      <c r="CE114" s="804"/>
      <c r="CF114" s="862">
        <v>4.3</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262</v>
      </c>
      <c r="DH116" s="767"/>
      <c r="DI116" s="767"/>
      <c r="DJ116" s="767"/>
      <c r="DK116" s="768"/>
      <c r="DL116" s="769">
        <v>241</v>
      </c>
      <c r="DM116" s="767"/>
      <c r="DN116" s="767"/>
      <c r="DO116" s="767"/>
      <c r="DP116" s="768"/>
      <c r="DQ116" s="769">
        <v>221</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1389657</v>
      </c>
      <c r="AB117" s="890"/>
      <c r="AC117" s="890"/>
      <c r="AD117" s="890"/>
      <c r="AE117" s="891"/>
      <c r="AF117" s="892">
        <v>1404662</v>
      </c>
      <c r="AG117" s="890"/>
      <c r="AH117" s="890"/>
      <c r="AI117" s="890"/>
      <c r="AJ117" s="891"/>
      <c r="AK117" s="892">
        <v>1372826</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14636225</v>
      </c>
      <c r="BR119" s="832"/>
      <c r="BS119" s="832"/>
      <c r="BT119" s="832"/>
      <c r="BU119" s="832"/>
      <c r="BV119" s="832">
        <v>14676102</v>
      </c>
      <c r="BW119" s="832"/>
      <c r="BX119" s="832"/>
      <c r="BY119" s="832"/>
      <c r="BZ119" s="832"/>
      <c r="CA119" s="832">
        <v>14341985</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4564376</v>
      </c>
      <c r="BR120" s="829"/>
      <c r="BS120" s="829"/>
      <c r="BT120" s="829"/>
      <c r="BU120" s="829"/>
      <c r="BV120" s="829">
        <v>4182534</v>
      </c>
      <c r="BW120" s="829"/>
      <c r="BX120" s="829"/>
      <c r="BY120" s="829"/>
      <c r="BZ120" s="829"/>
      <c r="CA120" s="829">
        <v>3872526</v>
      </c>
      <c r="CB120" s="829"/>
      <c r="CC120" s="829"/>
      <c r="CD120" s="829"/>
      <c r="CE120" s="829"/>
      <c r="CF120" s="853">
        <v>79.2</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4217806</v>
      </c>
      <c r="DR120" s="829"/>
      <c r="DS120" s="829"/>
      <c r="DT120" s="829"/>
      <c r="DU120" s="829"/>
      <c r="DV120" s="830">
        <v>86.2</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991582</v>
      </c>
      <c r="BR121" s="804"/>
      <c r="BS121" s="804"/>
      <c r="BT121" s="804"/>
      <c r="BU121" s="804"/>
      <c r="BV121" s="804">
        <v>1031561</v>
      </c>
      <c r="BW121" s="804"/>
      <c r="BX121" s="804"/>
      <c r="BY121" s="804"/>
      <c r="BZ121" s="804"/>
      <c r="CA121" s="804">
        <v>941826</v>
      </c>
      <c r="CB121" s="804"/>
      <c r="CC121" s="804"/>
      <c r="CD121" s="804"/>
      <c r="CE121" s="804"/>
      <c r="CF121" s="862">
        <v>19.3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916959</v>
      </c>
      <c r="DH121" s="804"/>
      <c r="DI121" s="804"/>
      <c r="DJ121" s="804"/>
      <c r="DK121" s="804"/>
      <c r="DL121" s="804">
        <v>726083</v>
      </c>
      <c r="DM121" s="804"/>
      <c r="DN121" s="804"/>
      <c r="DO121" s="804"/>
      <c r="DP121" s="804"/>
      <c r="DQ121" s="804">
        <v>581644</v>
      </c>
      <c r="DR121" s="804"/>
      <c r="DS121" s="804"/>
      <c r="DT121" s="804"/>
      <c r="DU121" s="804"/>
      <c r="DV121" s="781">
        <v>11.9</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8150078</v>
      </c>
      <c r="BR122" s="832"/>
      <c r="BS122" s="832"/>
      <c r="BT122" s="832"/>
      <c r="BU122" s="832"/>
      <c r="BV122" s="832">
        <v>8091999</v>
      </c>
      <c r="BW122" s="832"/>
      <c r="BX122" s="832"/>
      <c r="BY122" s="832"/>
      <c r="BZ122" s="832"/>
      <c r="CA122" s="832">
        <v>8040089</v>
      </c>
      <c r="CB122" s="832"/>
      <c r="CC122" s="832"/>
      <c r="CD122" s="832"/>
      <c r="CE122" s="832"/>
      <c r="CF122" s="833">
        <v>164.4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13706036</v>
      </c>
      <c r="BR123" s="820"/>
      <c r="BS123" s="820"/>
      <c r="BT123" s="820"/>
      <c r="BU123" s="820"/>
      <c r="BV123" s="820">
        <v>13306094</v>
      </c>
      <c r="BW123" s="820"/>
      <c r="BX123" s="820"/>
      <c r="BY123" s="820"/>
      <c r="BZ123" s="820"/>
      <c r="CA123" s="820">
        <v>12854441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19.600000000000001</v>
      </c>
      <c r="BR124" s="818"/>
      <c r="BS124" s="818"/>
      <c r="BT124" s="818"/>
      <c r="BU124" s="818"/>
      <c r="BV124" s="818">
        <v>28.4</v>
      </c>
      <c r="BW124" s="818"/>
      <c r="BX124" s="818"/>
      <c r="BY124" s="818"/>
      <c r="BZ124" s="818"/>
      <c r="CA124" s="818">
        <v>30.4</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4067804</v>
      </c>
      <c r="DH124" s="751"/>
      <c r="DI124" s="751"/>
      <c r="DJ124" s="751"/>
      <c r="DK124" s="752"/>
      <c r="DL124" s="753">
        <v>4376160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49939</v>
      </c>
      <c r="AB128" s="788"/>
      <c r="AC128" s="788"/>
      <c r="AD128" s="788"/>
      <c r="AE128" s="789"/>
      <c r="AF128" s="790">
        <v>50081</v>
      </c>
      <c r="AG128" s="788"/>
      <c r="AH128" s="788"/>
      <c r="AI128" s="788"/>
      <c r="AJ128" s="789"/>
      <c r="AK128" s="790">
        <v>54867</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14.64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5443890</v>
      </c>
      <c r="AB129" s="767"/>
      <c r="AC129" s="767"/>
      <c r="AD129" s="767"/>
      <c r="AE129" s="768"/>
      <c r="AF129" s="769">
        <v>5534762</v>
      </c>
      <c r="AG129" s="767"/>
      <c r="AH129" s="767"/>
      <c r="AI129" s="767"/>
      <c r="AJ129" s="768"/>
      <c r="AK129" s="769">
        <v>5612067</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19.64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713898</v>
      </c>
      <c r="AB130" s="767"/>
      <c r="AC130" s="767"/>
      <c r="AD130" s="767"/>
      <c r="AE130" s="768"/>
      <c r="AF130" s="769">
        <v>718569</v>
      </c>
      <c r="AG130" s="767"/>
      <c r="AH130" s="767"/>
      <c r="AI130" s="767"/>
      <c r="AJ130" s="768"/>
      <c r="AK130" s="769">
        <v>721172</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4729992</v>
      </c>
      <c r="AB131" s="751"/>
      <c r="AC131" s="751"/>
      <c r="AD131" s="751"/>
      <c r="AE131" s="752"/>
      <c r="AF131" s="753">
        <v>4816193</v>
      </c>
      <c r="AG131" s="751"/>
      <c r="AH131" s="751"/>
      <c r="AI131" s="751"/>
      <c r="AJ131" s="752"/>
      <c r="AK131" s="753">
        <v>4890895</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30.4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13.230889189999999</v>
      </c>
      <c r="AB132" s="732"/>
      <c r="AC132" s="732"/>
      <c r="AD132" s="732"/>
      <c r="AE132" s="733"/>
      <c r="AF132" s="734">
        <v>13.20570002</v>
      </c>
      <c r="AG132" s="732"/>
      <c r="AH132" s="732"/>
      <c r="AI132" s="732"/>
      <c r="AJ132" s="733"/>
      <c r="AK132" s="734">
        <v>12.201999839999999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12.5</v>
      </c>
      <c r="AB133" s="711"/>
      <c r="AC133" s="711"/>
      <c r="AD133" s="711"/>
      <c r="AE133" s="712"/>
      <c r="AF133" s="710">
        <v>12.9</v>
      </c>
      <c r="AG133" s="711"/>
      <c r="AH133" s="711"/>
      <c r="AI133" s="711"/>
      <c r="AJ133" s="712"/>
      <c r="AK133" s="710">
        <v>12.8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BkKUbV/ebOL1MmXt8pPJhlxwX9H8IMbrpLSSpehWI26wdnB3dV+bFQlssd2fMvPp/OV6/iyVr/VB+31g5z1CQ==" saltValue="iVipiQBlBBWWpHcZbkyZ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LnAqjfbzYrHSDg3nOEbYXRtBgq7VzUwzOiFyBSupldY3TIbUb/81zGlsk6YhLJq4udMNBVJUdYCqxeL2w9+QA==" saltValue="iWYn251zjo2PV+ju5A4B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4ya+VeYfCoWYtnahmv42bbwsi3AwNHwpFgXkW7gZPjtqT9t4dmcgt0NVCgGqklmj2Ca+Cyniw+krqMy5mI5Dw==" saltValue="GFQ4/4EvApWbAmEd7QLNP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2" x14ac:dyDescent="0.2">
      <c r="A8" s="247"/>
      <c r="AK8" s="256"/>
      <c r="AL8" s="257"/>
      <c r="AM8" s="257"/>
      <c r="AN8" s="258"/>
      <c r="AO8" s="1106"/>
      <c r="AP8" s="259" t="s">
        <v>484</v>
      </c>
      <c r="AQ8" s="260" t="s">
        <v>485</v>
      </c>
      <c r="AR8" s="261" t="s">
        <v>486</v>
      </c>
    </row>
    <row r="9" spans="1:46" ht="13.2" x14ac:dyDescent="0.2">
      <c r="A9" s="247"/>
      <c r="AK9" s="1117" t="s">
        <v>487</v>
      </c>
      <c r="AL9" s="1118"/>
      <c r="AM9" s="1118"/>
      <c r="AN9" s="1119"/>
      <c r="AO9" s="262">
        <v>1452662</v>
      </c>
      <c r="AP9" s="262">
        <v>85612</v>
      </c>
      <c r="AQ9" s="263">
        <v>110873</v>
      </c>
      <c r="AR9" s="264">
        <v>-22.8</v>
      </c>
    </row>
    <row r="10" spans="1:46" ht="13.5" customHeight="1" x14ac:dyDescent="0.2">
      <c r="A10" s="247"/>
      <c r="AK10" s="1117" t="s">
        <v>488</v>
      </c>
      <c r="AL10" s="1118"/>
      <c r="AM10" s="1118"/>
      <c r="AN10" s="1119"/>
      <c r="AO10" s="265">
        <v>236722</v>
      </c>
      <c r="AP10" s="265">
        <v>13951</v>
      </c>
      <c r="AQ10" s="266">
        <v>12701</v>
      </c>
      <c r="AR10" s="267">
        <v>9.8000000000000007</v>
      </c>
    </row>
    <row r="11" spans="1:46" ht="13.5" customHeight="1" x14ac:dyDescent="0.2">
      <c r="A11" s="247"/>
      <c r="AK11" s="1117" t="s">
        <v>489</v>
      </c>
      <c r="AL11" s="1118"/>
      <c r="AM11" s="1118"/>
      <c r="AN11" s="1119"/>
      <c r="AO11" s="265">
        <v>51852</v>
      </c>
      <c r="AP11" s="265">
        <v>3056</v>
      </c>
      <c r="AQ11" s="266">
        <v>1473</v>
      </c>
      <c r="AR11" s="267">
        <v>107.5</v>
      </c>
    </row>
    <row r="12" spans="1:46" ht="13.5" customHeight="1" x14ac:dyDescent="0.2">
      <c r="A12" s="247"/>
      <c r="AK12" s="1117" t="s">
        <v>490</v>
      </c>
      <c r="AL12" s="1118"/>
      <c r="AM12" s="1118"/>
      <c r="AN12" s="1119"/>
      <c r="AO12" s="265" t="s">
        <v>491</v>
      </c>
      <c r="AP12" s="265" t="s">
        <v>491</v>
      </c>
      <c r="AQ12" s="266">
        <v>4</v>
      </c>
      <c r="AR12" s="267" t="s">
        <v>491</v>
      </c>
    </row>
    <row r="13" spans="1:46" ht="13.5" customHeight="1" x14ac:dyDescent="0.2">
      <c r="A13" s="247"/>
      <c r="AK13" s="1117" t="s">
        <v>492</v>
      </c>
      <c r="AL13" s="1118"/>
      <c r="AM13" s="1118"/>
      <c r="AN13" s="1119"/>
      <c r="AO13" s="265">
        <v>74151</v>
      </c>
      <c r="AP13" s="265">
        <v>4370</v>
      </c>
      <c r="AQ13" s="266">
        <v>3598</v>
      </c>
      <c r="AR13" s="267">
        <v>21.5</v>
      </c>
    </row>
    <row r="14" spans="1:46" ht="13.5" customHeight="1" x14ac:dyDescent="0.2">
      <c r="A14" s="247"/>
      <c r="AK14" s="1117" t="s">
        <v>493</v>
      </c>
      <c r="AL14" s="1118"/>
      <c r="AM14" s="1118"/>
      <c r="AN14" s="1119"/>
      <c r="AO14" s="265">
        <v>15633</v>
      </c>
      <c r="AP14" s="265">
        <v>921</v>
      </c>
      <c r="AQ14" s="266">
        <v>2175</v>
      </c>
      <c r="AR14" s="267">
        <v>-57.7</v>
      </c>
    </row>
    <row r="15" spans="1:46" ht="13.5" customHeight="1" x14ac:dyDescent="0.2">
      <c r="A15" s="247"/>
      <c r="AK15" s="1120" t="s">
        <v>494</v>
      </c>
      <c r="AL15" s="1121"/>
      <c r="AM15" s="1121"/>
      <c r="AN15" s="1122"/>
      <c r="AO15" s="265">
        <v>-63656</v>
      </c>
      <c r="AP15" s="265">
        <v>-3752</v>
      </c>
      <c r="AQ15" s="266">
        <v>-6566</v>
      </c>
      <c r="AR15" s="267">
        <v>-42.9</v>
      </c>
    </row>
    <row r="16" spans="1:46" ht="13.2" x14ac:dyDescent="0.2">
      <c r="A16" s="247"/>
      <c r="AK16" s="1120" t="s">
        <v>177</v>
      </c>
      <c r="AL16" s="1121"/>
      <c r="AM16" s="1121"/>
      <c r="AN16" s="1122"/>
      <c r="AO16" s="265">
        <v>1767364</v>
      </c>
      <c r="AP16" s="265">
        <v>104159</v>
      </c>
      <c r="AQ16" s="266">
        <v>124259</v>
      </c>
      <c r="AR16" s="267">
        <v>-16.2</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3" t="s">
        <v>499</v>
      </c>
      <c r="AL21" s="1124"/>
      <c r="AM21" s="1124"/>
      <c r="AN21" s="1125"/>
      <c r="AO21" s="277">
        <v>9.08</v>
      </c>
      <c r="AP21" s="278">
        <v>10.18</v>
      </c>
      <c r="AQ21" s="279">
        <v>-1.1000000000000001</v>
      </c>
      <c r="AS21" s="280"/>
      <c r="AT21" s="276"/>
    </row>
    <row r="22" spans="1:46" s="248" customFormat="1" ht="13.2" x14ac:dyDescent="0.2">
      <c r="A22" s="276"/>
      <c r="AK22" s="1123" t="s">
        <v>500</v>
      </c>
      <c r="AL22" s="1124"/>
      <c r="AM22" s="1124"/>
      <c r="AN22" s="1125"/>
      <c r="AO22" s="281">
        <v>94</v>
      </c>
      <c r="AP22" s="282">
        <v>96.1</v>
      </c>
      <c r="AQ22" s="283">
        <v>-2.1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2"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924107</v>
      </c>
      <c r="AP32" s="291">
        <v>54462</v>
      </c>
      <c r="AQ32" s="292">
        <v>56040</v>
      </c>
      <c r="AR32" s="293">
        <v>-2.8</v>
      </c>
    </row>
    <row r="33" spans="1:46" ht="13.5" customHeight="1" x14ac:dyDescent="0.2">
      <c r="A33" s="247"/>
      <c r="AK33" s="1107" t="s">
        <v>505</v>
      </c>
      <c r="AL33" s="1108"/>
      <c r="AM33" s="1108"/>
      <c r="AN33" s="1109"/>
      <c r="AO33" s="291" t="s">
        <v>491</v>
      </c>
      <c r="AP33" s="291" t="s">
        <v>491</v>
      </c>
      <c r="AQ33" s="292" t="s">
        <v>491</v>
      </c>
      <c r="AR33" s="293" t="s">
        <v>491</v>
      </c>
    </row>
    <row r="34" spans="1:46" ht="27" customHeight="1" x14ac:dyDescent="0.2">
      <c r="A34" s="247"/>
      <c r="AK34" s="1107" t="s">
        <v>506</v>
      </c>
      <c r="AL34" s="1108"/>
      <c r="AM34" s="1108"/>
      <c r="AN34" s="1109"/>
      <c r="AO34" s="291" t="s">
        <v>491</v>
      </c>
      <c r="AP34" s="291" t="s">
        <v>491</v>
      </c>
      <c r="AQ34" s="292" t="s">
        <v>491</v>
      </c>
      <c r="AR34" s="293" t="s">
        <v>491</v>
      </c>
    </row>
    <row r="35" spans="1:46" ht="27" customHeight="1" x14ac:dyDescent="0.2">
      <c r="A35" s="247"/>
      <c r="AK35" s="1107" t="s">
        <v>507</v>
      </c>
      <c r="AL35" s="1108"/>
      <c r="AM35" s="1108"/>
      <c r="AN35" s="1109"/>
      <c r="AO35" s="291">
        <v>394517</v>
      </c>
      <c r="AP35" s="291">
        <v>23251</v>
      </c>
      <c r="AQ35" s="292">
        <v>19608</v>
      </c>
      <c r="AR35" s="293">
        <v>18.600000000000001</v>
      </c>
    </row>
    <row r="36" spans="1:46" ht="27" customHeight="1" x14ac:dyDescent="0.2">
      <c r="A36" s="247"/>
      <c r="AK36" s="1107" t="s">
        <v>508</v>
      </c>
      <c r="AL36" s="1108"/>
      <c r="AM36" s="1108"/>
      <c r="AN36" s="1109"/>
      <c r="AO36" s="291">
        <v>54202</v>
      </c>
      <c r="AP36" s="291">
        <v>3194</v>
      </c>
      <c r="AQ36" s="292">
        <v>3090</v>
      </c>
      <c r="AR36" s="293">
        <v>3.4</v>
      </c>
    </row>
    <row r="37" spans="1:46" ht="13.5" customHeight="1" x14ac:dyDescent="0.2">
      <c r="A37" s="247"/>
      <c r="AK37" s="1107" t="s">
        <v>509</v>
      </c>
      <c r="AL37" s="1108"/>
      <c r="AM37" s="1108"/>
      <c r="AN37" s="1109"/>
      <c r="AO37" s="291" t="s">
        <v>491</v>
      </c>
      <c r="AP37" s="291" t="s">
        <v>491</v>
      </c>
      <c r="AQ37" s="292">
        <v>590</v>
      </c>
      <c r="AR37" s="293" t="s">
        <v>491</v>
      </c>
    </row>
    <row r="38" spans="1:46" ht="27" customHeight="1" x14ac:dyDescent="0.2">
      <c r="A38" s="247"/>
      <c r="AK38" s="1110" t="s">
        <v>510</v>
      </c>
      <c r="AL38" s="1111"/>
      <c r="AM38" s="1111"/>
      <c r="AN38" s="1112"/>
      <c r="AO38" s="294" t="s">
        <v>491</v>
      </c>
      <c r="AP38" s="294" t="s">
        <v>491</v>
      </c>
      <c r="AQ38" s="295">
        <v>10</v>
      </c>
      <c r="AR38" s="283" t="s">
        <v>491</v>
      </c>
      <c r="AS38" s="290"/>
    </row>
    <row r="39" spans="1:46" ht="13.2" x14ac:dyDescent="0.2">
      <c r="A39" s="247"/>
      <c r="AK39" s="1110" t="s">
        <v>511</v>
      </c>
      <c r="AL39" s="1111"/>
      <c r="AM39" s="1111"/>
      <c r="AN39" s="1112"/>
      <c r="AO39" s="291">
        <v>-54867</v>
      </c>
      <c r="AP39" s="291">
        <v>-3234</v>
      </c>
      <c r="AQ39" s="292">
        <v>-2093</v>
      </c>
      <c r="AR39" s="293">
        <v>54.5</v>
      </c>
      <c r="AS39" s="290"/>
    </row>
    <row r="40" spans="1:46" ht="27" customHeight="1" x14ac:dyDescent="0.2">
      <c r="A40" s="247"/>
      <c r="AK40" s="1107" t="s">
        <v>512</v>
      </c>
      <c r="AL40" s="1108"/>
      <c r="AM40" s="1108"/>
      <c r="AN40" s="1109"/>
      <c r="AO40" s="291">
        <v>-721172</v>
      </c>
      <c r="AP40" s="291">
        <v>-42502</v>
      </c>
      <c r="AQ40" s="292">
        <v>-52347</v>
      </c>
      <c r="AR40" s="293">
        <v>-18.8</v>
      </c>
      <c r="AS40" s="290"/>
    </row>
    <row r="41" spans="1:46" ht="13.2" x14ac:dyDescent="0.2">
      <c r="A41" s="247"/>
      <c r="AK41" s="1113" t="s">
        <v>287</v>
      </c>
      <c r="AL41" s="1114"/>
      <c r="AM41" s="1114"/>
      <c r="AN41" s="1115"/>
      <c r="AO41" s="291">
        <v>596787</v>
      </c>
      <c r="AP41" s="291">
        <v>35171</v>
      </c>
      <c r="AQ41" s="292">
        <v>24899</v>
      </c>
      <c r="AR41" s="293">
        <v>41.3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2" x14ac:dyDescent="0.2">
      <c r="A50" s="247"/>
      <c r="AK50" s="305"/>
      <c r="AL50" s="306"/>
      <c r="AM50" s="1101"/>
      <c r="AN50" s="307" t="s">
        <v>516</v>
      </c>
      <c r="AO50" s="308" t="s">
        <v>517</v>
      </c>
      <c r="AP50" s="309" t="s">
        <v>518</v>
      </c>
      <c r="AQ50" s="310" t="s">
        <v>519</v>
      </c>
      <c r="AR50" s="311" t="s">
        <v>520</v>
      </c>
    </row>
    <row r="51" spans="1:44" ht="13.2" x14ac:dyDescent="0.2">
      <c r="A51" s="247"/>
      <c r="AK51" s="303" t="s">
        <v>521</v>
      </c>
      <c r="AL51" s="304"/>
      <c r="AM51" s="312">
        <v>811505</v>
      </c>
      <c r="AN51" s="313">
        <v>45136</v>
      </c>
      <c r="AO51" s="314">
        <v>-13.8</v>
      </c>
      <c r="AP51" s="315">
        <v>84459</v>
      </c>
      <c r="AQ51" s="316">
        <v>1.6</v>
      </c>
      <c r="AR51" s="317">
        <v>-15.4</v>
      </c>
    </row>
    <row r="52" spans="1:44" ht="13.2" x14ac:dyDescent="0.2">
      <c r="A52" s="247"/>
      <c r="AK52" s="318"/>
      <c r="AL52" s="319" t="s">
        <v>522</v>
      </c>
      <c r="AM52" s="320">
        <v>595401</v>
      </c>
      <c r="AN52" s="321">
        <v>33116</v>
      </c>
      <c r="AO52" s="322">
        <v>23</v>
      </c>
      <c r="AP52" s="323">
        <v>47314</v>
      </c>
      <c r="AQ52" s="324">
        <v>14.3</v>
      </c>
      <c r="AR52" s="325">
        <v>8.6999999999999993</v>
      </c>
    </row>
    <row r="53" spans="1:44" ht="13.2" x14ac:dyDescent="0.2">
      <c r="A53" s="247"/>
      <c r="AK53" s="303" t="s">
        <v>523</v>
      </c>
      <c r="AL53" s="304"/>
      <c r="AM53" s="312">
        <v>793537</v>
      </c>
      <c r="AN53" s="313">
        <v>44873</v>
      </c>
      <c r="AO53" s="314">
        <v>-0.6</v>
      </c>
      <c r="AP53" s="315">
        <v>74568</v>
      </c>
      <c r="AQ53" s="316">
        <v>-11.7</v>
      </c>
      <c r="AR53" s="317">
        <v>11.1</v>
      </c>
    </row>
    <row r="54" spans="1:44" ht="13.2" x14ac:dyDescent="0.2">
      <c r="A54" s="247"/>
      <c r="AK54" s="318"/>
      <c r="AL54" s="319" t="s">
        <v>522</v>
      </c>
      <c r="AM54" s="320">
        <v>462291</v>
      </c>
      <c r="AN54" s="321">
        <v>26142</v>
      </c>
      <c r="AO54" s="322">
        <v>-21.1</v>
      </c>
      <c r="AP54" s="323">
        <v>42558</v>
      </c>
      <c r="AQ54" s="324">
        <v>-10.1</v>
      </c>
      <c r="AR54" s="325">
        <v>-11</v>
      </c>
    </row>
    <row r="55" spans="1:44" ht="13.2" x14ac:dyDescent="0.2">
      <c r="A55" s="247"/>
      <c r="AK55" s="303" t="s">
        <v>524</v>
      </c>
      <c r="AL55" s="304"/>
      <c r="AM55" s="312">
        <v>980748</v>
      </c>
      <c r="AN55" s="313">
        <v>56265</v>
      </c>
      <c r="AO55" s="314">
        <v>25.4</v>
      </c>
      <c r="AP55" s="315">
        <v>73693</v>
      </c>
      <c r="AQ55" s="316">
        <v>-1.2</v>
      </c>
      <c r="AR55" s="317">
        <v>26.6</v>
      </c>
    </row>
    <row r="56" spans="1:44" ht="13.2" x14ac:dyDescent="0.2">
      <c r="A56" s="247"/>
      <c r="AK56" s="318"/>
      <c r="AL56" s="319" t="s">
        <v>522</v>
      </c>
      <c r="AM56" s="320">
        <v>515725</v>
      </c>
      <c r="AN56" s="321">
        <v>29587</v>
      </c>
      <c r="AO56" s="322">
        <v>13.2</v>
      </c>
      <c r="AP56" s="323">
        <v>44203</v>
      </c>
      <c r="AQ56" s="324">
        <v>3.9</v>
      </c>
      <c r="AR56" s="325">
        <v>9.3000000000000007</v>
      </c>
    </row>
    <row r="57" spans="1:44" ht="13.2" x14ac:dyDescent="0.2">
      <c r="A57" s="247"/>
      <c r="AK57" s="303" t="s">
        <v>525</v>
      </c>
      <c r="AL57" s="304"/>
      <c r="AM57" s="312">
        <v>1053029</v>
      </c>
      <c r="AN57" s="313">
        <v>61109</v>
      </c>
      <c r="AO57" s="314">
        <v>8.6</v>
      </c>
      <c r="AP57" s="315">
        <v>79401</v>
      </c>
      <c r="AQ57" s="316">
        <v>7.7</v>
      </c>
      <c r="AR57" s="317">
        <v>0.9</v>
      </c>
    </row>
    <row r="58" spans="1:44" ht="13.2" x14ac:dyDescent="0.2">
      <c r="A58" s="247"/>
      <c r="AK58" s="318"/>
      <c r="AL58" s="319" t="s">
        <v>522</v>
      </c>
      <c r="AM58" s="320">
        <v>660684</v>
      </c>
      <c r="AN58" s="321">
        <v>38341</v>
      </c>
      <c r="AO58" s="322">
        <v>29.6</v>
      </c>
      <c r="AP58" s="323">
        <v>49347</v>
      </c>
      <c r="AQ58" s="324">
        <v>11.6</v>
      </c>
      <c r="AR58" s="325">
        <v>18</v>
      </c>
    </row>
    <row r="59" spans="1:44" ht="13.2" x14ac:dyDescent="0.2">
      <c r="A59" s="247"/>
      <c r="AK59" s="303" t="s">
        <v>526</v>
      </c>
      <c r="AL59" s="304"/>
      <c r="AM59" s="312">
        <v>998770</v>
      </c>
      <c r="AN59" s="313">
        <v>58862</v>
      </c>
      <c r="AO59" s="314">
        <v>-3.7</v>
      </c>
      <c r="AP59" s="315">
        <v>87379</v>
      </c>
      <c r="AQ59" s="316">
        <v>10</v>
      </c>
      <c r="AR59" s="317">
        <v>-13.7</v>
      </c>
    </row>
    <row r="60" spans="1:44" ht="13.2" x14ac:dyDescent="0.2">
      <c r="A60" s="247"/>
      <c r="AK60" s="318"/>
      <c r="AL60" s="319" t="s">
        <v>522</v>
      </c>
      <c r="AM60" s="320">
        <v>536628</v>
      </c>
      <c r="AN60" s="321">
        <v>31626</v>
      </c>
      <c r="AO60" s="322">
        <v>-17.5</v>
      </c>
      <c r="AP60" s="323">
        <v>55855</v>
      </c>
      <c r="AQ60" s="324">
        <v>13.2</v>
      </c>
      <c r="AR60" s="325">
        <v>-30.7</v>
      </c>
    </row>
    <row r="61" spans="1:44" ht="13.2" x14ac:dyDescent="0.2">
      <c r="A61" s="247"/>
      <c r="AK61" s="303" t="s">
        <v>527</v>
      </c>
      <c r="AL61" s="326"/>
      <c r="AM61" s="312">
        <v>927518</v>
      </c>
      <c r="AN61" s="313">
        <v>53249</v>
      </c>
      <c r="AO61" s="314">
        <v>3.2</v>
      </c>
      <c r="AP61" s="315">
        <v>79900</v>
      </c>
      <c r="AQ61" s="327">
        <v>1.3</v>
      </c>
      <c r="AR61" s="317">
        <v>1.9</v>
      </c>
    </row>
    <row r="62" spans="1:44" ht="13.2" x14ac:dyDescent="0.2">
      <c r="A62" s="247"/>
      <c r="AK62" s="318"/>
      <c r="AL62" s="319" t="s">
        <v>522</v>
      </c>
      <c r="AM62" s="320">
        <v>554146</v>
      </c>
      <c r="AN62" s="321">
        <v>31762</v>
      </c>
      <c r="AO62" s="322">
        <v>5.4</v>
      </c>
      <c r="AP62" s="323">
        <v>47855</v>
      </c>
      <c r="AQ62" s="324">
        <v>6.6</v>
      </c>
      <c r="AR62" s="325">
        <v>-1.2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hUKe8yvaJ5SGHecz77ZNzrPz5lQVW4TyIH/R21/uobLSVkLxiITFDXTcLgRSiz1D7dkfPPA8wJuJRNbP3JhmWg==" saltValue="+L+fYLkL32UCbF2Ohnp8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baeLFaab9M4vkAfG38CJxeIws8v9SMmRvkmwY6INMKKGDPth0joToma1skuX63rp/4UODSbvAY0KYUOq9klITQ==" saltValue="lraSmB0j0e93XB6DqZcF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6Dc7J70ufWVj0+++4MjAkv48s6tMREpOjBhwaaQw4Wnw2FSNmayWx+twjoPNV/2mA3ql9feRrO6P6M/mL+MCCQ==" saltValue="Psq0tYgf+1BIDtZ4NhsK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34.130000000000003</v>
      </c>
      <c r="G47" s="12">
        <v>35.24</v>
      </c>
      <c r="H47" s="12">
        <v>40.42</v>
      </c>
      <c r="I47" s="12">
        <v>32.729999999999997</v>
      </c>
      <c r="J47" s="13">
        <v>27.13</v>
      </c>
    </row>
    <row r="48" spans="2:10" ht="57.75" customHeight="1" x14ac:dyDescent="0.2">
      <c r="B48" s="14"/>
      <c r="C48" s="1128" t="s">
        <v>4</v>
      </c>
      <c r="D48" s="1128"/>
      <c r="E48" s="1129"/>
      <c r="F48" s="15">
        <v>17.55</v>
      </c>
      <c r="G48" s="16">
        <v>20.97</v>
      </c>
      <c r="H48" s="16">
        <v>12.96</v>
      </c>
      <c r="I48" s="16">
        <v>14.5</v>
      </c>
      <c r="J48" s="17">
        <v>14.16</v>
      </c>
    </row>
    <row r="49" spans="2:10" ht="57.75" customHeight="1" thickBot="1" x14ac:dyDescent="0.25">
      <c r="B49" s="18"/>
      <c r="C49" s="1130" t="s">
        <v>5</v>
      </c>
      <c r="D49" s="1130"/>
      <c r="E49" s="1131"/>
      <c r="F49" s="19">
        <v>2.3199999999999998</v>
      </c>
      <c r="G49" s="20">
        <v>4.62</v>
      </c>
      <c r="H49" s="20" t="s">
        <v>534</v>
      </c>
      <c r="I49" s="20" t="s">
        <v>535</v>
      </c>
      <c r="J49" s="21" t="s">
        <v>536</v>
      </c>
    </row>
    <row r="50" spans="2:10" ht="13.2" x14ac:dyDescent="0.2"/>
  </sheetData>
  <sheetProtection algorithmName="SHA-512" hashValue="oVVS1XwETwa5VyeuF8cC1nYcW/tnG85p7gHTSp6c2OCqjPpzHWlP2HkuohEdumFm9Cnz/ubuQIuRSb8MxL1nag==" saltValue="kYPjEgKaJ2TPSgOj5vSA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森町役場</cp:lastModifiedBy>
  <cp:lastPrinted>2026-03-16T23:45:07Z</cp:lastPrinted>
  <dcterms:created xsi:type="dcterms:W3CDTF">2026-02-23T07:04:47Z</dcterms:created>
  <dcterms:modified xsi:type="dcterms:W3CDTF">2026-03-16T23:51:09Z</dcterms:modified>
  <cp:category/>
</cp:coreProperties>
</file>