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mc:AlternateContent xmlns:mc="http://schemas.openxmlformats.org/markup-compatibility/2006">
    <mc:Choice Requires="x15">
      <x15ac:absPath xmlns:x15ac="http://schemas.microsoft.com/office/spreadsheetml/2010/11/ac" url="X:\財政室\13-01_照会・回答\02 県自治財政室\04 財政状況資料集(H22決算まで財政・歳出比較分析表）\（R06決算）財政状況資料集\03_回答修正（3月23日〆）\"/>
    </mc:Choice>
  </mc:AlternateContent>
  <xr:revisionPtr revIDLastSave="0" documentId="13_ncr:1_{E0820677-966C-4EB1-836C-E16322656EDB}" xr6:coauthVersionLast="47" xr6:coauthVersionMax="47" xr10:uidLastSave="{00000000-0000-0000-0000-000000000000}"/>
  <bookViews>
    <workbookView xWindow="-110" yWindow="-110" windowWidth="19420" windowHeight="10300" tabRatio="82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U37" i="10"/>
  <c r="C37" i="10"/>
  <c r="BW36" i="10"/>
  <c r="BE36" i="10"/>
  <c r="C36" i="10"/>
  <c r="BW35" i="10"/>
  <c r="BE35" i="10"/>
  <c r="C35" i="10"/>
  <c r="CO34" i="10"/>
  <c r="CO35" i="10" s="1"/>
  <c r="CO36" i="10" s="1"/>
  <c r="BW34" i="10"/>
  <c r="BE34" i="10"/>
  <c r="C34" i="10"/>
  <c r="U34" i="10" s="1"/>
  <c r="U35" i="10" s="1"/>
  <c r="U36" i="10" s="1"/>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<sst xmlns="http://schemas.openxmlformats.org/spreadsheetml/2006/main" count="1099" uniqueCount="563">
  <si>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</si>
  <si>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</si>
  <si>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</si>
  <si>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</si>
  <si>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</si>
  <si>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</si>
  <si>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</si>
  <si>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</si>
  <si>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</si>
  <si>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</si>
  <si>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</si>
  <si>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</si>
  <si>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</si>
  <si>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</si>
  <si>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</si>
  <si>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</si>
  <si>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</si>
  <si>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</si>
  <si>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</si>
  <si>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</si>
  <si>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</si>
  <si>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</si>
  <si>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</si>
  <si>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</si>
  <si>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</si>
  <si>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</si>
  <si>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</si>
  <si>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</si>
  <si>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</si>
  <si>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</si>
  <si>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</si>
  <si>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</si>
  <si>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</si>
  <si>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</si>
  <si>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</si>
  <si>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</si>
  <si>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</si>
  <si>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</si>
  <si>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</si>
  <si>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</si>
  <si>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</si>
  <si>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</si>
  <si>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</si>
  <si>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</si>
  <si>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</si>
  <si>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</si>
  <si>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</si>
  <si>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</si>
  <si>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</si>
  <si>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</si>
  <si>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</si>
  <si>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</si>
  <si>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</si>
  <si>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</si>
  <si>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</si>
  <si>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</si>
  <si>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</si>
  <si>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</si>
  <si>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</si>
  <si>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</si>
  <si>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</si>
  <si>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</si>
  <si>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</si>
  <si>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</si>
  <si>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</si>
  <si>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</si>
  <si>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</si>
  <si>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</si>
  <si>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</si>
  <si>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</si>
  <si>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</si>
  <si>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</si>
  <si>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</si>
  <si>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</si>
  <si>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</si>
  <si>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</si>
  <si>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</si>
  <si>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</si>
  <si>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</si>
  <si>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</si>
  <si>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</si>
  <si>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</si>
  <si>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</si>
  <si>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</si>
  <si>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</si>
  <si>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</si>
  <si>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</si>
  <si>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</si>
  <si>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</si>
  <si>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</si>
  <si>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</si>
  <si>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</si>
  <si>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</si>
  <si>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</si>
  <si>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熱海市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</si>
  <si>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</si>
  <si>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</si>
  <si>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</si>
  <si>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</si>
  <si>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</si>
  <si>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</si>
  <si>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</si>
  <si>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</si>
  <si>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</si>
  <si>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</si>
  <si>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</si>
  <si>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</si>
  <si>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</si>
  <si>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</si>
  <si>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</si>
  <si>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</si>
  <si>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</si>
  <si>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</si>
  <si>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</si>
  <si>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</si>
  <si>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</si>
  <si>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</si>
  <si>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</si>
  <si>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</si>
  <si>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</si>
  <si>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</si>
  <si>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</si>
  <si>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</si>
  <si>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</si>
  <si>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</si>
  <si>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</si>
  <si>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</si>
  <si>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</si>
  <si>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</si>
  <si>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</si>
  <si>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</si>
  <si>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</si>
  <si>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</si>
  <si>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</si>
  <si>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</si>
  <si>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</si>
  <si>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</si>
  <si>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</si>
  <si>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</si>
  <si>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</si>
  <si>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</si>
  <si>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</si>
  <si>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</si>
  <si>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</si>
  <si>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</si>
  <si>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</si>
  <si>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</si>
  <si>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</si>
  <si>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</si>
  <si>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</si>
  <si>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</si>
  <si>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</si>
  <si>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</si>
  <si>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</si>
  <si>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</si>
  <si>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</si>
  <si>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</si>
  <si>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</si>
  <si>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</si>
  <si>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</si>
  <si>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</si>
  <si>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</si>
  <si>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</si>
  <si>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</si>
  <si>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</si>
  <si>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</si>
  <si>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</si>
  <si>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</si>
  <si>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</si>
  <si>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</si>
  <si>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</si>
  <si>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</si>
  <si>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</si>
  <si>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</si>
  <si>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</si>
  <si>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</si>
  <si>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</si>
  <si>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</si>
  <si>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</si>
  <si>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</si>
  <si>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</si>
  <si>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</si>
  <si>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</si>
  <si>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</si>
  <si>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</si>
  <si>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</si>
  <si>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</si>
  <si>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</si>
  <si>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</si>
  <si>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</si>
  <si>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</si>
  <si>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</si>
  <si>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</si>
  <si>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</si>
  <si>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</si>
  <si>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</si>
  <si>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</si>
  <si>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</si>
  <si>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</si>
  <si>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</si>
  <si>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</si>
  <si>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</si>
  <si>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</si>
  <si>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静岡県熱海市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</si>
  <si>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</si>
  <si>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</si>
  <si>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</si>
  <si>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</si>
  <si>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</si>
  <si>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</si>
  <si>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</si>
  <si>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</si>
  <si>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</si>
  <si>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</si>
  <si>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</si>
  <si>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</si>
  <si>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</si>
  <si>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</si>
  <si>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</si>
  <si>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</si>
  <si>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</si>
  <si>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</si>
  <si>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</si>
  <si>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</si>
  <si>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</si>
  <si>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</si>
  <si>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</si>
  <si>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</si>
  <si>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</si>
  <si>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</si>
  <si>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</si>
  <si>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</si>
  <si>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</si>
  <si>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</si>
  <si>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</si>
  <si>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</si>
  <si>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</si>
  <si>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</si>
  <si>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</si>
  <si>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</si>
  <si>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</si>
  <si>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</si>
  <si>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</si>
  <si>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</si>
  <si>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</si>
  <si>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</si>
  <si>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</si>
  <si>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</si>
  <si>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</si>
  <si>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</si>
  <si>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</si>
  <si>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</si>
  <si>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</si>
  <si>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</si>
  <si>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</si>
  <si>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</si>
  <si>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</si>
  <si>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</si>
  <si>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</si>
  <si>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</si>
  <si>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</si>
  <si>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</si>
  <si>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</si>
  <si>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</si>
  <si>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</si>
  <si>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</si>
  <si>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</si>
  <si>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</si>
  <si>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</si>
  <si>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</si>
  <si>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</si>
  <si>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</si>
  <si>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</si>
  <si>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</si>
  <si>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</si>
  <si>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</si>
  <si>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</si>
  <si>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</si>
  <si>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</si>
  <si>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</si>
  <si>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</si>
  <si>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</si>
  <si>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</si>
  <si>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</si>
  <si>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</si>
  <si>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</si>
  <si>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</si>
  <si>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</si>
  <si>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</si>
  <si>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</si>
  <si>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</si>
  <si>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</si>
  <si>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</si>
  <si>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</si>
  <si>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</si>
  <si>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</si>
  <si>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</si>
  <si>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</si>
  <si>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</si>
  <si>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</si>
  <si>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</si>
  <si>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</si>
  <si>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</si>
  <si>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</si>
  <si>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</si>
  <si>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</si>
  <si>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</si>
  <si>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</si>
  <si>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</si>
  <si>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</si>
  <si>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</si>
  <si>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</si>
  <si>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</si>
  <si>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</si>
  <si>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</si>
  <si>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</si>
  <si>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</si>
  <si>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</si>
  <si>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</si>
  <si>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</si>
  <si>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</si>
  <si>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</si>
  <si>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</si>
  <si>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</si>
  <si>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</si>
  <si>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</si>
  <si>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</si>
  <si>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</si>
  <si>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</si>
  <si>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</si>
  <si>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</si>
  <si>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</si>
  <si>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</si>
  <si>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</si>
  <si>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</si>
  <si>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</si>
  <si>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</si>
  <si>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</si>
  <si>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</si>
  <si>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</si>
  <si>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</si>
  <si>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</si>
  <si>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</si>
  <si>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</si>
  <si>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</si>
  <si>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</si>
  <si>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</si>
  <si>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</si>
  <si>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</si>
  <si>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</si>
  <si>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</si>
  <si>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</si>
  <si>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</si>
  <si>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静岡県熱海市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</si>
  <si>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</si>
  <si>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</si>
  <si>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</si>
  <si>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</si>
  <si>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</si>
  <si>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</si>
  <si>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</si>
  <si>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</si>
  <si>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</si>
  <si>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</si>
  <si>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</si>
  <si>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</si>
  <si>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</si>
  <si>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</si>
  <si>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</si>
  <si>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</si>
  <si>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</si>
  <si>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</si>
  <si>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</si>
  <si>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</si>
  <si>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</si>
  <si>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</si>
  <si>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</si>
  <si>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</si>
  <si>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</si>
  <si>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</si>
  <si>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</si>
  <si>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</si>
  <si>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</si>
  <si>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</si>
  <si>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</si>
  <si>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</si>
  <si>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</si>
  <si>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</si>
  <si>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</si>
  <si>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</si>
  <si>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</si>
  <si>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</si>
  <si>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</si>
  <si>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温泉事業会計</t>
    <phoneticPr fontId="5"/>
  </si>
  <si>
    <t>初島漁業集落排水事業会計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</si>
  <si>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</si>
  <si>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</si>
  <si>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</si>
  <si>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</si>
  <si>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</si>
  <si>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</si>
  <si>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</si>
  <si>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</si>
  <si>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</si>
  <si>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</si>
  <si>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</si>
  <si>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</si>
  <si>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</si>
  <si>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</si>
  <si>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</si>
  <si>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</si>
  <si>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</si>
  <si>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</si>
  <si>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</si>
  <si>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</si>
  <si>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</si>
  <si>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</si>
  <si>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</si>
  <si>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</si>
  <si>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</si>
  <si>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</si>
  <si>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</si>
  <si>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</si>
  <si>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</si>
  <si>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</si>
  <si>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</si>
  <si>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</si>
  <si>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</si>
  <si>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</si>
  <si>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</si>
  <si>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</si>
  <si>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</si>
  <si>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</si>
  <si>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</si>
  <si>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</si>
  <si>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</si>
  <si>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</si>
  <si>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</si>
  <si>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</si>
  <si>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</si>
  <si>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</si>
  <si>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</si>
  <si>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</si>
  <si>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</si>
  <si>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</si>
  <si>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</si>
  <si>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</si>
  <si>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</si>
  <si>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</si>
  <si>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</si>
  <si>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</si>
  <si>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</si>
  <si>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</si>
  <si>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</si>
  <si>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</si>
  <si>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</si>
  <si>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</si>
  <si>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</si>
  <si>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</si>
  <si>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</si>
  <si>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</si>
  <si>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</si>
  <si>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</si>
  <si>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</si>
  <si>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</si>
  <si>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</si>
  <si>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</si>
  <si>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</si>
  <si>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</si>
  <si>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</si>
  <si>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</si>
  <si>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</si>
  <si>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</si>
  <si>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</si>
  <si>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</si>
  <si>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</si>
  <si>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</si>
  <si>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</si>
  <si>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</si>
  <si>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</si>
  <si>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</si>
  <si>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</si>
  <si>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</si>
  <si>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</si>
  <si>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</si>
  <si>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</si>
  <si>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</si>
  <si>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</si>
  <si>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</si>
  <si>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</si>
  <si>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</si>
  <si>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</si>
  <si>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</si>
  <si>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</si>
  <si>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</si>
  <si>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</si>
  <si>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</si>
  <si>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</si>
  <si>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</si>
  <si>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</si>
  <si>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</si>
  <si>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</si>
  <si>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</si>
  <si>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</si>
  <si>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</si>
  <si>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</si>
  <si>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</si>
  <si>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</si>
  <si>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</si>
  <si>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</si>
  <si>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</si>
  <si>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</si>
  <si>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</si>
  <si>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</si>
  <si>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</si>
  <si>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</si>
  <si>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</si>
  <si>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</si>
  <si>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</si>
  <si>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</si>
  <si>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</si>
  <si>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</si>
  <si>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</si>
  <si>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</si>
  <si>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</si>
  <si>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</si>
  <si>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</si>
  <si>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</si>
  <si>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</si>
  <si>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</si>
  <si>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4.24</t>
  </si>
  <si>
    <t>▲ 15.79</t>
  </si>
  <si>
    <t>▲ 15.77</t>
  </si>
  <si>
    <t>下水道事業会計</t>
  </si>
  <si>
    <t>一般会計</t>
  </si>
  <si>
    <t>水道事業会計</t>
  </si>
  <si>
    <t>温泉事業会計</t>
  </si>
  <si>
    <t>介護保険事業特別会計</t>
  </si>
  <si>
    <t>国民健康保険事業特別会計</t>
  </si>
  <si>
    <t>初島漁業集落排水事業会計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</si>
  <si>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</si>
  <si>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</si>
  <si>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</si>
  <si>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</si>
  <si>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</si>
  <si>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</si>
  <si>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</si>
  <si>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</si>
  <si>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</si>
  <si>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</si>
  <si>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熱海日金山霊園</t>
    <rPh sb="0" eb="2">
      <t>アタミ</t>
    </rPh>
    <rPh sb="2" eb="3">
      <t>ヒ</t>
    </rPh>
    <rPh sb="3" eb="4">
      <t>カネ</t>
    </rPh>
    <rPh sb="4" eb="5">
      <t>サン</t>
    </rPh>
    <rPh sb="5" eb="7">
      <t>レイエン</t>
    </rPh>
    <phoneticPr fontId="2"/>
  </si>
  <si>
    <t>スパ・マリーナ熱海</t>
    <rPh sb="7" eb="9">
      <t>アタミ</t>
    </rPh>
    <phoneticPr fontId="2"/>
  </si>
  <si>
    <t>熱海市土地開発公社</t>
    <rPh sb="0" eb="3">
      <t>アタミシ</t>
    </rPh>
    <rPh sb="3" eb="9">
      <t>トチカイハツコウシャ</t>
    </rPh>
    <phoneticPr fontId="2"/>
  </si>
  <si>
    <t>静岡県後期高齢者医療広域連合</t>
    <rPh sb="0" eb="3">
      <t>シズオカケン</t>
    </rPh>
    <rPh sb="3" eb="5">
      <t>コウキ</t>
    </rPh>
    <rPh sb="5" eb="7">
      <t>コウレイ</t>
    </rPh>
    <rPh sb="7" eb="8">
      <t>シャ</t>
    </rPh>
    <rPh sb="8" eb="10">
      <t>イリョウ</t>
    </rPh>
    <rPh sb="10" eb="14">
      <t>コウイキレンゴウ</t>
    </rPh>
    <phoneticPr fontId="2"/>
  </si>
  <si>
    <t>静岡県後期高齢者医療広域連合（事業会計分）</t>
    <rPh sb="0" eb="3">
      <t>シズオカケン</t>
    </rPh>
    <rPh sb="3" eb="5">
      <t>コウキ</t>
    </rPh>
    <rPh sb="5" eb="7">
      <t>コウレイ</t>
    </rPh>
    <rPh sb="7" eb="8">
      <t>シャ</t>
    </rPh>
    <rPh sb="8" eb="10">
      <t>イリョウ</t>
    </rPh>
    <rPh sb="10" eb="14">
      <t>コウイキレンゴウ</t>
    </rPh>
    <rPh sb="15" eb="20">
      <t>ジギョウカイケイブン</t>
    </rPh>
    <phoneticPr fontId="2"/>
  </si>
  <si>
    <t>静岡県地方税滞納整理機構</t>
    <rPh sb="0" eb="3">
      <t>シズオカケン</t>
    </rPh>
    <rPh sb="3" eb="6">
      <t>チホウゼイ</t>
    </rPh>
    <rPh sb="6" eb="12">
      <t>タイノウセイリキコウ</t>
    </rPh>
    <phoneticPr fontId="2"/>
  </si>
  <si>
    <t>-</t>
    <phoneticPr fontId="2"/>
  </si>
  <si>
    <t>熱海観光局</t>
    <rPh sb="0" eb="2">
      <t>アタミ</t>
    </rPh>
    <rPh sb="2" eb="5">
      <t>カンコウキョク</t>
    </rPh>
    <phoneticPr fontId="2"/>
  </si>
  <si>
    <t>環境衛生施設等整備基金</t>
    <rPh sb="0" eb="7">
      <t>カンキョウエイセイシセツナド</t>
    </rPh>
    <rPh sb="7" eb="11">
      <t>セイビキキン</t>
    </rPh>
    <phoneticPr fontId="5"/>
  </si>
  <si>
    <t>庁舎等建設基金</t>
    <rPh sb="0" eb="3">
      <t>チョウシャナド</t>
    </rPh>
    <rPh sb="3" eb="7">
      <t>ケンセツキキン</t>
    </rPh>
    <phoneticPr fontId="5"/>
  </si>
  <si>
    <t>職員退職手当基金</t>
    <phoneticPr fontId="5"/>
  </si>
  <si>
    <t>文化振興基金</t>
    <phoneticPr fontId="5"/>
  </si>
  <si>
    <t>地域福祉基金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</si>
</sst>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A611-4BA6-9626-8D88EE7C5E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54986</c:v>
                </c:pt>
                <c:pt idx="1">
                  <c:v>29558</c:v>
                </c:pt>
                <c:pt idx="2">
                  <c:v>31497</c:v>
                </c:pt>
                <c:pt idx="3">
                  <c:v>62518</c:v>
                </c:pt>
                <c:pt idx="4">
                  <c:v>61708</c:v>
                </c:pt>
              </c:numCache>
            </c:numRef>
          </c:val>
          <c:smooth val="0"/>
          <c:extLst>
            <c:ext xmlns:c16="http://schemas.microsoft.com/office/drawing/2014/chart" uri="{C3380CC4-5D6E-409C-BE32-E72D297353CC}">
              <c16:uniqueId val="{00000001-A611-4BA6-9626-8D88EE7C5E4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4.45</c:v>
                </c:pt>
                <c:pt idx="1">
                  <c:v>16.59</c:v>
                </c:pt>
                <c:pt idx="2">
                  <c:v>26.36</c:v>
                </c:pt>
                <c:pt idx="3">
                  <c:v>18.03</c:v>
                </c:pt>
                <c:pt idx="4">
                  <c:v>12.99</c:v>
                </c:pt>
              </c:numCache>
            </c:numRef>
          </c:val>
          <c:extLst>
            <c:ext xmlns:c16="http://schemas.microsoft.com/office/drawing/2014/chart" uri="{C3380CC4-5D6E-409C-BE32-E72D297353CC}">
              <c16:uniqueId val="{00000000-3EFA-4A4B-A6DB-EE0DC249858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35.630000000000003</c:v>
                </c:pt>
                <c:pt idx="1">
                  <c:v>34.270000000000003</c:v>
                </c:pt>
                <c:pt idx="2">
                  <c:v>38.43</c:v>
                </c:pt>
                <c:pt idx="3">
                  <c:v>42.56</c:v>
                </c:pt>
                <c:pt idx="4">
                  <c:v>39.28</c:v>
                </c:pt>
              </c:numCache>
            </c:numRef>
          </c:val>
          <c:extLst>
            <c:ext xmlns:c16="http://schemas.microsoft.com/office/drawing/2014/chart" uri="{C3380CC4-5D6E-409C-BE32-E72D297353CC}">
              <c16:uniqueId val="{00000001-3EFA-4A4B-A6DB-EE0DC249858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-4.24</c:v>
                </c:pt>
                <c:pt idx="1">
                  <c:v>10.57</c:v>
                </c:pt>
                <c:pt idx="2">
                  <c:v>3.38</c:v>
                </c:pt>
                <c:pt idx="3">
                  <c:v>-15.79</c:v>
                </c:pt>
                <c:pt idx="4">
                  <c:v>-15.77</c:v>
                </c:pt>
              </c:numCache>
            </c:numRef>
          </c:val>
          <c:smooth val="0"/>
          <c:extLst>
            <c:ext xmlns:c16="http://schemas.microsoft.com/office/drawing/2014/chart" uri="{C3380CC4-5D6E-409C-BE32-E72D297353CC}">
              <c16:uniqueId val="{00000002-3EFA-4A4B-A6DB-EE0DC249858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0.01</c:v>
                </c:pt>
                <c:pt idx="8">
                  <c:v>0</c:v>
                </c:pt>
                <c:pt idx="9">
                  <c:v>0</c:v>
                </c:pt>
              </c:numCache>
            </c:numRef>
          </c:val>
          <c:extLst>
            <c:ext xmlns:c16="http://schemas.microsoft.com/office/drawing/2014/chart" uri="{C3380CC4-5D6E-409C-BE32-E72D297353CC}">
              <c16:uniqueId val="{00000000-AA65-4C5C-A2B9-76BD8112CA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A65-4C5C-A2B9-76BD8112CABC}"/>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0.04</c:v>
                </c:pt>
                <c:pt idx="4">
                  <c:v>#N/A</c:v>
                </c:pt>
                <c:pt idx="5">
                  <c:v>0.05</c:v>
                </c:pt>
                <c:pt idx="6">
                  <c:v>#N/A</c:v>
                </c:pt>
                <c:pt idx="7">
                  <c:v>0.06</c:v>
                </c:pt>
                <c:pt idx="8">
                  <c:v>#N/A</c:v>
                </c:pt>
                <c:pt idx="9">
                  <c:v>0.06</c:v>
                </c:pt>
              </c:numCache>
            </c:numRef>
          </c:val>
          <c:extLst>
            <c:ext xmlns:c16="http://schemas.microsoft.com/office/drawing/2014/chart" uri="{C3380CC4-5D6E-409C-BE32-E72D297353CC}">
              <c16:uniqueId val="{00000002-AA65-4C5C-A2B9-76BD8112CABC}"/>
            </c:ext>
          </c:extLst>
        </c:ser>
        <c:ser>
          <c:idx val="3"/>
          <c:order val="3"/>
          <c:tx>
            <c:strRef>
              <c:f>データシート!$A$30</c:f>
              <c:strCache>
                <c:ptCount val="1"/>
                <c:pt idx="0">
                  <c:v>初島漁業集落排水事業会計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0.13</c:v>
                </c:pt>
              </c:numCache>
            </c:numRef>
          </c:val>
          <c:extLst>
            <c:ext xmlns:c16="http://schemas.microsoft.com/office/drawing/2014/chart" uri="{C3380CC4-5D6E-409C-BE32-E72D297353CC}">
              <c16:uniqueId val="{00000003-AA65-4C5C-A2B9-76BD8112CABC}"/>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1.0900000000000001</c:v>
                </c:pt>
                <c:pt idx="2">
                  <c:v>#N/A</c:v>
                </c:pt>
                <c:pt idx="3">
                  <c:v>0.77</c:v>
                </c:pt>
                <c:pt idx="4">
                  <c:v>#N/A</c:v>
                </c:pt>
                <c:pt idx="5">
                  <c:v>0.42</c:v>
                </c:pt>
                <c:pt idx="6">
                  <c:v>#N/A</c:v>
                </c:pt>
                <c:pt idx="7">
                  <c:v>0.27</c:v>
                </c:pt>
                <c:pt idx="8">
                  <c:v>#N/A</c:v>
                </c:pt>
                <c:pt idx="9">
                  <c:v>0.16</c:v>
                </c:pt>
              </c:numCache>
            </c:numRef>
          </c:val>
          <c:extLst>
            <c:ext xmlns:c16="http://schemas.microsoft.com/office/drawing/2014/chart" uri="{C3380CC4-5D6E-409C-BE32-E72D297353CC}">
              <c16:uniqueId val="{00000004-AA65-4C5C-A2B9-76BD8112CAB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1.87</c:v>
                </c:pt>
                <c:pt idx="2">
                  <c:v>#N/A</c:v>
                </c:pt>
                <c:pt idx="3">
                  <c:v>1.62</c:v>
                </c:pt>
                <c:pt idx="4">
                  <c:v>#N/A</c:v>
                </c:pt>
                <c:pt idx="5">
                  <c:v>1.94</c:v>
                </c:pt>
                <c:pt idx="6">
                  <c:v>#N/A</c:v>
                </c:pt>
                <c:pt idx="7">
                  <c:v>0.8</c:v>
                </c:pt>
                <c:pt idx="8">
                  <c:v>#N/A</c:v>
                </c:pt>
                <c:pt idx="9">
                  <c:v>0.23</c:v>
                </c:pt>
              </c:numCache>
            </c:numRef>
          </c:val>
          <c:extLst>
            <c:ext xmlns:c16="http://schemas.microsoft.com/office/drawing/2014/chart" uri="{C3380CC4-5D6E-409C-BE32-E72D297353CC}">
              <c16:uniqueId val="{00000005-AA65-4C5C-A2B9-76BD8112CABC}"/>
            </c:ext>
          </c:extLst>
        </c:ser>
        <c:ser>
          <c:idx val="6"/>
          <c:order val="6"/>
          <c:tx>
            <c:strRef>
              <c:f>データシート!$A$33</c:f>
              <c:strCache>
                <c:ptCount val="1"/>
                <c:pt idx="0">
                  <c:v>温泉事業会計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5.35</c:v>
                </c:pt>
                <c:pt idx="2">
                  <c:v>#N/A</c:v>
                </c:pt>
                <c:pt idx="3">
                  <c:v>4.9800000000000004</c:v>
                </c:pt>
                <c:pt idx="4">
                  <c:v>#N/A</c:v>
                </c:pt>
                <c:pt idx="5">
                  <c:v>4.8099999999999996</c:v>
                </c:pt>
                <c:pt idx="6">
                  <c:v>#N/A</c:v>
                </c:pt>
                <c:pt idx="7">
                  <c:v>3.83</c:v>
                </c:pt>
                <c:pt idx="8">
                  <c:v>#N/A</c:v>
                </c:pt>
                <c:pt idx="9">
                  <c:v>3.81</c:v>
                </c:pt>
              </c:numCache>
            </c:numRef>
          </c:val>
          <c:extLst>
            <c:ext xmlns:c16="http://schemas.microsoft.com/office/drawing/2014/chart" uri="{C3380CC4-5D6E-409C-BE32-E72D297353CC}">
              <c16:uniqueId val="{00000006-AA65-4C5C-A2B9-76BD8112CAB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11.51</c:v>
                </c:pt>
                <c:pt idx="2">
                  <c:v>#N/A</c:v>
                </c:pt>
                <c:pt idx="3">
                  <c:v>11.65</c:v>
                </c:pt>
                <c:pt idx="4">
                  <c:v>#N/A</c:v>
                </c:pt>
                <c:pt idx="5">
                  <c:v>10.38</c:v>
                </c:pt>
                <c:pt idx="6">
                  <c:v>#N/A</c:v>
                </c:pt>
                <c:pt idx="7">
                  <c:v>8.24</c:v>
                </c:pt>
                <c:pt idx="8">
                  <c:v>#N/A</c:v>
                </c:pt>
                <c:pt idx="9">
                  <c:v>4.97</c:v>
                </c:pt>
              </c:numCache>
            </c:numRef>
          </c:val>
          <c:extLst>
            <c:ext xmlns:c16="http://schemas.microsoft.com/office/drawing/2014/chart" uri="{C3380CC4-5D6E-409C-BE32-E72D297353CC}">
              <c16:uniqueId val="{00000007-AA65-4C5C-A2B9-76BD8112CAB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4.4400000000000004</c:v>
                </c:pt>
                <c:pt idx="2">
                  <c:v>#N/A</c:v>
                </c:pt>
                <c:pt idx="3">
                  <c:v>16.59</c:v>
                </c:pt>
                <c:pt idx="4">
                  <c:v>#N/A</c:v>
                </c:pt>
                <c:pt idx="5">
                  <c:v>26.36</c:v>
                </c:pt>
                <c:pt idx="6">
                  <c:v>#N/A</c:v>
                </c:pt>
                <c:pt idx="7">
                  <c:v>18.03</c:v>
                </c:pt>
                <c:pt idx="8">
                  <c:v>#N/A</c:v>
                </c:pt>
                <c:pt idx="9">
                  <c:v>12.99</c:v>
                </c:pt>
              </c:numCache>
            </c:numRef>
          </c:val>
          <c:extLst>
            <c:ext xmlns:c16="http://schemas.microsoft.com/office/drawing/2014/chart" uri="{C3380CC4-5D6E-409C-BE32-E72D297353CC}">
              <c16:uniqueId val="{00000008-AA65-4C5C-A2B9-76BD8112CABC}"/>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8.18</c:v>
                </c:pt>
                <c:pt idx="2">
                  <c:v>#N/A</c:v>
                </c:pt>
                <c:pt idx="3">
                  <c:v>8.9</c:v>
                </c:pt>
                <c:pt idx="4">
                  <c:v>#N/A</c:v>
                </c:pt>
                <c:pt idx="5">
                  <c:v>10.73</c:v>
                </c:pt>
                <c:pt idx="6">
                  <c:v>#N/A</c:v>
                </c:pt>
                <c:pt idx="7">
                  <c:v>12.2</c:v>
                </c:pt>
                <c:pt idx="8">
                  <c:v>#N/A</c:v>
                </c:pt>
                <c:pt idx="9">
                  <c:v>16.37</c:v>
                </c:pt>
              </c:numCache>
            </c:numRef>
          </c:val>
          <c:extLst>
            <c:ext xmlns:c16="http://schemas.microsoft.com/office/drawing/2014/chart" uri="{C3380CC4-5D6E-409C-BE32-E72D297353CC}">
              <c16:uniqueId val="{00000009-AA65-4C5C-A2B9-76BD8112CAB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1414</c:v>
                </c:pt>
                <c:pt idx="5">
                  <c:v>1409</c:v>
                </c:pt>
                <c:pt idx="8">
                  <c:v>1452</c:v>
                </c:pt>
                <c:pt idx="11">
                  <c:v>1429</c:v>
                </c:pt>
                <c:pt idx="14">
                  <c:v>1400</c:v>
                </c:pt>
              </c:numCache>
            </c:numRef>
          </c:val>
          <c:extLst>
            <c:ext xmlns:c16="http://schemas.microsoft.com/office/drawing/2014/chart" uri="{C3380CC4-5D6E-409C-BE32-E72D297353CC}">
              <c16:uniqueId val="{00000000-9901-4B62-83E8-FE610C32B80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9901-4B62-83E8-FE610C32B80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41</c:v>
                </c:pt>
                <c:pt idx="3">
                  <c:v>40</c:v>
                </c:pt>
                <c:pt idx="6">
                  <c:v>29</c:v>
                </c:pt>
                <c:pt idx="9">
                  <c:v>0</c:v>
                </c:pt>
                <c:pt idx="12">
                  <c:v>0</c:v>
                </c:pt>
              </c:numCache>
            </c:numRef>
          </c:val>
          <c:extLst>
            <c:ext xmlns:c16="http://schemas.microsoft.com/office/drawing/2014/chart" uri="{C3380CC4-5D6E-409C-BE32-E72D297353CC}">
              <c16:uniqueId val="{00000002-9901-4B62-83E8-FE610C32B80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901-4B62-83E8-FE610C32B80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232</c:v>
                </c:pt>
                <c:pt idx="3">
                  <c:v>229</c:v>
                </c:pt>
                <c:pt idx="6">
                  <c:v>227</c:v>
                </c:pt>
                <c:pt idx="9">
                  <c:v>215</c:v>
                </c:pt>
                <c:pt idx="12">
                  <c:v>110</c:v>
                </c:pt>
              </c:numCache>
            </c:numRef>
          </c:val>
          <c:extLst>
            <c:ext xmlns:c16="http://schemas.microsoft.com/office/drawing/2014/chart" uri="{C3380CC4-5D6E-409C-BE32-E72D297353CC}">
              <c16:uniqueId val="{00000004-9901-4B62-83E8-FE610C32B80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01-4B62-83E8-FE610C32B80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901-4B62-83E8-FE610C32B80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1492</c:v>
                </c:pt>
                <c:pt idx="3">
                  <c:v>1478</c:v>
                </c:pt>
                <c:pt idx="6">
                  <c:v>1617</c:v>
                </c:pt>
                <c:pt idx="9">
                  <c:v>1671</c:v>
                </c:pt>
                <c:pt idx="12">
                  <c:v>1638</c:v>
                </c:pt>
              </c:numCache>
            </c:numRef>
          </c:val>
          <c:extLst>
            <c:ext xmlns:c16="http://schemas.microsoft.com/office/drawing/2014/chart" uri="{C3380CC4-5D6E-409C-BE32-E72D297353CC}">
              <c16:uniqueId val="{00000007-9901-4B62-83E8-FE610C32B80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351</c:v>
                </c:pt>
                <c:pt idx="2">
                  <c:v>#N/A</c:v>
                </c:pt>
                <c:pt idx="3">
                  <c:v>#N/A</c:v>
                </c:pt>
                <c:pt idx="4">
                  <c:v>338</c:v>
                </c:pt>
                <c:pt idx="5">
                  <c:v>#N/A</c:v>
                </c:pt>
                <c:pt idx="6">
                  <c:v>#N/A</c:v>
                </c:pt>
                <c:pt idx="7">
                  <c:v>422</c:v>
                </c:pt>
                <c:pt idx="8">
                  <c:v>#N/A</c:v>
                </c:pt>
                <c:pt idx="9">
                  <c:v>#N/A</c:v>
                </c:pt>
                <c:pt idx="10">
                  <c:v>457</c:v>
                </c:pt>
                <c:pt idx="11">
                  <c:v>#N/A</c:v>
                </c:pt>
                <c:pt idx="12">
                  <c:v>#N/A</c:v>
                </c:pt>
                <c:pt idx="13">
                  <c:v>348</c:v>
                </c:pt>
                <c:pt idx="14">
                  <c:v>#N/A</c:v>
                </c:pt>
              </c:numCache>
            </c:numRef>
          </c:val>
          <c:smooth val="0"/>
          <c:extLst>
            <c:ext xmlns:c16="http://schemas.microsoft.com/office/drawing/2014/chart" uri="{C3380CC4-5D6E-409C-BE32-E72D297353CC}">
              <c16:uniqueId val="{00000008-9901-4B62-83E8-FE610C32B80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14836</c:v>
                </c:pt>
                <c:pt idx="5">
                  <c:v>14578</c:v>
                </c:pt>
                <c:pt idx="8">
                  <c:v>14637</c:v>
                </c:pt>
                <c:pt idx="11">
                  <c:v>12252</c:v>
                </c:pt>
                <c:pt idx="14">
                  <c:v>13188</c:v>
                </c:pt>
              </c:numCache>
            </c:numRef>
          </c:val>
          <c:extLst>
            <c:ext xmlns:c16="http://schemas.microsoft.com/office/drawing/2014/chart" uri="{C3380CC4-5D6E-409C-BE32-E72D297353CC}">
              <c16:uniqueId val="{00000000-B11F-4667-ADB5-B8E036CBF06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931</c:v>
                </c:pt>
                <c:pt idx="5">
                  <c:v>864</c:v>
                </c:pt>
                <c:pt idx="8">
                  <c:v>680</c:v>
                </c:pt>
                <c:pt idx="11">
                  <c:v>413</c:v>
                </c:pt>
                <c:pt idx="14">
                  <c:v>383</c:v>
                </c:pt>
              </c:numCache>
            </c:numRef>
          </c:val>
          <c:extLst>
            <c:ext xmlns:c16="http://schemas.microsoft.com/office/drawing/2014/chart" uri="{C3380CC4-5D6E-409C-BE32-E72D297353CC}">
              <c16:uniqueId val="{00000001-B11F-4667-ADB5-B8E036CBF06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5457</c:v>
                </c:pt>
                <c:pt idx="5">
                  <c:v>5992</c:v>
                </c:pt>
                <c:pt idx="8">
                  <c:v>7048</c:v>
                </c:pt>
                <c:pt idx="11">
                  <c:v>8939</c:v>
                </c:pt>
                <c:pt idx="14">
                  <c:v>10082</c:v>
                </c:pt>
              </c:numCache>
            </c:numRef>
          </c:val>
          <c:extLst>
            <c:ext xmlns:c16="http://schemas.microsoft.com/office/drawing/2014/chart" uri="{C3380CC4-5D6E-409C-BE32-E72D297353CC}">
              <c16:uniqueId val="{00000002-B11F-4667-ADB5-B8E036CBF06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1F-4667-ADB5-B8E036CBF06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1F-4667-ADB5-B8E036CBF06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1F-4667-ADB5-B8E036CBF06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3201</c:v>
                </c:pt>
                <c:pt idx="3">
                  <c:v>3278</c:v>
                </c:pt>
                <c:pt idx="6">
                  <c:v>3227</c:v>
                </c:pt>
                <c:pt idx="9">
                  <c:v>3270</c:v>
                </c:pt>
                <c:pt idx="12">
                  <c:v>3290</c:v>
                </c:pt>
              </c:numCache>
            </c:numRef>
          </c:val>
          <c:extLst>
            <c:ext xmlns:c16="http://schemas.microsoft.com/office/drawing/2014/chart" uri="{C3380CC4-5D6E-409C-BE32-E72D297353CC}">
              <c16:uniqueId val="{00000006-B11F-4667-ADB5-B8E036CBF06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11F-4667-ADB5-B8E036CBF06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2019</c:v>
                </c:pt>
                <c:pt idx="3">
                  <c:v>1968</c:v>
                </c:pt>
                <c:pt idx="6">
                  <c:v>1862</c:v>
                </c:pt>
                <c:pt idx="9">
                  <c:v>1620</c:v>
                </c:pt>
                <c:pt idx="12">
                  <c:v>1244</c:v>
                </c:pt>
              </c:numCache>
            </c:numRef>
          </c:val>
          <c:extLst>
            <c:ext xmlns:c16="http://schemas.microsoft.com/office/drawing/2014/chart" uri="{C3380CC4-5D6E-409C-BE32-E72D297353CC}">
              <c16:uniqueId val="{00000008-B11F-4667-ADB5-B8E036CBF06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67</c:v>
                </c:pt>
                <c:pt idx="3">
                  <c:v>28</c:v>
                </c:pt>
                <c:pt idx="6">
                  <c:v>0</c:v>
                </c:pt>
                <c:pt idx="9">
                  <c:v>0</c:v>
                </c:pt>
                <c:pt idx="12">
                  <c:v>0</c:v>
                </c:pt>
              </c:numCache>
            </c:numRef>
          </c:val>
          <c:extLst>
            <c:ext xmlns:c16="http://schemas.microsoft.com/office/drawing/2014/chart" uri="{C3380CC4-5D6E-409C-BE32-E72D297353CC}">
              <c16:uniqueId val="{00000009-B11F-4667-ADB5-B8E036CBF06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17068</c:v>
                </c:pt>
                <c:pt idx="3">
                  <c:v>17257</c:v>
                </c:pt>
                <c:pt idx="6">
                  <c:v>16829</c:v>
                </c:pt>
                <c:pt idx="9">
                  <c:v>16170</c:v>
                </c:pt>
                <c:pt idx="12">
                  <c:v>15603</c:v>
                </c:pt>
              </c:numCache>
            </c:numRef>
          </c:val>
          <c:extLst>
            <c:ext xmlns:c16="http://schemas.microsoft.com/office/drawing/2014/chart" uri="{C3380CC4-5D6E-409C-BE32-E72D297353CC}">
              <c16:uniqueId val="{0000000A-B11F-4667-ADB5-B8E036CBF06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1129</c:v>
                </c:pt>
                <c:pt idx="2">
                  <c:v>#N/A</c:v>
                </c:pt>
                <c:pt idx="3">
                  <c:v>#N/A</c:v>
                </c:pt>
                <c:pt idx="4">
                  <c:v>1097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11F-4667-ADB5-B8E036CBF06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3981</c:v>
                </c:pt>
                <c:pt idx="1">
                  <c:v>4504</c:v>
                </c:pt>
                <c:pt idx="2">
                  <c:v>4256</c:v>
                </c:pt>
              </c:numCache>
            </c:numRef>
          </c:val>
          <c:extLst>
            <c:ext xmlns:c16="http://schemas.microsoft.com/office/drawing/2014/chart" uri="{C3380CC4-5D6E-409C-BE32-E72D297353CC}">
              <c16:uniqueId val="{00000000-4373-49F2-9E64-29892E90E5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456</c:v>
                </c:pt>
                <c:pt idx="1">
                  <c:v>457</c:v>
                </c:pt>
                <c:pt idx="2">
                  <c:v>457</c:v>
                </c:pt>
              </c:numCache>
            </c:numRef>
          </c:val>
          <c:extLst>
            <c:ext xmlns:c16="http://schemas.microsoft.com/office/drawing/2014/chart" uri="{C3380CC4-5D6E-409C-BE32-E72D297353CC}">
              <c16:uniqueId val="{00000001-4373-49F2-9E64-29892E90E5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3015</c:v>
                </c:pt>
                <c:pt idx="1">
                  <c:v>4396</c:v>
                </c:pt>
                <c:pt idx="2">
                  <c:v>5819</c:v>
                </c:pt>
              </c:numCache>
            </c:numRef>
          </c:val>
          <c:extLst>
            <c:ext xmlns:c16="http://schemas.microsoft.com/office/drawing/2014/chart" uri="{C3380CC4-5D6E-409C-BE32-E72D297353CC}">
              <c16:uniqueId val="{00000002-4373-49F2-9E64-29892E90E51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静岡県熱海市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分子）は、前年度と比較して減少した。これは、令和元年度借入の臨時財政対策債及び公共施設等適正管理推進事業債、一般単独事業債等の元金償還が開始したことによる元利償還金の額の増加を、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年借入の臨時財政対策債の償還終了による元利償還金の減少が上回ったことによるものである。今後も令和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熱海市伊豆山土石流災害からの復興事業等の財源として地方債を活用する見込みがあるため、公債費負担が重くなることが想定される。地方債の発行に際しては償還能力を考慮し、公債費の平準化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静岡県熱海市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将来負担比率（分子）は、将来負担額（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）が減少し、充当可能財源等（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）が増加したことにより、前年度と比較して大きく減少した。</a:t>
          </a:r>
        </a:p>
        <a:p>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）は、地方債借入額の減少や平成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年借入の臨時財政対策債の償還終了に伴う地方債現在高の減少等により、前年度に比較して減少した。充当可能財源等（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）は、財政調整基金は減少したが、環境衛生施設等整備基金及び庁舎等建設基金が増加し、基準財政需要額算入見込額も増加したことにより前年度に比較して増加した。</a:t>
          </a:r>
        </a:p>
        <a:p>
          <a:r>
            <a:rPr kumimoji="1" lang="ja-JP" altLang="en-US" sz="1400">
              <a:latin typeface="ＭＳ ゴシック" pitchFamily="49" charset="-128"/>
              <a:ea typeface="ＭＳ ゴシック" pitchFamily="49" charset="-128"/>
            </a:rPr>
            <a:t>今後も、令和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熱海市伊豆山土石流災害の復興事業に加え、老朽化した公共施設の建替や大規模修繕の財源として地方債発行が見込まれるため、財政状況を考慮し、適切な基金運用と計画的な地方債発行を行い将来負担の抑制を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静岡県熱海市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年度の基金全体残高は前年度と比較し、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これは、財政調整基金は取崩額が積立額を上回ったため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百万円の減少となったが、庁舎等建設基金に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決算状況を踏まえ可能な範囲で積立を行う。その他特定目的基金のうち職員退職手当基金は基準に従い継続的な積立に努め、環境衛生施設等整備基金はこれまでの継続的な積立に加え、新清掃工場建設に備え積立を進めていく。また、公共施設等総合管理計画に基づく建築物の総量削減のほか、長寿命化、予防保全の導入により基金の取崩しが増加することが予想されるため、その他特定目的金についても将来負担を平準化できるよう積立・取崩しのバランスを図りながら基金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・環境衛生施設等整備基金：ごみ及びし尿処理施設の整備、下水道施設の整備、管理及び運営</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・庁舎等建設基金：庁舎等の建設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・職員退職手当基金：職員が退職した場合に支給する退職手当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・文化振興基金：文化の香り高いまちづくりに資するための文化財団の設立並びに文化施設の整備及び維持管理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・地域福祉基金：高齢者、障害者及び児童の福祉の向上を目的とする地域福祉事業の推進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・環境衛生施設等整備基金：ごみ処理手数料等の積立金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百万円に加え、新清掃工場建設のため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千万円の積立を行ったことにより増加した。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・庁舎等建設基金：将来に備え、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・職員退職手当基金：将来に備え、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・文化振興基金：使用料等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百万円の積立を行い、図書館関係事業等のための取崩し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・地域福祉基金：寄附金等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百万の積立を行い、地域福祉事業のための取崩し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百万円を行ったことにより減少した。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・環境衛生施設等整備基金：エコ・プラント姫の沢ごみ処理施設の更新等に備えて積立を行う。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・庁舎等建設基金：老朽化が進んでいる庁舎等の公共施設等総合管理計画に基づく長寿命化等への将来負担に備える。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・職員退職手当基金：毎年度、給料に一定の係数を乗じた額の積立を行い将来の退職金支払いに備える。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仮称</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熱海文学館設立のための金額は確保し、文化施設の整備及び維持管理経費等へ取崩しを行う。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・地域福祉基金：地域福祉事業のための取崩しを行う。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百万円を取崩したことにより、前年度末残高と比較し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年度以降の行財政改革プランに基づき歳入確保と歳出抑制に取り組んだ結果、平成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年度を除き取崩しを上回る積立をして増加の要因となっていたが、令和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月熱海市伊豆山土石流災害に係る復旧事業等に充てるための取崩しが増加したことにより減少した。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改革プランの期間に公共施設に対する維持管理費や施設更新費を削減した結果、公共施設全体の老朽化が進んでしまったこと、経済変動や災害等不測の事態に備えるために一定程度の残高の確保が必要なことから、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％程度の残高が確保できるよう努めており、標準財政規模の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％以上を確保できている。今後も、令和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熱海市伊豆山土石流災害に係る復興事業等の完成に向け多くの取崩しが想定され、また、公共施設等総合管理計画に基づく施設総量削減、長寿命化等への将来負担に備え、引き続き可能な範囲で積立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年度は、取崩しを行わず、基金運用に伴う利子収入のみであった。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沿って老朽化した公共施設の更新、改修、解体等を実施する場合には地方債の発行額も増加し、将来の公債費負担が増加することが想定されるため、他の基金とのバランスをとりながら地方債償還額の平準化のために取崩しを行うよう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静岡県熱海市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33,290
32,049
61.70
23,220,041
21,668,239
1,407,846
10,835,817
15,604,328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年度の財政力指数は、前年度と比較して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となった。普通交付税算定における基準財政収入額が増加したものの、基準財政需要額の増加が下回ったことによる。基準財政収入額は株式譲渡所得割交付金等が増加、基準財政需要額は消防費や高齢者福祉費等が増加した。今後も、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月熱海市伊豆山土石流災害からの復興事業に係る公債費等の増加が見込まれるため、財政状況、後年度の公債費負担や償還能力等に充分に配慮しながら財政の健全性確保に努める。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38100</xdr:rowOff>
    </xdr:from>
    <xdr:to>
      <xdr:col>23</xdr:col>
      <xdr:colOff>133350</xdr:colOff>
      <xdr:row>37</xdr:row>
      <xdr:rowOff>55336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63817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3628</xdr:rowOff>
    </xdr:from>
    <xdr:to>
      <xdr:col>19</xdr:col>
      <xdr:colOff>133350</xdr:colOff>
      <xdr:row>37</xdr:row>
      <xdr:rowOff>55336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347278"/>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123372</xdr:rowOff>
    </xdr:from>
    <xdr:to>
      <xdr:col>15</xdr:col>
      <xdr:colOff>82550</xdr:colOff>
      <xdr:row>37</xdr:row>
      <xdr:rowOff>3628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295572"/>
          <a:ext cx="8890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88900</xdr:rowOff>
    </xdr:from>
    <xdr:to>
      <xdr:col>11</xdr:col>
      <xdr:colOff>31750</xdr:colOff>
      <xdr:row>36</xdr:row>
      <xdr:rowOff>123372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2611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77305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158750</xdr:rowOff>
    </xdr:from>
    <xdr:to>
      <xdr:col>23</xdr:col>
      <xdr:colOff>184150</xdr:colOff>
      <xdr:row>37</xdr:row>
      <xdr:rowOff>88900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80027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4536</xdr:rowOff>
    </xdr:from>
    <xdr:to>
      <xdr:col>19</xdr:col>
      <xdr:colOff>184150</xdr:colOff>
      <xdr:row>37</xdr:row>
      <xdr:rowOff>106136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116313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11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124278</xdr:rowOff>
    </xdr:from>
    <xdr:to>
      <xdr:col>15</xdr:col>
      <xdr:colOff>133350</xdr:colOff>
      <xdr:row>37</xdr:row>
      <xdr:rowOff>54428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2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64605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06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72572</xdr:rowOff>
    </xdr:from>
    <xdr:to>
      <xdr:col>11</xdr:col>
      <xdr:colOff>82550</xdr:colOff>
      <xdr:row>37</xdr:row>
      <xdr:rowOff>2722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12899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01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38100</xdr:rowOff>
    </xdr:from>
    <xdr:to>
      <xdr:col>7</xdr:col>
      <xdr:colOff>31750</xdr:colOff>
      <xdr:row>36</xdr:row>
      <xdr:rowOff>139700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149877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年度の経常収支比率は、歳出の経常経費一般財源充当額が前年度と比較して減少し、歳入の経常一般財源も減少となったが、歳入の減少が大きかったことから、前年度と比較して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となった。経常経費一般財源充当額は人件費や補助費等が前年度と比較して減少し、経常一般財源は地方税及び普通交付税等が前年度と比較して減少した。引き続き市税等の自主財源の確保及び事務事業の見直しを行い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22860</xdr:rowOff>
    </xdr:from>
    <xdr:to>
      <xdr:col>23</xdr:col>
      <xdr:colOff>133350</xdr:colOff>
      <xdr:row>61</xdr:row>
      <xdr:rowOff>56642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481310"/>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71899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1270</xdr:rowOff>
    </xdr:from>
    <xdr:to>
      <xdr:col>19</xdr:col>
      <xdr:colOff>133350</xdr:colOff>
      <xdr:row>61</xdr:row>
      <xdr:rowOff>22860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28827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60</xdr:row>
      <xdr:rowOff>1270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288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75201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1270</xdr:rowOff>
    </xdr:from>
    <xdr:to>
      <xdr:col>11</xdr:col>
      <xdr:colOff>31750</xdr:colOff>
      <xdr:row>61</xdr:row>
      <xdr:rowOff>90424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288270"/>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5842</xdr:rowOff>
    </xdr:from>
    <xdr:to>
      <xdr:col>23</xdr:col>
      <xdr:colOff>184150</xdr:colOff>
      <xdr:row>61</xdr:row>
      <xdr:rowOff>107442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22369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30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143510</xdr:rowOff>
    </xdr:from>
    <xdr:to>
      <xdr:col>19</xdr:col>
      <xdr:colOff>184150</xdr:colOff>
      <xdr:row>61</xdr:row>
      <xdr:rowOff>73660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83837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121920</xdr:rowOff>
    </xdr:from>
    <xdr:to>
      <xdr:col>15</xdr:col>
      <xdr:colOff>133350</xdr:colOff>
      <xdr:row>60</xdr:row>
      <xdr:rowOff>52070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121920</xdr:rowOff>
    </xdr:from>
    <xdr:to>
      <xdr:col>11</xdr:col>
      <xdr:colOff>82550</xdr:colOff>
      <xdr:row>60</xdr:row>
      <xdr:rowOff>52070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62247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39624</xdr:rowOff>
    </xdr:from>
    <xdr:to>
      <xdr:col>7</xdr:col>
      <xdr:colOff>31750</xdr:colOff>
      <xdr:row>61</xdr:row>
      <xdr:rowOff>141224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151401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[258,151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人口１人当たり人件費・物件費等決算額は、前年度と比較して増加となった。令和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熱海市伊豆山土石流災害からの復興の継続に加え、火葬場の被災等に伴う物件費の一時的な増加も影響した。これまでも、職員数の適正管理を行いながら人件費や経常的な物件費の抑制に努めてきたが、類似団体内平均値を大きく上回っている。引き続き経常的な人件費等の抑制に努め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月熱海市伊豆山土石流災害からの復興を最優先とするため、しばらくは高い水準で推移することが見込まれる。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52712</xdr:rowOff>
    </xdr:from>
    <xdr:to>
      <xdr:col>23</xdr:col>
      <xdr:colOff>133350</xdr:colOff>
      <xdr:row>84</xdr:row>
      <xdr:rowOff>102219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54512"/>
          <a:ext cx="838200" cy="4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78740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8877</xdr:rowOff>
    </xdr:from>
    <xdr:to>
      <xdr:col>19</xdr:col>
      <xdr:colOff>133350</xdr:colOff>
      <xdr:row>84</xdr:row>
      <xdr:rowOff>52712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10677"/>
          <a:ext cx="889000" cy="4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146950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34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8877</xdr:rowOff>
    </xdr:from>
    <xdr:to>
      <xdr:col>15</xdr:col>
      <xdr:colOff>82550</xdr:colOff>
      <xdr:row>84</xdr:row>
      <xdr:rowOff>25924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410677"/>
          <a:ext cx="8890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149266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3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115720</xdr:rowOff>
    </xdr:from>
    <xdr:to>
      <xdr:col>11</xdr:col>
      <xdr:colOff>31750</xdr:colOff>
      <xdr:row>84</xdr:row>
      <xdr:rowOff>25924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46070"/>
          <a:ext cx="889000" cy="8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138065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2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38953</xdr:rowOff>
    </xdr:from>
    <xdr:to>
      <xdr:col>7</xdr:col>
      <xdr:colOff>31750</xdr:colOff>
      <xdr:row>83</xdr:row>
      <xdr:rowOff>140553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150730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3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51419</xdr:rowOff>
    </xdr:from>
    <xdr:to>
      <xdr:col>23</xdr:col>
      <xdr:colOff>184150</xdr:colOff>
      <xdr:row>84</xdr:row>
      <xdr:rowOff>153019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5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23496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1912</xdr:rowOff>
    </xdr:from>
    <xdr:to>
      <xdr:col>19</xdr:col>
      <xdr:colOff>184150</xdr:colOff>
      <xdr:row>84</xdr:row>
      <xdr:rowOff>103512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88289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90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129527</xdr:rowOff>
    </xdr:from>
    <xdr:to>
      <xdr:col>15</xdr:col>
      <xdr:colOff>133350</xdr:colOff>
      <xdr:row>84</xdr:row>
      <xdr:rowOff>59677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5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44454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46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146574</xdr:rowOff>
    </xdr:from>
    <xdr:to>
      <xdr:col>11</xdr:col>
      <xdr:colOff>82550</xdr:colOff>
      <xdr:row>84</xdr:row>
      <xdr:rowOff>76724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7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61501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64920</xdr:rowOff>
    </xdr:from>
    <xdr:to>
      <xdr:col>7</xdr:col>
      <xdr:colOff>31750</xdr:colOff>
      <xdr:row>83</xdr:row>
      <xdr:rowOff>166520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9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151297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8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前年度と同数で、引き続き高水準で推移している。管理、監督者の若年化、本市職員の経験年数別の在職階層の変動が顕著であり、類似団体内平均、全国平均等を依然として大きく上回っている。今後とも職員配置や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907</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259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155121</xdr:rowOff>
    </xdr:from>
    <xdr:to>
      <xdr:col>77</xdr:col>
      <xdr:colOff>44450</xdr:colOff>
      <xdr:row>89</xdr:row>
      <xdr:rowOff>907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2427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155121</xdr:rowOff>
    </xdr:from>
    <xdr:to>
      <xdr:col>72</xdr:col>
      <xdr:colOff>203200</xdr:colOff>
      <xdr:row>88</xdr:row>
      <xdr:rowOff>155121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2427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155121</xdr:rowOff>
    </xdr:from>
    <xdr:to>
      <xdr:col>68</xdr:col>
      <xdr:colOff>152400</xdr:colOff>
      <xdr:row>89</xdr:row>
      <xdr:rowOff>121557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24272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121557</xdr:rowOff>
    </xdr:from>
    <xdr:to>
      <xdr:col>81</xdr:col>
      <xdr:colOff>95250</xdr:colOff>
      <xdr:row>89</xdr:row>
      <xdr:rowOff>51707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17434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0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121557</xdr:rowOff>
    </xdr:from>
    <xdr:to>
      <xdr:col>77</xdr:col>
      <xdr:colOff>95250</xdr:colOff>
      <xdr:row>89</xdr:row>
      <xdr:rowOff>51707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36484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9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104321</xdr:rowOff>
    </xdr:from>
    <xdr:to>
      <xdr:col>73</xdr:col>
      <xdr:colOff>44450</xdr:colOff>
      <xdr:row>89</xdr:row>
      <xdr:rowOff>34471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19248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104321</xdr:rowOff>
    </xdr:from>
    <xdr:to>
      <xdr:col>68</xdr:col>
      <xdr:colOff>203200</xdr:colOff>
      <xdr:row>89</xdr:row>
      <xdr:rowOff>34471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19248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70757</xdr:rowOff>
    </xdr:from>
    <xdr:to>
      <xdr:col>64</xdr:col>
      <xdr:colOff>152400</xdr:colOff>
      <xdr:row>90</xdr:row>
      <xdr:rowOff>907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157134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41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人口減少の影響により人口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人当たりの職員数は、前年度と比較して</a:t>
          </a:r>
          <a:r>
            <a:rPr kumimoji="1" lang="en-US" altLang="ja-JP" sz="1300">
              <a:latin typeface="ＭＳ Ｐゴシック" panose="020B0600070205080204" pitchFamily="50" charset="-128"/>
              <a:ea typeface="ＭＳ Ｐゴシック" panose="020B0600070205080204" pitchFamily="50" charset="-128"/>
            </a:rPr>
            <a:t>0.16</a:t>
          </a:r>
          <a:r>
            <a:rPr kumimoji="1" lang="ja-JP" altLang="en-US" sz="1300">
              <a:latin typeface="ＭＳ Ｐゴシック" panose="020B0600070205080204" pitchFamily="50" charset="-128"/>
              <a:ea typeface="ＭＳ Ｐゴシック" panose="020B0600070205080204" pitchFamily="50" charset="-128"/>
            </a:rPr>
            <a:t>ポイント増加し、全国平均、静岡県平均及び類似団体平均値を上回っている。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数値が高い要因として、観光地特有の行政需要から消防やごみ処理業務に職員を確保する必要があることや、別荘等を所有している市外納税者の対応等により職員数が多くなっている。事務の合理化及び効率化を図り、より適切な職員の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53827</xdr:rowOff>
    </xdr:from>
    <xdr:to>
      <xdr:col>81</xdr:col>
      <xdr:colOff>44450</xdr:colOff>
      <xdr:row>61</xdr:row>
      <xdr:rowOff>60261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512277"/>
          <a:ext cx="8382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7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46186</xdr:rowOff>
    </xdr:from>
    <xdr:to>
      <xdr:col>77</xdr:col>
      <xdr:colOff>44450</xdr:colOff>
      <xdr:row>61</xdr:row>
      <xdr:rowOff>53827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504636"/>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133431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07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25273</xdr:rowOff>
    </xdr:from>
    <xdr:to>
      <xdr:col>72</xdr:col>
      <xdr:colOff>203200</xdr:colOff>
      <xdr:row>61</xdr:row>
      <xdr:rowOff>46186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83723"/>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132224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13208</xdr:rowOff>
    </xdr:from>
    <xdr:to>
      <xdr:col>68</xdr:col>
      <xdr:colOff>152400</xdr:colOff>
      <xdr:row>61</xdr:row>
      <xdr:rowOff>25273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7165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127800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39349</xdr:rowOff>
    </xdr:from>
    <xdr:to>
      <xdr:col>64</xdr:col>
      <xdr:colOff>152400</xdr:colOff>
      <xdr:row>60</xdr:row>
      <xdr:rowOff>140949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151126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9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9461</xdr:rowOff>
    </xdr:from>
    <xdr:to>
      <xdr:col>81</xdr:col>
      <xdr:colOff>95250</xdr:colOff>
      <xdr:row>61</xdr:row>
      <xdr:rowOff>111061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6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152988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3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3027</xdr:rowOff>
    </xdr:from>
    <xdr:to>
      <xdr:col>77</xdr:col>
      <xdr:colOff>95250</xdr:colOff>
      <xdr:row>61</xdr:row>
      <xdr:rowOff>104627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6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89404</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47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166836</xdr:rowOff>
    </xdr:from>
    <xdr:to>
      <xdr:col>73</xdr:col>
      <xdr:colOff>44450</xdr:colOff>
      <xdr:row>61</xdr:row>
      <xdr:rowOff>96986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5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81763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4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145923</xdr:rowOff>
    </xdr:from>
    <xdr:to>
      <xdr:col>68</xdr:col>
      <xdr:colOff>203200</xdr:colOff>
      <xdr:row>61</xdr:row>
      <xdr:rowOff>76073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60850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51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133858</xdr:rowOff>
    </xdr:from>
    <xdr:to>
      <xdr:col>64</xdr:col>
      <xdr:colOff>152400</xdr:colOff>
      <xdr:row>61</xdr:row>
      <xdr:rowOff>64008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48785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前年度と同率を維持しており、償還元金を上回らない額での地方債発行に努めていることや投資的事業を抑制してきたことが類似団体内平均値を</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ポイント下回っている要因である。今後は、令和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月熱海市伊豆山土石流災害からの復興事業に係る元金償還と新規発行が見込まれるため、投資的事業を取捨選択し、地方債の新規発行額を計画的に行うように努める。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102205</xdr:rowOff>
    </xdr:from>
    <xdr:to>
      <xdr:col>81</xdr:col>
      <xdr:colOff>44450</xdr:colOff>
      <xdr:row>38</xdr:row>
      <xdr:rowOff>102205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6173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102205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58283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170241</xdr:rowOff>
    </xdr:from>
    <xdr:to>
      <xdr:col>72</xdr:col>
      <xdr:colOff>203200</xdr:colOff>
      <xdr:row>38</xdr:row>
      <xdr:rowOff>67733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513891"/>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124278</xdr:rowOff>
    </xdr:from>
    <xdr:to>
      <xdr:col>68</xdr:col>
      <xdr:colOff>152400</xdr:colOff>
      <xdr:row>37</xdr:row>
      <xdr:rowOff>170241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467928"/>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129012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51405</xdr:rowOff>
    </xdr:from>
    <xdr:to>
      <xdr:col>81</xdr:col>
      <xdr:colOff>95250</xdr:colOff>
      <xdr:row>38</xdr:row>
      <xdr:rowOff>153005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67932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41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51405</xdr:rowOff>
    </xdr:from>
    <xdr:to>
      <xdr:col>77</xdr:col>
      <xdr:colOff>95250</xdr:colOff>
      <xdr:row>38</xdr:row>
      <xdr:rowOff>153005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163182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3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119440</xdr:rowOff>
    </xdr:from>
    <xdr:to>
      <xdr:col>68</xdr:col>
      <xdr:colOff>203200</xdr:colOff>
      <xdr:row>38</xdr:row>
      <xdr:rowOff>49591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63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59767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23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73478</xdr:rowOff>
    </xdr:from>
    <xdr:to>
      <xdr:col>64</xdr:col>
      <xdr:colOff>152400</xdr:colOff>
      <xdr:row>38</xdr:row>
      <xdr:rowOff>3628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13805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地方債借入額の減少等に伴う地方債現在高の減少、環境衛生施設等整備基金及び庁舎等建設基金の増加に伴う充当可能財源等の増加により負の数値となったため、算定されなかった。今後も、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月熱海市伊豆山土石流災害からの復旧・復興事業に加え、老朽化した公共施設の建替や大規模修繕の財源として起債発行が見込まれるため、健全な財政運営に努める。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124531</xdr:rowOff>
    </xdr:from>
    <xdr:to>
      <xdr:col>68</xdr:col>
      <xdr:colOff>152400</xdr:colOff>
      <xdr:row>14</xdr:row>
      <xdr:rowOff>137936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52483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60554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60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132715</xdr:rowOff>
    </xdr:from>
    <xdr:to>
      <xdr:col>73</xdr:col>
      <xdr:colOff>44450</xdr:colOff>
      <xdr:row>15</xdr:row>
      <xdr:rowOff>62865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142821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71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98724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84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73731</xdr:rowOff>
    </xdr:from>
    <xdr:to>
      <xdr:col>68</xdr:col>
      <xdr:colOff>203200</xdr:colOff>
      <xdr:row>15</xdr:row>
      <xdr:rowOff>3881</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47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14058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4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87136</xdr:rowOff>
    </xdr:from>
    <xdr:to>
      <xdr:col>64</xdr:col>
      <xdr:colOff>152400</xdr:colOff>
      <xdr:row>15</xdr:row>
      <xdr:rowOff>17286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48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27463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256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静岡県熱海市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33,290
32,049
61.70
23,220,041
21,668,239
1,407,846
10,835,817
15,604,328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ポイント増加となった。これは、退職者の増加等によるものであるが、類似団体内平均値と比較して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っている要因は、観光地特有の行政需要から消防やごみ処理業務に職員を確保する必要があることや市単独の運営を行っているためである。今後も、アウトソーシングや再任用制度の活用を図り、職員数の適正管理を行い、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147574</xdr:rowOff>
    </xdr:from>
    <xdr:to>
      <xdr:col>24</xdr:col>
      <xdr:colOff>25400</xdr:colOff>
      <xdr:row>37</xdr:row>
      <xdr:rowOff>170434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912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37</xdr:row>
      <xdr:rowOff>147574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820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37</xdr:row>
      <xdr:rowOff>147574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820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147574</xdr:rowOff>
    </xdr:from>
    <xdr:to>
      <xdr:col>11</xdr:col>
      <xdr:colOff>9525</xdr:colOff>
      <xdr:row>38</xdr:row>
      <xdr:rowOff>44704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912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119634</xdr:rowOff>
    </xdr:from>
    <xdr:to>
      <xdr:col>24</xdr:col>
      <xdr:colOff>76200</xdr:colOff>
      <xdr:row>38</xdr:row>
      <xdr:rowOff>49785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91711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96774</xdr:rowOff>
    </xdr:from>
    <xdr:to>
      <xdr:col>20</xdr:col>
      <xdr:colOff>38100</xdr:colOff>
      <xdr:row>38</xdr:row>
      <xdr:rowOff>26924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11701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96774</xdr:rowOff>
    </xdr:from>
    <xdr:to>
      <xdr:col>11</xdr:col>
      <xdr:colOff>60325</xdr:colOff>
      <xdr:row>38</xdr:row>
      <xdr:rowOff>26924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11701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80281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全国、静岡県、類似団体内平均値を大きく上回っている。令和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熱海市伊豆山土石流災害からの復興事業継続に加え、火葬場被災等に伴う物件費の一時的な増加も影響しているが、数値が高い主な要因として、観光地という土地柄、観光プロモーションに係る民間委託が多いことや消防業務、廃棄物処理施設の単独運営が挙げられる。引き続き公共施設の指定管理者制度導入を推進し、施設の統廃合も含め事務事業の見直し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1270</xdr:rowOff>
    </xdr:from>
    <xdr:to>
      <xdr:col>82</xdr:col>
      <xdr:colOff>107950</xdr:colOff>
      <xdr:row>19</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3258820"/>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49293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1270</xdr:rowOff>
    </xdr:from>
    <xdr:to>
      <xdr:col>78</xdr:col>
      <xdr:colOff>69850</xdr:colOff>
      <xdr:row>19</xdr:row>
      <xdr:rowOff>10414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32588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90424</xdr:rowOff>
    </xdr:from>
    <xdr:to>
      <xdr:col>73</xdr:col>
      <xdr:colOff>180975</xdr:colOff>
      <xdr:row>19</xdr:row>
      <xdr:rowOff>10414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317652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90424</xdr:rowOff>
    </xdr:from>
    <xdr:to>
      <xdr:col>69</xdr:col>
      <xdr:colOff>92075</xdr:colOff>
      <xdr:row>19</xdr:row>
      <xdr:rowOff>46990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317652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4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7383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23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78486</xdr:rowOff>
    </xdr:from>
    <xdr:to>
      <xdr:col>82</xdr:col>
      <xdr:colOff>158750</xdr:colOff>
      <xdr:row>20</xdr:row>
      <xdr:rowOff>8636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33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50563</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30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121920</xdr:rowOff>
    </xdr:from>
    <xdr:to>
      <xdr:col>78</xdr:col>
      <xdr:colOff>120650</xdr:colOff>
      <xdr:row>19</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36847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29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131064</xdr:rowOff>
    </xdr:from>
    <xdr:to>
      <xdr:col>74</xdr:col>
      <xdr:colOff>31750</xdr:colOff>
      <xdr:row>19</xdr:row>
      <xdr:rowOff>61214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45991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30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39624</xdr:rowOff>
    </xdr:from>
    <xdr:to>
      <xdr:col>69</xdr:col>
      <xdr:colOff>142875</xdr:colOff>
      <xdr:row>18</xdr:row>
      <xdr:rowOff>141224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126001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21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167640</xdr:rowOff>
    </xdr:from>
    <xdr:to>
      <xdr:col>65</xdr:col>
      <xdr:colOff>53975</xdr:colOff>
      <xdr:row>19</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82567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障害者総合支援法に基づく介護給付や児童手当給付経費の増加により、前年度と比較して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ポイント増加したが、全国平均、静岡県平均、類似団体内平均値を下回った。本市の令和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日現在の高齢化率は</a:t>
          </a:r>
          <a:r>
            <a:rPr kumimoji="1" lang="en-US" altLang="ja-JP" sz="1300">
              <a:latin typeface="ＭＳ Ｐゴシック" panose="020B0600070205080204" pitchFamily="50" charset="-128"/>
              <a:ea typeface="ＭＳ Ｐゴシック" panose="020B0600070205080204" pitchFamily="50" charset="-128"/>
            </a:rPr>
            <a:t>48.7%</a:t>
          </a:r>
          <a:r>
            <a:rPr kumimoji="1" lang="ja-JP" altLang="en-US" sz="1300">
              <a:latin typeface="ＭＳ Ｐゴシック" panose="020B0600070205080204" pitchFamily="50" charset="-128"/>
              <a:ea typeface="ＭＳ Ｐゴシック" panose="020B0600070205080204" pitchFamily="50" charset="-128"/>
            </a:rPr>
            <a:t>であり、高齢者福祉に要する経費や生活保護費等の上昇が続くことが見込まれる。市民の健康増進による疾病予防の啓発等により上昇の抑制を図り、国の制度を活用し経費節減に努める。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129722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615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85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78922</xdr:rowOff>
    </xdr:from>
    <xdr:to>
      <xdr:col>24</xdr:col>
      <xdr:colOff>76200</xdr:colOff>
      <xdr:row>56</xdr:row>
      <xdr:rowOff>9072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95449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１ポイント増加し、類似団体内平均値を上回る結果となった。主な要因は繰出金である。国民健康保険事業特別会計は被保険者数の減少に伴い繰出金が減少しているが、高齢化の進展による後期高齢者医療被保険者数の増加により後期高齢者医療事業特別会計操出金が増加したためである。介護保険事業特別会計繰出金は減少したが、引き続き疾病予防の啓発等により医療費や介護給付費の上昇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82550</xdr:rowOff>
    </xdr:from>
    <xdr:to>
      <xdr:col>82</xdr:col>
      <xdr:colOff>107950</xdr:colOff>
      <xdr:row>60</xdr:row>
      <xdr:rowOff>38100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1981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152400</xdr:rowOff>
    </xdr:from>
    <xdr:to>
      <xdr:col>78</xdr:col>
      <xdr:colOff>69850</xdr:colOff>
      <xdr:row>59</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096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152400</xdr:rowOff>
    </xdr:from>
    <xdr:to>
      <xdr:col>73</xdr:col>
      <xdr:colOff>180975</xdr:colOff>
      <xdr:row>58</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096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59</xdr:row>
      <xdr:rowOff>82550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109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158750</xdr:rowOff>
    </xdr:from>
    <xdr:to>
      <xdr:col>82</xdr:col>
      <xdr:colOff>158750</xdr:colOff>
      <xdr:row>60</xdr:row>
      <xdr:rowOff>88900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130827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31750</xdr:rowOff>
    </xdr:from>
    <xdr:to>
      <xdr:col>78</xdr:col>
      <xdr:colOff>120650</xdr:colOff>
      <xdr:row>59</xdr:row>
      <xdr:rowOff>133350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118127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23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101600</xdr:rowOff>
    </xdr:from>
    <xdr:to>
      <xdr:col>74</xdr:col>
      <xdr:colOff>31750</xdr:colOff>
      <xdr:row>59</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31750</xdr:rowOff>
    </xdr:from>
    <xdr:to>
      <xdr:col>65</xdr:col>
      <xdr:colOff>53975</xdr:colOff>
      <xdr:row>59</xdr:row>
      <xdr:rowOff>133350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118127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減少したのは、下水道事業会計や介護サービス提供体制整備促進事業費補助金等の減少による。類似団体内平均値を大幅に下回る値で推移しているのは、一部事務組合等の組織に加入している数が少ないことが要因であるが、今後の大規模な公共施設の更新等に当たっては広域化の検討を進める必要がある。市単独で行う補助金等については、目的、必要性や効果等を精査し、廃止も含め検討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161290</xdr:rowOff>
    </xdr:from>
    <xdr:to>
      <xdr:col>82</xdr:col>
      <xdr:colOff>107950</xdr:colOff>
      <xdr:row>34</xdr:row>
      <xdr:rowOff>140716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5819140"/>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44704</xdr:rowOff>
    </xdr:from>
    <xdr:to>
      <xdr:col>78</xdr:col>
      <xdr:colOff>69850</xdr:colOff>
      <xdr:row>34</xdr:row>
      <xdr:rowOff>140716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587400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44704</xdr:rowOff>
    </xdr:from>
    <xdr:to>
      <xdr:col>73</xdr:col>
      <xdr:colOff>180975</xdr:colOff>
      <xdr:row>34</xdr:row>
      <xdr:rowOff>62992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58740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40132</xdr:rowOff>
    </xdr:from>
    <xdr:to>
      <xdr:col>69</xdr:col>
      <xdr:colOff>92075</xdr:colOff>
      <xdr:row>34</xdr:row>
      <xdr:rowOff>62992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58694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110490</xdr:rowOff>
    </xdr:from>
    <xdr:to>
      <xdr:col>82</xdr:col>
      <xdr:colOff>158750</xdr:colOff>
      <xdr:row>34</xdr:row>
      <xdr:rowOff>40640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19067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89916</xdr:rowOff>
    </xdr:from>
    <xdr:to>
      <xdr:col>78</xdr:col>
      <xdr:colOff>120650</xdr:colOff>
      <xdr:row>35</xdr:row>
      <xdr:rowOff>20066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30243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688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165354</xdr:rowOff>
    </xdr:from>
    <xdr:to>
      <xdr:col>74</xdr:col>
      <xdr:colOff>31750</xdr:colOff>
      <xdr:row>34</xdr:row>
      <xdr:rowOff>95504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105681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xdr:rowOff>
    </xdr:from>
    <xdr:to>
      <xdr:col>69</xdr:col>
      <xdr:colOff>142875</xdr:colOff>
      <xdr:row>34</xdr:row>
      <xdr:rowOff>113792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123969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160782</xdr:rowOff>
    </xdr:from>
    <xdr:to>
      <xdr:col>65</xdr:col>
      <xdr:colOff>53975</xdr:colOff>
      <xdr:row>34</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101109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ポイント増加となったが、類似団体内平均値を下回っている。これは、元金償還額を上回らない地方債発行に努めてきたことによる。今後は令和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月熱海市伊豆山土石流災害からの復興事業に加え、老朽化した公共施設の建替や大規模修繕の財源として起債発行が見込まれるため、借入れと償還のバランスを考慮し計画的な運用に努める。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162379</xdr:rowOff>
    </xdr:from>
    <xdr:to>
      <xdr:col>24</xdr:col>
      <xdr:colOff>25400</xdr:colOff>
      <xdr:row>76</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021129"/>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129722</xdr:rowOff>
    </xdr:from>
    <xdr:to>
      <xdr:col>19</xdr:col>
      <xdr:colOff>187325</xdr:colOff>
      <xdr:row>75</xdr:row>
      <xdr:rowOff>162379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98847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9978</xdr:rowOff>
    </xdr:from>
    <xdr:to>
      <xdr:col>15</xdr:col>
      <xdr:colOff>98425</xdr:colOff>
      <xdr:row>75</xdr:row>
      <xdr:rowOff>129722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8687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9978</xdr:rowOff>
    </xdr:from>
    <xdr:to>
      <xdr:col>11</xdr:col>
      <xdr:colOff>9525</xdr:colOff>
      <xdr:row>76</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868728"/>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64606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111578</xdr:rowOff>
    </xdr:from>
    <xdr:to>
      <xdr:col>20</xdr:col>
      <xdr:colOff>38100</xdr:colOff>
      <xdr:row>76</xdr:row>
      <xdr:rowOff>41728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51905</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73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78922</xdr:rowOff>
    </xdr:from>
    <xdr:to>
      <xdr:col>15</xdr:col>
      <xdr:colOff>149225</xdr:colOff>
      <xdr:row>76</xdr:row>
      <xdr:rowOff>9072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93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19249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130628</xdr:rowOff>
    </xdr:from>
    <xdr:to>
      <xdr:col>11</xdr:col>
      <xdr:colOff>60325</xdr:colOff>
      <xdr:row>75</xdr:row>
      <xdr:rowOff>60778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8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70955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58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が、類似団体内平均値を下回った。人件費、扶助費、物件費等は増加し、補助費等は減少した。人件費は、観光地特有の行政需要から消防やごみ処理業務に職員を確保する必要があり、別荘等を所有している市外納税者の対応経費を計上していること等が要因の一つである。今後も事務の合理化及び効率化による職員の適正管理や、業務の民間委託等を推進し、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37846</xdr:rowOff>
    </xdr:from>
    <xdr:to>
      <xdr:col>82</xdr:col>
      <xdr:colOff>107950</xdr:colOff>
      <xdr:row>77</xdr:row>
      <xdr:rowOff>60706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394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77</xdr:row>
      <xdr:rowOff>37846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07033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40132</xdr:rowOff>
    </xdr:from>
    <xdr:to>
      <xdr:col>73</xdr:col>
      <xdr:colOff>180975</xdr:colOff>
      <xdr:row>76</xdr:row>
      <xdr:rowOff>90424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0703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90424</xdr:rowOff>
    </xdr:from>
    <xdr:to>
      <xdr:col>69</xdr:col>
      <xdr:colOff>92075</xdr:colOff>
      <xdr:row>77</xdr:row>
      <xdr:rowOff>92711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20624"/>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26433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5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158496</xdr:rowOff>
    </xdr:from>
    <xdr:to>
      <xdr:col>78</xdr:col>
      <xdr:colOff>120650</xdr:colOff>
      <xdr:row>77</xdr:row>
      <xdr:rowOff>88646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98823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160782</xdr:rowOff>
    </xdr:from>
    <xdr:to>
      <xdr:col>74</xdr:col>
      <xdr:colOff>31750</xdr:colOff>
      <xdr:row>76</xdr:row>
      <xdr:rowOff>90932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101109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39624</xdr:rowOff>
    </xdr:from>
    <xdr:to>
      <xdr:col>69</xdr:col>
      <xdr:colOff>142875</xdr:colOff>
      <xdr:row>76</xdr:row>
      <xdr:rowOff>141224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126001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153688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静岡県熱海市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121194</xdr:rowOff>
    </xdr:from>
    <xdr:to>
      <xdr:col>29</xdr:col>
      <xdr:colOff>127000</xdr:colOff>
      <xdr:row>17</xdr:row>
      <xdr:rowOff>147928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83469"/>
          <a:ext cx="647700" cy="26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105971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8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147928</xdr:rowOff>
    </xdr:from>
    <xdr:to>
      <xdr:col>26</xdr:col>
      <xdr:colOff>50800</xdr:colOff>
      <xdr:row>17</xdr:row>
      <xdr:rowOff>160284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10203"/>
          <a:ext cx="698500" cy="12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160284</xdr:rowOff>
    </xdr:from>
    <xdr:to>
      <xdr:col>22</xdr:col>
      <xdr:colOff>114300</xdr:colOff>
      <xdr:row>17</xdr:row>
      <xdr:rowOff>161679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22559"/>
          <a:ext cx="698500" cy="1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71964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0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161679</xdr:rowOff>
    </xdr:from>
    <xdr:to>
      <xdr:col>18</xdr:col>
      <xdr:colOff>177800</xdr:colOff>
      <xdr:row>18</xdr:row>
      <xdr:rowOff>19611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23954"/>
          <a:ext cx="698500" cy="29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76547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142406</xdr:rowOff>
    </xdr:from>
    <xdr:to>
      <xdr:col>15</xdr:col>
      <xdr:colOff>101600</xdr:colOff>
      <xdr:row>18</xdr:row>
      <xdr:rowOff>72556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57333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9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70394</xdr:rowOff>
    </xdr:from>
    <xdr:to>
      <xdr:col>29</xdr:col>
      <xdr:colOff>177800</xdr:colOff>
      <xdr:row>18</xdr:row>
      <xdr:rowOff>544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32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86921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7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97128</xdr:rowOff>
    </xdr:from>
    <xdr:to>
      <xdr:col>26</xdr:col>
      <xdr:colOff>101600</xdr:colOff>
      <xdr:row>18</xdr:row>
      <xdr:rowOff>27278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59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37455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28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109484</xdr:rowOff>
    </xdr:from>
    <xdr:to>
      <xdr:col>22</xdr:col>
      <xdr:colOff>165100</xdr:colOff>
      <xdr:row>18</xdr:row>
      <xdr:rowOff>39634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71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49811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4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110879</xdr:rowOff>
    </xdr:from>
    <xdr:to>
      <xdr:col>19</xdr:col>
      <xdr:colOff>38100</xdr:colOff>
      <xdr:row>18</xdr:row>
      <xdr:rowOff>41029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73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51206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140261</xdr:rowOff>
    </xdr:from>
    <xdr:to>
      <xdr:col>15</xdr:col>
      <xdr:colOff>101600</xdr:colOff>
      <xdr:row>18</xdr:row>
      <xdr:rowOff>70411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02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80588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7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175006</xdr:rowOff>
    </xdr:from>
    <xdr:to>
      <xdr:col>29</xdr:col>
      <xdr:colOff>127000</xdr:colOff>
      <xdr:row>37</xdr:row>
      <xdr:rowOff>232099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299706"/>
          <a:ext cx="647700" cy="57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307268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7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175006</xdr:rowOff>
    </xdr:from>
    <xdr:to>
      <xdr:col>26</xdr:col>
      <xdr:colOff>50800</xdr:colOff>
      <xdr:row>37</xdr:row>
      <xdr:rowOff>198362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99706"/>
          <a:ext cx="698500" cy="23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227868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8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198362</xdr:rowOff>
    </xdr:from>
    <xdr:to>
      <xdr:col>22</xdr:col>
      <xdr:colOff>114300</xdr:colOff>
      <xdr:row>37</xdr:row>
      <xdr:rowOff>249320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323062"/>
          <a:ext cx="698500" cy="50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246289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246711</xdr:rowOff>
    </xdr:from>
    <xdr:to>
      <xdr:col>18</xdr:col>
      <xdr:colOff>177800</xdr:colOff>
      <xdr:row>37</xdr:row>
      <xdr:rowOff>249320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371411"/>
          <a:ext cx="698500" cy="2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256633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129940</xdr:rowOff>
    </xdr:from>
    <xdr:to>
      <xdr:col>15</xdr:col>
      <xdr:colOff>101600</xdr:colOff>
      <xdr:row>37</xdr:row>
      <xdr:rowOff>60090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241717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181299</xdr:rowOff>
    </xdr:from>
    <xdr:to>
      <xdr:col>29</xdr:col>
      <xdr:colOff>177800</xdr:colOff>
      <xdr:row>37</xdr:row>
      <xdr:rowOff>282899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05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153376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7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124206</xdr:rowOff>
    </xdr:from>
    <xdr:to>
      <xdr:col>26</xdr:col>
      <xdr:colOff>101600</xdr:colOff>
      <xdr:row>37</xdr:row>
      <xdr:rowOff>225806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48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210583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35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147562</xdr:rowOff>
    </xdr:from>
    <xdr:to>
      <xdr:col>22</xdr:col>
      <xdr:colOff>165100</xdr:colOff>
      <xdr:row>37</xdr:row>
      <xdr:rowOff>249162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72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233939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5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198520</xdr:rowOff>
    </xdr:from>
    <xdr:to>
      <xdr:col>19</xdr:col>
      <xdr:colOff>38100</xdr:colOff>
      <xdr:row>37</xdr:row>
      <xdr:rowOff>300120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23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284897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4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195911</xdr:rowOff>
    </xdr:from>
    <xdr:to>
      <xdr:col>15</xdr:col>
      <xdr:colOff>101600</xdr:colOff>
      <xdr:row>37</xdr:row>
      <xdr:rowOff>297511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20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282288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0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静岡県熱海市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33,290
32,049
61.70
23,220,041
21,668,239
1,407,846
10,835,817
15,604,328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88231</xdr:rowOff>
    </xdr:from>
    <xdr:to>
      <xdr:col>24</xdr:col>
      <xdr:colOff>63500</xdr:colOff>
      <xdr:row>36</xdr:row>
      <xdr:rowOff>117998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60431"/>
          <a:ext cx="838200" cy="2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109069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81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115613</xdr:rowOff>
    </xdr:from>
    <xdr:to>
      <xdr:col>19</xdr:col>
      <xdr:colOff>177800</xdr:colOff>
      <xdr:row>36</xdr:row>
      <xdr:rowOff>117998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287813"/>
          <a:ext cx="889000" cy="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83619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115613</xdr:rowOff>
    </xdr:from>
    <xdr:to>
      <xdr:col>15</xdr:col>
      <xdr:colOff>50800</xdr:colOff>
      <xdr:row>36</xdr:row>
      <xdr:rowOff>136401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87813"/>
          <a:ext cx="889000" cy="2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136401</xdr:rowOff>
    </xdr:from>
    <xdr:to>
      <xdr:col>10</xdr:col>
      <xdr:colOff>114300</xdr:colOff>
      <xdr:row>36</xdr:row>
      <xdr:rowOff>167963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08601"/>
          <a:ext cx="889000" cy="3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151948</xdr:rowOff>
    </xdr:from>
    <xdr:to>
      <xdr:col>6</xdr:col>
      <xdr:colOff>38100</xdr:colOff>
      <xdr:row>37</xdr:row>
      <xdr:rowOff>82098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73225</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37431</xdr:rowOff>
    </xdr:from>
    <xdr:to>
      <xdr:col>24</xdr:col>
      <xdr:colOff>114300</xdr:colOff>
      <xdr:row>36</xdr:row>
      <xdr:rowOff>139031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0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60308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6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67198</xdr:rowOff>
    </xdr:from>
    <xdr:to>
      <xdr:col>20</xdr:col>
      <xdr:colOff>38100</xdr:colOff>
      <xdr:row>36</xdr:row>
      <xdr:rowOff>168798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3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13875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14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64813</xdr:rowOff>
    </xdr:from>
    <xdr:to>
      <xdr:col>15</xdr:col>
      <xdr:colOff>101600</xdr:colOff>
      <xdr:row>36</xdr:row>
      <xdr:rowOff>166413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11490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12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85601</xdr:rowOff>
    </xdr:from>
    <xdr:to>
      <xdr:col>10</xdr:col>
      <xdr:colOff>165100</xdr:colOff>
      <xdr:row>37</xdr:row>
      <xdr:rowOff>15751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5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32278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33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117163</xdr:rowOff>
    </xdr:from>
    <xdr:to>
      <xdr:col>6</xdr:col>
      <xdr:colOff>38100</xdr:colOff>
      <xdr:row>37</xdr:row>
      <xdr:rowOff>47313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8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63840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64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47675</xdr:rowOff>
    </xdr:from>
    <xdr:to>
      <xdr:col>24</xdr:col>
      <xdr:colOff>63500</xdr:colOff>
      <xdr:row>55</xdr:row>
      <xdr:rowOff>100751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477425"/>
          <a:ext cx="838200" cy="5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3625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4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100751</xdr:rowOff>
    </xdr:from>
    <xdr:to>
      <xdr:col>19</xdr:col>
      <xdr:colOff>177800</xdr:colOff>
      <xdr:row>55</xdr:row>
      <xdr:rowOff>159602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530501"/>
          <a:ext cx="889000" cy="5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134453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124695</xdr:rowOff>
    </xdr:from>
    <xdr:to>
      <xdr:col>15</xdr:col>
      <xdr:colOff>50800</xdr:colOff>
      <xdr:row>55</xdr:row>
      <xdr:rowOff>159602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554445"/>
          <a:ext cx="889000" cy="3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119562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124695</xdr:rowOff>
    </xdr:from>
    <xdr:to>
      <xdr:col>10</xdr:col>
      <xdr:colOff>114300</xdr:colOff>
      <xdr:row>56</xdr:row>
      <xdr:rowOff>72034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554445"/>
          <a:ext cx="889000" cy="11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136149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43884</xdr:rowOff>
    </xdr:from>
    <xdr:to>
      <xdr:col>6</xdr:col>
      <xdr:colOff>38100</xdr:colOff>
      <xdr:row>56</xdr:row>
      <xdr:rowOff>145484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136611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168325</xdr:rowOff>
    </xdr:from>
    <xdr:to>
      <xdr:col>24</xdr:col>
      <xdr:colOff>114300</xdr:colOff>
      <xdr:row>55</xdr:row>
      <xdr:rowOff>98475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19752</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27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49951</xdr:rowOff>
    </xdr:from>
    <xdr:to>
      <xdr:col>20</xdr:col>
      <xdr:colOff>38100</xdr:colOff>
      <xdr:row>55</xdr:row>
      <xdr:rowOff>151551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47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168078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254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108802</xdr:rowOff>
    </xdr:from>
    <xdr:to>
      <xdr:col>15</xdr:col>
      <xdr:colOff>101600</xdr:colOff>
      <xdr:row>56</xdr:row>
      <xdr:rowOff>38952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3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55479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31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73895</xdr:rowOff>
    </xdr:from>
    <xdr:to>
      <xdr:col>10</xdr:col>
      <xdr:colOff>165100</xdr:colOff>
      <xdr:row>56</xdr:row>
      <xdr:rowOff>4045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20572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27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21234</xdr:rowOff>
    </xdr:from>
    <xdr:to>
      <xdr:col>6</xdr:col>
      <xdr:colOff>38100</xdr:colOff>
      <xdr:row>56</xdr:row>
      <xdr:rowOff>122834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139361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39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69996</xdr:rowOff>
    </xdr:from>
    <xdr:to>
      <xdr:col>24</xdr:col>
      <xdr:colOff>63500</xdr:colOff>
      <xdr:row>78</xdr:row>
      <xdr:rowOff>107544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43096"/>
          <a:ext cx="838200" cy="3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107544</xdr:rowOff>
    </xdr:from>
    <xdr:to>
      <xdr:col>19</xdr:col>
      <xdr:colOff>177800</xdr:colOff>
      <xdr:row>78</xdr:row>
      <xdr:rowOff>148806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80644"/>
          <a:ext cx="889000" cy="4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148806</xdr:rowOff>
    </xdr:from>
    <xdr:to>
      <xdr:col>15</xdr:col>
      <xdr:colOff>50800</xdr:colOff>
      <xdr:row>78</xdr:row>
      <xdr:rowOff>149244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21906"/>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149244</xdr:rowOff>
    </xdr:from>
    <xdr:to>
      <xdr:col>10</xdr:col>
      <xdr:colOff>114300</xdr:colOff>
      <xdr:row>78</xdr:row>
      <xdr:rowOff>162674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22344"/>
          <a:ext cx="8890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128903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19196</xdr:rowOff>
    </xdr:from>
    <xdr:to>
      <xdr:col>24</xdr:col>
      <xdr:colOff>114300</xdr:colOff>
      <xdr:row>78</xdr:row>
      <xdr:rowOff>120796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169073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56744</xdr:rowOff>
    </xdr:from>
    <xdr:to>
      <xdr:col>20</xdr:col>
      <xdr:colOff>38100</xdr:colOff>
      <xdr:row>78</xdr:row>
      <xdr:rowOff>158344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149471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2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98006</xdr:rowOff>
    </xdr:from>
    <xdr:to>
      <xdr:col>15</xdr:col>
      <xdr:colOff>101600</xdr:colOff>
      <xdr:row>79</xdr:row>
      <xdr:rowOff>28156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7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19283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6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98444</xdr:rowOff>
    </xdr:from>
    <xdr:to>
      <xdr:col>10</xdr:col>
      <xdr:colOff>165100</xdr:colOff>
      <xdr:row>79</xdr:row>
      <xdr:rowOff>28594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7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19721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6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111874</xdr:rowOff>
    </xdr:from>
    <xdr:to>
      <xdr:col>6</xdr:col>
      <xdr:colOff>38100</xdr:colOff>
      <xdr:row>79</xdr:row>
      <xdr:rowOff>42024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8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33151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7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59272</xdr:rowOff>
    </xdr:from>
    <xdr:to>
      <xdr:col>24</xdr:col>
      <xdr:colOff>63500</xdr:colOff>
      <xdr:row>97</xdr:row>
      <xdr:rowOff>117918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689922"/>
          <a:ext cx="838200" cy="5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59272</xdr:rowOff>
    </xdr:from>
    <xdr:to>
      <xdr:col>19</xdr:col>
      <xdr:colOff>177800</xdr:colOff>
      <xdr:row>97</xdr:row>
      <xdr:rowOff>109107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89922"/>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33466</xdr:rowOff>
    </xdr:from>
    <xdr:to>
      <xdr:col>15</xdr:col>
      <xdr:colOff>50800</xdr:colOff>
      <xdr:row>97</xdr:row>
      <xdr:rowOff>109107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64116"/>
          <a:ext cx="889000" cy="7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33466</xdr:rowOff>
    </xdr:from>
    <xdr:to>
      <xdr:col>10</xdr:col>
      <xdr:colOff>114300</xdr:colOff>
      <xdr:row>98</xdr:row>
      <xdr:rowOff>23022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64116"/>
          <a:ext cx="889000" cy="16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113340</xdr:rowOff>
    </xdr:from>
    <xdr:to>
      <xdr:col>6</xdr:col>
      <xdr:colOff>38100</xdr:colOff>
      <xdr:row>97</xdr:row>
      <xdr:rowOff>43490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60017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67118</xdr:rowOff>
    </xdr:from>
    <xdr:to>
      <xdr:col>24</xdr:col>
      <xdr:colOff>114300</xdr:colOff>
      <xdr:row>97</xdr:row>
      <xdr:rowOff>168718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9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153495</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1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8472</xdr:rowOff>
    </xdr:from>
    <xdr:to>
      <xdr:col>20</xdr:col>
      <xdr:colOff>38100</xdr:colOff>
      <xdr:row>97</xdr:row>
      <xdr:rowOff>110072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101199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73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58307</xdr:rowOff>
    </xdr:from>
    <xdr:to>
      <xdr:col>15</xdr:col>
      <xdr:colOff>101600</xdr:colOff>
      <xdr:row>97</xdr:row>
      <xdr:rowOff>159907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151034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78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154116</xdr:rowOff>
    </xdr:from>
    <xdr:to>
      <xdr:col>10</xdr:col>
      <xdr:colOff>165100</xdr:colOff>
      <xdr:row>97</xdr:row>
      <xdr:rowOff>84266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1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75393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706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143672</xdr:rowOff>
    </xdr:from>
    <xdr:to>
      <xdr:col>6</xdr:col>
      <xdr:colOff>38100</xdr:colOff>
      <xdr:row>98</xdr:row>
      <xdr:rowOff>73822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7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64949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6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136496</xdr:rowOff>
    </xdr:from>
    <xdr:to>
      <xdr:col>55</xdr:col>
      <xdr:colOff>0</xdr:colOff>
      <xdr:row>37</xdr:row>
      <xdr:rowOff>168104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80146"/>
          <a:ext cx="838200" cy="3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136496</xdr:rowOff>
    </xdr:from>
    <xdr:to>
      <xdr:col>50</xdr:col>
      <xdr:colOff>114300</xdr:colOff>
      <xdr:row>38</xdr:row>
      <xdr:rowOff>33481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80146"/>
          <a:ext cx="889000" cy="6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21316</xdr:rowOff>
    </xdr:from>
    <xdr:to>
      <xdr:col>45</xdr:col>
      <xdr:colOff>177800</xdr:colOff>
      <xdr:row>38</xdr:row>
      <xdr:rowOff>33481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536416"/>
          <a:ext cx="889000" cy="1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109202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146889</xdr:rowOff>
    </xdr:from>
    <xdr:to>
      <xdr:col>41</xdr:col>
      <xdr:colOff>50800</xdr:colOff>
      <xdr:row>38</xdr:row>
      <xdr:rowOff>21316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47639"/>
          <a:ext cx="889000" cy="38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118401</xdr:rowOff>
    </xdr:from>
    <xdr:to>
      <xdr:col>36</xdr:col>
      <xdr:colOff>165100</xdr:colOff>
      <xdr:row>35</xdr:row>
      <xdr:rowOff>48551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65078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117304</xdr:rowOff>
    </xdr:from>
    <xdr:to>
      <xdr:col>55</xdr:col>
      <xdr:colOff>50800</xdr:colOff>
      <xdr:row>38</xdr:row>
      <xdr:rowOff>47454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6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32231</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85696</xdr:rowOff>
    </xdr:from>
    <xdr:to>
      <xdr:col>50</xdr:col>
      <xdr:colOff>165100</xdr:colOff>
      <xdr:row>38</xdr:row>
      <xdr:rowOff>15846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2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6973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2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154131</xdr:rowOff>
    </xdr:from>
    <xdr:to>
      <xdr:col>46</xdr:col>
      <xdr:colOff>38100</xdr:colOff>
      <xdr:row>38</xdr:row>
      <xdr:rowOff>84281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9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75408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9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141966</xdr:rowOff>
    </xdr:from>
    <xdr:to>
      <xdr:col>41</xdr:col>
      <xdr:colOff>101600</xdr:colOff>
      <xdr:row>38</xdr:row>
      <xdr:rowOff>72116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8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63243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7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96089</xdr:rowOff>
    </xdr:from>
    <xdr:to>
      <xdr:col>36</xdr:col>
      <xdr:colOff>165100</xdr:colOff>
      <xdr:row>36</xdr:row>
      <xdr:rowOff>26239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9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17366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8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25318</xdr:rowOff>
    </xdr:from>
    <xdr:to>
      <xdr:col>55</xdr:col>
      <xdr:colOff>0</xdr:colOff>
      <xdr:row>57</xdr:row>
      <xdr:rowOff>29021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797968"/>
          <a:ext cx="8382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25318</xdr:rowOff>
    </xdr:from>
    <xdr:to>
      <xdr:col>50</xdr:col>
      <xdr:colOff>114300</xdr:colOff>
      <xdr:row>57</xdr:row>
      <xdr:rowOff>167146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797968"/>
          <a:ext cx="889000" cy="14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167146</xdr:rowOff>
    </xdr:from>
    <xdr:to>
      <xdr:col>45</xdr:col>
      <xdr:colOff>177800</xdr:colOff>
      <xdr:row>58</xdr:row>
      <xdr:rowOff>4561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939796"/>
          <a:ext cx="889000" cy="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59754</xdr:rowOff>
    </xdr:from>
    <xdr:to>
      <xdr:col>41</xdr:col>
      <xdr:colOff>50800</xdr:colOff>
      <xdr:row>58</xdr:row>
      <xdr:rowOff>4561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832404"/>
          <a:ext cx="889000" cy="11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161481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149671</xdr:rowOff>
    </xdr:from>
    <xdr:to>
      <xdr:col>55</xdr:col>
      <xdr:colOff>50800</xdr:colOff>
      <xdr:row>57</xdr:row>
      <xdr:rowOff>79821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5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128098</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2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145968</xdr:rowOff>
    </xdr:from>
    <xdr:to>
      <xdr:col>50</xdr:col>
      <xdr:colOff>165100</xdr:colOff>
      <xdr:row>57</xdr:row>
      <xdr:rowOff>76118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4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67245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3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116346</xdr:rowOff>
    </xdr:from>
    <xdr:to>
      <xdr:col>46</xdr:col>
      <xdr:colOff>38100</xdr:colOff>
      <xdr:row>58</xdr:row>
      <xdr:rowOff>46496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8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37623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98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125211</xdr:rowOff>
    </xdr:from>
    <xdr:to>
      <xdr:col>41</xdr:col>
      <xdr:colOff>101600</xdr:colOff>
      <xdr:row>58</xdr:row>
      <xdr:rowOff>55361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9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46488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99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8954</xdr:rowOff>
    </xdr:from>
    <xdr:to>
      <xdr:col>36</xdr:col>
      <xdr:colOff>165100</xdr:colOff>
      <xdr:row>57</xdr:row>
      <xdr:rowOff>110554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8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101681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7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16227</xdr:rowOff>
    </xdr:from>
    <xdr:to>
      <xdr:col>55</xdr:col>
      <xdr:colOff>0</xdr:colOff>
      <xdr:row>78</xdr:row>
      <xdr:rowOff>23275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389327"/>
          <a:ext cx="8382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23275</xdr:rowOff>
    </xdr:from>
    <xdr:to>
      <xdr:col>50</xdr:col>
      <xdr:colOff>114300</xdr:colOff>
      <xdr:row>78</xdr:row>
      <xdr:rowOff>25200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396375"/>
          <a:ext cx="889000" cy="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23760</xdr:rowOff>
    </xdr:from>
    <xdr:to>
      <xdr:col>45</xdr:col>
      <xdr:colOff>177800</xdr:colOff>
      <xdr:row>78</xdr:row>
      <xdr:rowOff>25200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396860"/>
          <a:ext cx="8890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4186</xdr:rowOff>
    </xdr:from>
    <xdr:to>
      <xdr:col>41</xdr:col>
      <xdr:colOff>50800</xdr:colOff>
      <xdr:row>78</xdr:row>
      <xdr:rowOff>23760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77286"/>
          <a:ext cx="889000" cy="1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40689</xdr:rowOff>
    </xdr:from>
    <xdr:to>
      <xdr:col>36</xdr:col>
      <xdr:colOff>165100</xdr:colOff>
      <xdr:row>77</xdr:row>
      <xdr:rowOff>142289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158816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1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136877</xdr:rowOff>
    </xdr:from>
    <xdr:to>
      <xdr:col>55</xdr:col>
      <xdr:colOff>50800</xdr:colOff>
      <xdr:row>78</xdr:row>
      <xdr:rowOff>67027</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3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51804</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5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143925</xdr:rowOff>
    </xdr:from>
    <xdr:to>
      <xdr:col>50</xdr:col>
      <xdr:colOff>165100</xdr:colOff>
      <xdr:row>78</xdr:row>
      <xdr:rowOff>74075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4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65202</xdr:rowOff>
    </xdr:from>
    <xdr:ext cx="378565"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50017" y="13438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145850</xdr:rowOff>
    </xdr:from>
    <xdr:to>
      <xdr:col>46</xdr:col>
      <xdr:colOff>38100</xdr:colOff>
      <xdr:row>78</xdr:row>
      <xdr:rowOff>76000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4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78</xdr:row>
      <xdr:rowOff>67127</xdr:rowOff>
    </xdr:from>
    <xdr:ext cx="313932"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93333" y="13440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144410</xdr:rowOff>
    </xdr:from>
    <xdr:to>
      <xdr:col>41</xdr:col>
      <xdr:colOff>101600</xdr:colOff>
      <xdr:row>78</xdr:row>
      <xdr:rowOff>74560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4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65687</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2017" y="13438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124836</xdr:rowOff>
    </xdr:from>
    <xdr:to>
      <xdr:col>36</xdr:col>
      <xdr:colOff>165100</xdr:colOff>
      <xdr:row>78</xdr:row>
      <xdr:rowOff>54986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2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46113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419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41328</xdr:rowOff>
    </xdr:from>
    <xdr:to>
      <xdr:col>55</xdr:col>
      <xdr:colOff>0</xdr:colOff>
      <xdr:row>96</xdr:row>
      <xdr:rowOff>66799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639300" y="16500528"/>
          <a:ext cx="8382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22265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48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41328</xdr:rowOff>
    </xdr:from>
    <xdr:to>
      <xdr:col>50</xdr:col>
      <xdr:colOff>114300</xdr:colOff>
      <xdr:row>97</xdr:row>
      <xdr:rowOff>47020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500528"/>
          <a:ext cx="889000" cy="17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166363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62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47020</xdr:rowOff>
    </xdr:from>
    <xdr:to>
      <xdr:col>45</xdr:col>
      <xdr:colOff>177800</xdr:colOff>
      <xdr:row>97</xdr:row>
      <xdr:rowOff>56717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677670"/>
          <a:ext cx="889000" cy="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96289</xdr:rowOff>
    </xdr:from>
    <xdr:to>
      <xdr:col>41</xdr:col>
      <xdr:colOff>50800</xdr:colOff>
      <xdr:row>97</xdr:row>
      <xdr:rowOff>56717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555489"/>
          <a:ext cx="889000" cy="13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111352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22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15999</xdr:rowOff>
    </xdr:from>
    <xdr:to>
      <xdr:col>55</xdr:col>
      <xdr:colOff>50800</xdr:colOff>
      <xdr:row>96</xdr:row>
      <xdr:rowOff>117599</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47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38876</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32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161978</xdr:rowOff>
    </xdr:from>
    <xdr:to>
      <xdr:col>50</xdr:col>
      <xdr:colOff>165100</xdr:colOff>
      <xdr:row>96</xdr:row>
      <xdr:rowOff>92128</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44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108655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2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167670</xdr:rowOff>
    </xdr:from>
    <xdr:to>
      <xdr:col>46</xdr:col>
      <xdr:colOff>38100</xdr:colOff>
      <xdr:row>97</xdr:row>
      <xdr:rowOff>97820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62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88947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1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5917</xdr:rowOff>
    </xdr:from>
    <xdr:to>
      <xdr:col>41</xdr:col>
      <xdr:colOff>101600</xdr:colOff>
      <xdr:row>97</xdr:row>
      <xdr:rowOff>107517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63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98644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45489</xdr:rowOff>
    </xdr:from>
    <xdr:to>
      <xdr:col>36</xdr:col>
      <xdr:colOff>165100</xdr:colOff>
      <xdr:row>96</xdr:row>
      <xdr:rowOff>147089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50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138216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9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62525</xdr:rowOff>
    </xdr:from>
    <xdr:to>
      <xdr:col>85</xdr:col>
      <xdr:colOff>127000</xdr:colOff>
      <xdr:row>38</xdr:row>
      <xdr:rowOff>132979</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577625"/>
          <a:ext cx="838200" cy="7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96609</xdr:rowOff>
    </xdr:from>
    <xdr:to>
      <xdr:col>81</xdr:col>
      <xdr:colOff>50800</xdr:colOff>
      <xdr:row>38</xdr:row>
      <xdr:rowOff>132979</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097359"/>
          <a:ext cx="889000" cy="55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96609</xdr:rowOff>
    </xdr:from>
    <xdr:to>
      <xdr:col>76</xdr:col>
      <xdr:colOff>114300</xdr:colOff>
      <xdr:row>36</xdr:row>
      <xdr:rowOff>136522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097359"/>
          <a:ext cx="889000" cy="21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47599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56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136522</xdr:rowOff>
    </xdr:from>
    <xdr:to>
      <xdr:col>71</xdr:col>
      <xdr:colOff>177800</xdr:colOff>
      <xdr:row>38</xdr:row>
      <xdr:rowOff>84196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2814300" y="6308722"/>
          <a:ext cx="889000" cy="29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3776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51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114755</xdr:rowOff>
    </xdr:from>
    <xdr:to>
      <xdr:col>67</xdr:col>
      <xdr:colOff>101600</xdr:colOff>
      <xdr:row>37</xdr:row>
      <xdr:rowOff>44905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2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61432</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0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11725</xdr:rowOff>
    </xdr:from>
    <xdr:to>
      <xdr:col>85</xdr:col>
      <xdr:colOff>177800</xdr:colOff>
      <xdr:row>38</xdr:row>
      <xdr:rowOff>113325</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52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123173</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46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82179</xdr:rowOff>
    </xdr:from>
    <xdr:to>
      <xdr:col>81</xdr:col>
      <xdr:colOff>101600</xdr:colOff>
      <xdr:row>39</xdr:row>
      <xdr:rowOff>12329</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59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3456</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690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45809</xdr:rowOff>
    </xdr:from>
    <xdr:to>
      <xdr:col>76</xdr:col>
      <xdr:colOff>165100</xdr:colOff>
      <xdr:row>35</xdr:row>
      <xdr:rowOff>147409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04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163936</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25111" y="582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85722</xdr:rowOff>
    </xdr:from>
    <xdr:to>
      <xdr:col>72</xdr:col>
      <xdr:colOff>38100</xdr:colOff>
      <xdr:row>37</xdr:row>
      <xdr:rowOff>15872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25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32399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03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33396</xdr:rowOff>
    </xdr:from>
    <xdr:to>
      <xdr:col>67</xdr:col>
      <xdr:colOff>101600</xdr:colOff>
      <xdr:row>38</xdr:row>
      <xdr:rowOff>134996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54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126123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64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142951</xdr:rowOff>
    </xdr:from>
    <xdr:to>
      <xdr:col>85</xdr:col>
      <xdr:colOff>127000</xdr:colOff>
      <xdr:row>77</xdr:row>
      <xdr:rowOff>143472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3344601"/>
          <a:ext cx="8382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132542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91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142951</xdr:rowOff>
    </xdr:from>
    <xdr:to>
      <xdr:col>81</xdr:col>
      <xdr:colOff>50800</xdr:colOff>
      <xdr:row>77</xdr:row>
      <xdr:rowOff>168554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3344601"/>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47985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2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168554</xdr:rowOff>
    </xdr:from>
    <xdr:to>
      <xdr:col>76</xdr:col>
      <xdr:colOff>114300</xdr:colOff>
      <xdr:row>78</xdr:row>
      <xdr:rowOff>63182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370204"/>
          <a:ext cx="889000" cy="6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84688</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63182</xdr:rowOff>
    </xdr:from>
    <xdr:to>
      <xdr:col>71</xdr:col>
      <xdr:colOff>177800</xdr:colOff>
      <xdr:row>78</xdr:row>
      <xdr:rowOff>70968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436282"/>
          <a:ext cx="889000" cy="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96626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121958</xdr:rowOff>
    </xdr:from>
    <xdr:to>
      <xdr:col>67</xdr:col>
      <xdr:colOff>101600</xdr:colOff>
      <xdr:row>77</xdr:row>
      <xdr:rowOff>52108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68635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92672</xdr:rowOff>
    </xdr:from>
    <xdr:to>
      <xdr:col>85</xdr:col>
      <xdr:colOff>177800</xdr:colOff>
      <xdr:row>78</xdr:row>
      <xdr:rowOff>22822</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29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71099</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2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92151</xdr:rowOff>
    </xdr:from>
    <xdr:to>
      <xdr:col>81</xdr:col>
      <xdr:colOff>101600</xdr:colOff>
      <xdr:row>78</xdr:row>
      <xdr:rowOff>22301</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29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38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117754</xdr:rowOff>
    </xdr:from>
    <xdr:to>
      <xdr:col>76</xdr:col>
      <xdr:colOff>165100</xdr:colOff>
      <xdr:row>78</xdr:row>
      <xdr:rowOff>47904</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31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39031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41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12382</xdr:rowOff>
    </xdr:from>
    <xdr:to>
      <xdr:col>72</xdr:col>
      <xdr:colOff>38100</xdr:colOff>
      <xdr:row>78</xdr:row>
      <xdr:rowOff>113982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38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105109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47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20168</xdr:rowOff>
    </xdr:from>
    <xdr:to>
      <xdr:col>67</xdr:col>
      <xdr:colOff>101600</xdr:colOff>
      <xdr:row>78</xdr:row>
      <xdr:rowOff>121768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3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112895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48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35401</xdr:rowOff>
    </xdr:from>
    <xdr:to>
      <xdr:col>85</xdr:col>
      <xdr:colOff>127000</xdr:colOff>
      <xdr:row>98</xdr:row>
      <xdr:rowOff>36060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5481300" y="16837501"/>
          <a:ext cx="838200" cy="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19649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821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35401</xdr:rowOff>
    </xdr:from>
    <xdr:to>
      <xdr:col>81</xdr:col>
      <xdr:colOff>50800</xdr:colOff>
      <xdr:row>98</xdr:row>
      <xdr:rowOff>84116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837501"/>
          <a:ext cx="889000" cy="4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147962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9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84116</xdr:rowOff>
    </xdr:from>
    <xdr:to>
      <xdr:col>76</xdr:col>
      <xdr:colOff>114300</xdr:colOff>
      <xdr:row>98</xdr:row>
      <xdr:rowOff>126301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3703300" y="16886216"/>
          <a:ext cx="889000" cy="4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133400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126301</xdr:rowOff>
    </xdr:from>
    <xdr:to>
      <xdr:col>71</xdr:col>
      <xdr:colOff>177800</xdr:colOff>
      <xdr:row>98</xdr:row>
      <xdr:rowOff>145430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928401"/>
          <a:ext cx="889000" cy="1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52980</xdr:rowOff>
    </xdr:from>
    <xdr:to>
      <xdr:col>67</xdr:col>
      <xdr:colOff>101600</xdr:colOff>
      <xdr:row>98</xdr:row>
      <xdr:rowOff>154580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171107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156710</xdr:rowOff>
    </xdr:from>
    <xdr:to>
      <xdr:col>85</xdr:col>
      <xdr:colOff>177800</xdr:colOff>
      <xdr:row>98</xdr:row>
      <xdr:rowOff>86860</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78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8137</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63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156051</xdr:rowOff>
    </xdr:from>
    <xdr:to>
      <xdr:col>81</xdr:col>
      <xdr:colOff>101600</xdr:colOff>
      <xdr:row>98</xdr:row>
      <xdr:rowOff>86201</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78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102728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6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33316</xdr:rowOff>
    </xdr:from>
    <xdr:to>
      <xdr:col>76</xdr:col>
      <xdr:colOff>165100</xdr:colOff>
      <xdr:row>98</xdr:row>
      <xdr:rowOff>134916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3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151443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61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75501</xdr:rowOff>
    </xdr:from>
    <xdr:to>
      <xdr:col>72</xdr:col>
      <xdr:colOff>38100</xdr:colOff>
      <xdr:row>99</xdr:row>
      <xdr:rowOff>5651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87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168228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97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94630</xdr:rowOff>
    </xdr:from>
    <xdr:to>
      <xdr:col>67</xdr:col>
      <xdr:colOff>101600</xdr:colOff>
      <xdr:row>99</xdr:row>
      <xdr:rowOff>24780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89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15907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98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132690</xdr:rowOff>
    </xdr:from>
    <xdr:to>
      <xdr:col>116</xdr:col>
      <xdr:colOff>63500</xdr:colOff>
      <xdr:row>38</xdr:row>
      <xdr:rowOff>78625</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476340"/>
          <a:ext cx="838200" cy="11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135166</xdr:rowOff>
    </xdr:from>
    <xdr:to>
      <xdr:col>111</xdr:col>
      <xdr:colOff>177800</xdr:colOff>
      <xdr:row>37</xdr:row>
      <xdr:rowOff>132690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135916"/>
          <a:ext cx="889000" cy="34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88778</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60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135166</xdr:rowOff>
    </xdr:from>
    <xdr:to>
      <xdr:col>107</xdr:col>
      <xdr:colOff>50800</xdr:colOff>
      <xdr:row>36</xdr:row>
      <xdr:rowOff>56566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135916"/>
          <a:ext cx="889000" cy="9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95140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6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56566</xdr:rowOff>
    </xdr:from>
    <xdr:to>
      <xdr:col>102</xdr:col>
      <xdr:colOff>114300</xdr:colOff>
      <xdr:row>36</xdr:row>
      <xdr:rowOff>101295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8656300" y="6228766"/>
          <a:ext cx="889000" cy="4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116362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63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3289</xdr:rowOff>
    </xdr:from>
    <xdr:to>
      <xdr:col>98</xdr:col>
      <xdr:colOff>38100</xdr:colOff>
      <xdr:row>38</xdr:row>
      <xdr:rowOff>104889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96016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61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27825</xdr:rowOff>
    </xdr:from>
    <xdr:to>
      <xdr:col>116</xdr:col>
      <xdr:colOff>114300</xdr:colOff>
      <xdr:row>38</xdr:row>
      <xdr:rowOff>129425</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54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6252</xdr:rowOff>
    </xdr:from>
    <xdr:ext cx="469744"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2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81890</xdr:rowOff>
    </xdr:from>
    <xdr:to>
      <xdr:col>112</xdr:col>
      <xdr:colOff>38100</xdr:colOff>
      <xdr:row>38</xdr:row>
      <xdr:rowOff>12040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4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28567</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0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84366</xdr:rowOff>
    </xdr:from>
    <xdr:to>
      <xdr:col>107</xdr:col>
      <xdr:colOff>101600</xdr:colOff>
      <xdr:row>36</xdr:row>
      <xdr:rowOff>14516</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08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31043</xdr:rowOff>
    </xdr:from>
    <xdr:ext cx="534377"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67111" y="586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5766</xdr:rowOff>
    </xdr:from>
    <xdr:to>
      <xdr:col>102</xdr:col>
      <xdr:colOff>165100</xdr:colOff>
      <xdr:row>36</xdr:row>
      <xdr:rowOff>107366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1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123893</xdr:rowOff>
    </xdr:from>
    <xdr:ext cx="534377"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278111" y="595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50495</xdr:rowOff>
    </xdr:from>
    <xdr:to>
      <xdr:col>98</xdr:col>
      <xdr:colOff>38100</xdr:colOff>
      <xdr:row>36</xdr:row>
      <xdr:rowOff>152095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2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168622</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389111" y="599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43631</xdr:rowOff>
    </xdr:from>
    <xdr:to>
      <xdr:col>107</xdr:col>
      <xdr:colOff>50800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10159181"/>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43631</xdr:rowOff>
    </xdr:from>
    <xdr:to>
      <xdr:col>102</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10159181"/>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31541</xdr:rowOff>
    </xdr:from>
    <xdr:to>
      <xdr:col>98</xdr:col>
      <xdr:colOff>38100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149668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164281</xdr:rowOff>
    </xdr:from>
    <xdr:to>
      <xdr:col>102</xdr:col>
      <xdr:colOff>165100</xdr:colOff>
      <xdr:row>59</xdr:row>
      <xdr:rowOff>94431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1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85558</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88333" y="102011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46812</xdr:rowOff>
    </xdr:from>
    <xdr:to>
      <xdr:col>116</xdr:col>
      <xdr:colOff>63500</xdr:colOff>
      <xdr:row>74</xdr:row>
      <xdr:rowOff>47213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734112"/>
          <a:ext cx="838200" cy="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47213</xdr:rowOff>
    </xdr:from>
    <xdr:to>
      <xdr:col>111</xdr:col>
      <xdr:colOff>177800</xdr:colOff>
      <xdr:row>74</xdr:row>
      <xdr:rowOff>89903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734513"/>
          <a:ext cx="889000" cy="4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89903</xdr:rowOff>
    </xdr:from>
    <xdr:to>
      <xdr:col>107</xdr:col>
      <xdr:colOff>50800</xdr:colOff>
      <xdr:row>74</xdr:row>
      <xdr:rowOff>114059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777203"/>
          <a:ext cx="889000" cy="2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114059</xdr:rowOff>
    </xdr:from>
    <xdr:to>
      <xdr:col>102</xdr:col>
      <xdr:colOff>114300</xdr:colOff>
      <xdr:row>75</xdr:row>
      <xdr:rowOff>2692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801359"/>
          <a:ext cx="889000" cy="6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155052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167462</xdr:rowOff>
    </xdr:from>
    <xdr:to>
      <xdr:col>116</xdr:col>
      <xdr:colOff>114300</xdr:colOff>
      <xdr:row>74</xdr:row>
      <xdr:rowOff>97612</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68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18889</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5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167863</xdr:rowOff>
    </xdr:from>
    <xdr:to>
      <xdr:col>112</xdr:col>
      <xdr:colOff>38100</xdr:colOff>
      <xdr:row>74</xdr:row>
      <xdr:rowOff>98013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68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114540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45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39103</xdr:rowOff>
    </xdr:from>
    <xdr:to>
      <xdr:col>107</xdr:col>
      <xdr:colOff>101600</xdr:colOff>
      <xdr:row>74</xdr:row>
      <xdr:rowOff>140703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7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157230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50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63259</xdr:rowOff>
    </xdr:from>
    <xdr:to>
      <xdr:col>102</xdr:col>
      <xdr:colOff>165100</xdr:colOff>
      <xdr:row>74</xdr:row>
      <xdr:rowOff>164859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75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9936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52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123342</xdr:rowOff>
    </xdr:from>
    <xdr:to>
      <xdr:col>98</xdr:col>
      <xdr:colOff>38100</xdr:colOff>
      <xdr:row>75</xdr:row>
      <xdr:rowOff>53492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81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70019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58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650,893</a:t>
          </a:r>
          <a:r>
            <a:rPr kumimoji="1" lang="ja-JP" altLang="en-US" sz="1300">
              <a:latin typeface="ＭＳ Ｐゴシック" panose="020B0600070205080204" pitchFamily="50" charset="-128"/>
              <a:ea typeface="ＭＳ Ｐゴシック" panose="020B0600070205080204" pitchFamily="50" charset="-128"/>
            </a:rPr>
            <a:t>円となっている。性質別歳出決算のうち、構成割合が大きいものは、人件費、物件費、扶助費である。人件費は、消防業務、廃棄物処理施設を単独で運営していることが類似団体内平均値と比較して高い要因となっている。物件費も人件費と同様に、消防業務、廃棄物処理施設を単独で運営していることや観光地という土地柄、観光プロモーションに係る民間委託等が多いことにより、類似団体内平均値よりも高い要因となっている。扶助費は、障害者総合支援法に基づく介護給付費や被保護世帯の増による生活保護費の増加により、前年度と比較して増加したが、類似団体内平均値は下回っている。補助費等は、ふるさとサポート寄附金事業経費等は増加したが、介護サービス提供体制整備促進事業補助金等の減少により、前年度と比較して減少し、類似団体内平均値と比較し下回る値で推移している。これは、一部事務組合等の組織に加入している数が少ないことが要因である。普通建設事業費は、消防ポンプ自動車購入や小学校校舎改修経費、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熱海市伊豆山土石流災害の復旧に係る消防団詰所等の建設に関連した経費の増加により、前年度と比較して増加した。災害復旧事業費は、大雨により被災した火葬場と河川の復旧に係る経費が増加した。繰出金は、高齢化の進展に伴い、後期高齢者医療事業特別会計の被保険者数が増加していること等により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静岡県熱海市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33,290
32,049
61.70
23,220,041
21,668,239
1,407,846
10,835,817
15,604,328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49814</xdr:rowOff>
    </xdr:from>
    <xdr:to>
      <xdr:col>24</xdr:col>
      <xdr:colOff>63500</xdr:colOff>
      <xdr:row>37</xdr:row>
      <xdr:rowOff>56490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3797300" y="6393464"/>
          <a:ext cx="838200" cy="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9674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35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49814</xdr:rowOff>
    </xdr:from>
    <xdr:to>
      <xdr:col>19</xdr:col>
      <xdr:colOff>177800</xdr:colOff>
      <xdr:row>37</xdr:row>
      <xdr:rowOff>78298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393464"/>
          <a:ext cx="889000" cy="2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128729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78298</xdr:rowOff>
    </xdr:from>
    <xdr:to>
      <xdr:col>15</xdr:col>
      <xdr:colOff>50800</xdr:colOff>
      <xdr:row>37</xdr:row>
      <xdr:rowOff>80950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421948"/>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131563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4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80950</xdr:rowOff>
    </xdr:from>
    <xdr:to>
      <xdr:col>10</xdr:col>
      <xdr:colOff>114300</xdr:colOff>
      <xdr:row>37</xdr:row>
      <xdr:rowOff>85796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424600"/>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133210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47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30881</xdr:rowOff>
    </xdr:from>
    <xdr:to>
      <xdr:col>6</xdr:col>
      <xdr:colOff>38100</xdr:colOff>
      <xdr:row>37</xdr:row>
      <xdr:rowOff>132481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149008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4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5690</xdr:rowOff>
    </xdr:from>
    <xdr:to>
      <xdr:col>24</xdr:col>
      <xdr:colOff>114300</xdr:colOff>
      <xdr:row>37</xdr:row>
      <xdr:rowOff>107290</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136517</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1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170464</xdr:rowOff>
    </xdr:from>
    <xdr:to>
      <xdr:col>20</xdr:col>
      <xdr:colOff>38100</xdr:colOff>
      <xdr:row>37</xdr:row>
      <xdr:rowOff>100614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4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117141</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11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27498</xdr:rowOff>
    </xdr:from>
    <xdr:to>
      <xdr:col>15</xdr:col>
      <xdr:colOff>101600</xdr:colOff>
      <xdr:row>37</xdr:row>
      <xdr:rowOff>129098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7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145625</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14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30150</xdr:rowOff>
    </xdr:from>
    <xdr:to>
      <xdr:col>10</xdr:col>
      <xdr:colOff>165100</xdr:colOff>
      <xdr:row>37</xdr:row>
      <xdr:rowOff>131750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3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148277</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1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34996</xdr:rowOff>
    </xdr:from>
    <xdr:to>
      <xdr:col>6</xdr:col>
      <xdr:colOff>38100</xdr:colOff>
      <xdr:row>37</xdr:row>
      <xdr:rowOff>136596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7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127723</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47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137709</xdr:rowOff>
    </xdr:from>
    <xdr:to>
      <xdr:col>24</xdr:col>
      <xdr:colOff>63500</xdr:colOff>
      <xdr:row>58</xdr:row>
      <xdr:rowOff>44778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10359"/>
          <a:ext cx="838200" cy="7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105861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78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44778</xdr:rowOff>
    </xdr:from>
    <xdr:to>
      <xdr:col>19</xdr:col>
      <xdr:colOff>177800</xdr:colOff>
      <xdr:row>58</xdr:row>
      <xdr:rowOff>68257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88878"/>
          <a:ext cx="889000" cy="2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68257</xdr:rowOff>
    </xdr:from>
    <xdr:to>
      <xdr:col>15</xdr:col>
      <xdr:colOff>50800</xdr:colOff>
      <xdr:row>58</xdr:row>
      <xdr:rowOff>80946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10012357"/>
          <a:ext cx="889000" cy="1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82542</xdr:rowOff>
    </xdr:from>
    <xdr:to>
      <xdr:col>10</xdr:col>
      <xdr:colOff>114300</xdr:colOff>
      <xdr:row>58</xdr:row>
      <xdr:rowOff>80946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55192"/>
          <a:ext cx="889000" cy="16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85086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118144</xdr:rowOff>
    </xdr:from>
    <xdr:to>
      <xdr:col>6</xdr:col>
      <xdr:colOff>38100</xdr:colOff>
      <xdr:row>57</xdr:row>
      <xdr:rowOff>48294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64821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86909</xdr:rowOff>
    </xdr:from>
    <xdr:to>
      <xdr:col>24</xdr:col>
      <xdr:colOff>114300</xdr:colOff>
      <xdr:row>58</xdr:row>
      <xdr:rowOff>17059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5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109786</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10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165428</xdr:rowOff>
    </xdr:from>
    <xdr:to>
      <xdr:col>20</xdr:col>
      <xdr:colOff>38100</xdr:colOff>
      <xdr:row>58</xdr:row>
      <xdr:rowOff>95578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3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86705</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03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17457</xdr:rowOff>
    </xdr:from>
    <xdr:to>
      <xdr:col>15</xdr:col>
      <xdr:colOff>101600</xdr:colOff>
      <xdr:row>58</xdr:row>
      <xdr:rowOff>119057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110184</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5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30146</xdr:rowOff>
    </xdr:from>
    <xdr:to>
      <xdr:col>10</xdr:col>
      <xdr:colOff>165100</xdr:colOff>
      <xdr:row>58</xdr:row>
      <xdr:rowOff>131746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7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122873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06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31742</xdr:rowOff>
    </xdr:from>
    <xdr:to>
      <xdr:col>6</xdr:col>
      <xdr:colOff>38100</xdr:colOff>
      <xdr:row>57</xdr:row>
      <xdr:rowOff>133342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0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124469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897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122113</xdr:rowOff>
    </xdr:from>
    <xdr:to>
      <xdr:col>24</xdr:col>
      <xdr:colOff>63500</xdr:colOff>
      <xdr:row>77</xdr:row>
      <xdr:rowOff>8533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3152313"/>
          <a:ext cx="838200" cy="5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122113</xdr:rowOff>
    </xdr:from>
    <xdr:to>
      <xdr:col>19</xdr:col>
      <xdr:colOff>177800</xdr:colOff>
      <xdr:row>77</xdr:row>
      <xdr:rowOff>41322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152313"/>
          <a:ext cx="889000" cy="9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117976</xdr:rowOff>
    </xdr:from>
    <xdr:to>
      <xdr:col>15</xdr:col>
      <xdr:colOff>50800</xdr:colOff>
      <xdr:row>77</xdr:row>
      <xdr:rowOff>41322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148176"/>
          <a:ext cx="889000" cy="9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40481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117976</xdr:rowOff>
    </xdr:from>
    <xdr:to>
      <xdr:col>10</xdr:col>
      <xdr:colOff>114300</xdr:colOff>
      <xdr:row>77</xdr:row>
      <xdr:rowOff>88570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148176"/>
          <a:ext cx="889000" cy="14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114725</xdr:rowOff>
    </xdr:from>
    <xdr:to>
      <xdr:col>6</xdr:col>
      <xdr:colOff>38100</xdr:colOff>
      <xdr:row>77</xdr:row>
      <xdr:rowOff>44875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61401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129183</xdr:rowOff>
    </xdr:from>
    <xdr:to>
      <xdr:col>24</xdr:col>
      <xdr:colOff>114300</xdr:colOff>
      <xdr:row>77</xdr:row>
      <xdr:rowOff>59333</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5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107610</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13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71313</xdr:rowOff>
    </xdr:from>
    <xdr:to>
      <xdr:col>20</xdr:col>
      <xdr:colOff>38100</xdr:colOff>
      <xdr:row>77</xdr:row>
      <xdr:rowOff>1463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10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164040</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19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161972</xdr:rowOff>
    </xdr:from>
    <xdr:to>
      <xdr:col>15</xdr:col>
      <xdr:colOff>101600</xdr:colOff>
      <xdr:row>77</xdr:row>
      <xdr:rowOff>92122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19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83249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28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67176</xdr:rowOff>
    </xdr:from>
    <xdr:to>
      <xdr:col>10</xdr:col>
      <xdr:colOff>165100</xdr:colOff>
      <xdr:row>76</xdr:row>
      <xdr:rowOff>168776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09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159903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190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37770</xdr:rowOff>
    </xdr:from>
    <xdr:to>
      <xdr:col>6</xdr:col>
      <xdr:colOff>38100</xdr:colOff>
      <xdr:row>77</xdr:row>
      <xdr:rowOff>139370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23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130497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33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48861</xdr:rowOff>
    </xdr:from>
    <xdr:to>
      <xdr:col>24</xdr:col>
      <xdr:colOff>63500</xdr:colOff>
      <xdr:row>96</xdr:row>
      <xdr:rowOff>132398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336611"/>
          <a:ext cx="838200" cy="25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150785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0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48861</xdr:rowOff>
    </xdr:from>
    <xdr:to>
      <xdr:col>19</xdr:col>
      <xdr:colOff>177800</xdr:colOff>
      <xdr:row>96</xdr:row>
      <xdr:rowOff>62909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336611"/>
          <a:ext cx="889000" cy="18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91324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72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62909</xdr:rowOff>
    </xdr:from>
    <xdr:to>
      <xdr:col>15</xdr:col>
      <xdr:colOff>50800</xdr:colOff>
      <xdr:row>96</xdr:row>
      <xdr:rowOff>128343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22109"/>
          <a:ext cx="889000" cy="6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69638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128343</xdr:rowOff>
    </xdr:from>
    <xdr:to>
      <xdr:col>10</xdr:col>
      <xdr:colOff>114300</xdr:colOff>
      <xdr:row>97</xdr:row>
      <xdr:rowOff>55876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87543"/>
          <a:ext cx="889000" cy="9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64127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151439</xdr:rowOff>
    </xdr:from>
    <xdr:to>
      <xdr:col>6</xdr:col>
      <xdr:colOff>38100</xdr:colOff>
      <xdr:row>97</xdr:row>
      <xdr:rowOff>81589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98116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8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81598</xdr:rowOff>
    </xdr:from>
    <xdr:to>
      <xdr:col>24</xdr:col>
      <xdr:colOff>114300</xdr:colOff>
      <xdr:row>97</xdr:row>
      <xdr:rowOff>11748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4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104475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9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169511</xdr:rowOff>
    </xdr:from>
    <xdr:to>
      <xdr:col>20</xdr:col>
      <xdr:colOff>38100</xdr:colOff>
      <xdr:row>95</xdr:row>
      <xdr:rowOff>99661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28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116188</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06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12109</xdr:rowOff>
    </xdr:from>
    <xdr:to>
      <xdr:col>15</xdr:col>
      <xdr:colOff>101600</xdr:colOff>
      <xdr:row>96</xdr:row>
      <xdr:rowOff>113709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7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130236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4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77543</xdr:rowOff>
    </xdr:from>
    <xdr:to>
      <xdr:col>10</xdr:col>
      <xdr:colOff>165100</xdr:colOff>
      <xdr:row>97</xdr:row>
      <xdr:rowOff>7693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3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24220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1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5076</xdr:rowOff>
    </xdr:from>
    <xdr:to>
      <xdr:col>6</xdr:col>
      <xdr:colOff>38100</xdr:colOff>
      <xdr:row>97</xdr:row>
      <xdr:rowOff>106676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97803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2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123241</xdr:rowOff>
    </xdr:from>
    <xdr:to>
      <xdr:col>55</xdr:col>
      <xdr:colOff>0</xdr:colOff>
      <xdr:row>38</xdr:row>
      <xdr:rowOff>130099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38341"/>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128498</xdr:rowOff>
    </xdr:from>
    <xdr:to>
      <xdr:col>50</xdr:col>
      <xdr:colOff>114300</xdr:colOff>
      <xdr:row>38</xdr:row>
      <xdr:rowOff>130099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43598"/>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128498</xdr:rowOff>
    </xdr:from>
    <xdr:to>
      <xdr:col>45</xdr:col>
      <xdr:colOff>177800</xdr:colOff>
      <xdr:row>38</xdr:row>
      <xdr:rowOff>130328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643598"/>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129413</xdr:rowOff>
    </xdr:from>
    <xdr:to>
      <xdr:col>41</xdr:col>
      <xdr:colOff>50800</xdr:colOff>
      <xdr:row>38</xdr:row>
      <xdr:rowOff>130328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4451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83871</xdr:rowOff>
    </xdr:from>
    <xdr:to>
      <xdr:col>36</xdr:col>
      <xdr:colOff>165100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72441</xdr:rowOff>
    </xdr:from>
    <xdr:to>
      <xdr:col>55</xdr:col>
      <xdr:colOff>50800</xdr:colOff>
      <xdr:row>39</xdr:row>
      <xdr:rowOff>2591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8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158818</xdr:rowOff>
    </xdr:from>
    <xdr:ext cx="313932"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024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79299</xdr:rowOff>
    </xdr:from>
    <xdr:to>
      <xdr:col>50</xdr:col>
      <xdr:colOff>165100</xdr:colOff>
      <xdr:row>39</xdr:row>
      <xdr:rowOff>9449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576</xdr:rowOff>
    </xdr:from>
    <xdr:ext cx="313932"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82333" y="6687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77698</xdr:rowOff>
    </xdr:from>
    <xdr:to>
      <xdr:col>46</xdr:col>
      <xdr:colOff>38100</xdr:colOff>
      <xdr:row>39</xdr:row>
      <xdr:rowOff>7848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170425</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93333" y="66855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79528</xdr:rowOff>
    </xdr:from>
    <xdr:to>
      <xdr:col>41</xdr:col>
      <xdr:colOff>101600</xdr:colOff>
      <xdr:row>39</xdr:row>
      <xdr:rowOff>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805</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04333" y="6687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78613</xdr:rowOff>
    </xdr:from>
    <xdr:to>
      <xdr:col>36</xdr:col>
      <xdr:colOff>165100</xdr:colOff>
      <xdr:row>39</xdr:row>
      <xdr:rowOff>8763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171340</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15333" y="6686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58851</xdr:rowOff>
    </xdr:from>
    <xdr:to>
      <xdr:col>55</xdr:col>
      <xdr:colOff>0</xdr:colOff>
      <xdr:row>58</xdr:row>
      <xdr:rowOff>116898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02951"/>
          <a:ext cx="838200" cy="5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140599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7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116898</xdr:rowOff>
    </xdr:from>
    <xdr:to>
      <xdr:col>50</xdr:col>
      <xdr:colOff>114300</xdr:colOff>
      <xdr:row>58</xdr:row>
      <xdr:rowOff>145834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60998"/>
          <a:ext cx="889000" cy="2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52417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4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142957</xdr:rowOff>
    </xdr:from>
    <xdr:to>
      <xdr:col>45</xdr:col>
      <xdr:colOff>177800</xdr:colOff>
      <xdr:row>58</xdr:row>
      <xdr:rowOff>145834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87057"/>
          <a:ext cx="889000" cy="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79049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131908</xdr:rowOff>
    </xdr:from>
    <xdr:to>
      <xdr:col>41</xdr:col>
      <xdr:colOff>50800</xdr:colOff>
      <xdr:row>58</xdr:row>
      <xdr:rowOff>142957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76008"/>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84764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90022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5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8051</xdr:rowOff>
    </xdr:from>
    <xdr:to>
      <xdr:col>55</xdr:col>
      <xdr:colOff>50800</xdr:colOff>
      <xdr:row>58</xdr:row>
      <xdr:rowOff>109651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5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94428</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6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66098</xdr:rowOff>
    </xdr:from>
    <xdr:to>
      <xdr:col>50</xdr:col>
      <xdr:colOff>165100</xdr:colOff>
      <xdr:row>58</xdr:row>
      <xdr:rowOff>167698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1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158825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1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95034</xdr:rowOff>
    </xdr:from>
    <xdr:to>
      <xdr:col>46</xdr:col>
      <xdr:colOff>38100</xdr:colOff>
      <xdr:row>59</xdr:row>
      <xdr:rowOff>25184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16311</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92157</xdr:rowOff>
    </xdr:from>
    <xdr:to>
      <xdr:col>41</xdr:col>
      <xdr:colOff>101600</xdr:colOff>
      <xdr:row>59</xdr:row>
      <xdr:rowOff>22307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3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13434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12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81108</xdr:rowOff>
    </xdr:from>
    <xdr:to>
      <xdr:col>36</xdr:col>
      <xdr:colOff>165100</xdr:colOff>
      <xdr:row>59</xdr:row>
      <xdr:rowOff>11258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2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2385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11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163686</xdr:rowOff>
    </xdr:from>
    <xdr:to>
      <xdr:col>55</xdr:col>
      <xdr:colOff>0</xdr:colOff>
      <xdr:row>77</xdr:row>
      <xdr:rowOff>1349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193886"/>
          <a:ext cx="838200" cy="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87151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88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1349</xdr:rowOff>
    </xdr:from>
    <xdr:to>
      <xdr:col>50</xdr:col>
      <xdr:colOff>114300</xdr:colOff>
      <xdr:row>77</xdr:row>
      <xdr:rowOff>23473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02999"/>
          <a:ext cx="889000" cy="2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143369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4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133104</xdr:rowOff>
    </xdr:from>
    <xdr:to>
      <xdr:col>45</xdr:col>
      <xdr:colOff>177800</xdr:colOff>
      <xdr:row>77</xdr:row>
      <xdr:rowOff>23473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163304"/>
          <a:ext cx="889000" cy="6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81419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2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46806</xdr:rowOff>
    </xdr:from>
    <xdr:to>
      <xdr:col>41</xdr:col>
      <xdr:colOff>50800</xdr:colOff>
      <xdr:row>76</xdr:row>
      <xdr:rowOff>133104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077006"/>
          <a:ext cx="889000" cy="8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123432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83054</xdr:rowOff>
    </xdr:from>
    <xdr:to>
      <xdr:col>36</xdr:col>
      <xdr:colOff>165100</xdr:colOff>
      <xdr:row>77</xdr:row>
      <xdr:rowOff>13204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4331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2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112886</xdr:rowOff>
    </xdr:from>
    <xdr:to>
      <xdr:col>55</xdr:col>
      <xdr:colOff>50800</xdr:colOff>
      <xdr:row>77</xdr:row>
      <xdr:rowOff>43036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4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135763</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9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121999</xdr:rowOff>
    </xdr:from>
    <xdr:to>
      <xdr:col>50</xdr:col>
      <xdr:colOff>165100</xdr:colOff>
      <xdr:row>77</xdr:row>
      <xdr:rowOff>52149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5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68675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2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144123</xdr:rowOff>
    </xdr:from>
    <xdr:to>
      <xdr:col>46</xdr:col>
      <xdr:colOff>38100</xdr:colOff>
      <xdr:row>77</xdr:row>
      <xdr:rowOff>74273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7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90800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4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82304</xdr:rowOff>
    </xdr:from>
    <xdr:to>
      <xdr:col>41</xdr:col>
      <xdr:colOff>101600</xdr:colOff>
      <xdr:row>77</xdr:row>
      <xdr:rowOff>12454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1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28981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88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167456</xdr:rowOff>
    </xdr:from>
    <xdr:to>
      <xdr:col>36</xdr:col>
      <xdr:colOff>165100</xdr:colOff>
      <xdr:row>76</xdr:row>
      <xdr:rowOff>97606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02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114133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80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7508</xdr:rowOff>
    </xdr:from>
    <xdr:to>
      <xdr:col>55</xdr:col>
      <xdr:colOff>0</xdr:colOff>
      <xdr:row>96</xdr:row>
      <xdr:rowOff>46492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466708"/>
          <a:ext cx="838200" cy="3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11586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0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7508</xdr:rowOff>
    </xdr:from>
    <xdr:to>
      <xdr:col>50</xdr:col>
      <xdr:colOff>114300</xdr:colOff>
      <xdr:row>96</xdr:row>
      <xdr:rowOff>83342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466708"/>
          <a:ext cx="889000" cy="7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153760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83342</xdr:rowOff>
    </xdr:from>
    <xdr:to>
      <xdr:col>45</xdr:col>
      <xdr:colOff>177800</xdr:colOff>
      <xdr:row>96</xdr:row>
      <xdr:rowOff>141140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42542"/>
          <a:ext cx="889000" cy="5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91915</xdr:rowOff>
    </xdr:from>
    <xdr:to>
      <xdr:col>41</xdr:col>
      <xdr:colOff>50800</xdr:colOff>
      <xdr:row>96</xdr:row>
      <xdr:rowOff>141140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51115"/>
          <a:ext cx="889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20837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5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152361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167142</xdr:rowOff>
    </xdr:from>
    <xdr:to>
      <xdr:col>55</xdr:col>
      <xdr:colOff>50800</xdr:colOff>
      <xdr:row>96</xdr:row>
      <xdr:rowOff>97292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5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18569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0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128158</xdr:rowOff>
    </xdr:from>
    <xdr:to>
      <xdr:col>50</xdr:col>
      <xdr:colOff>165100</xdr:colOff>
      <xdr:row>96</xdr:row>
      <xdr:rowOff>58308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1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74835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9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32542</xdr:rowOff>
    </xdr:from>
    <xdr:to>
      <xdr:col>46</xdr:col>
      <xdr:colOff>38100</xdr:colOff>
      <xdr:row>96</xdr:row>
      <xdr:rowOff>134142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9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150669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6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90340</xdr:rowOff>
    </xdr:from>
    <xdr:to>
      <xdr:col>41</xdr:col>
      <xdr:colOff>101600</xdr:colOff>
      <xdr:row>97</xdr:row>
      <xdr:rowOff>20490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4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37017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2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41115</xdr:rowOff>
    </xdr:from>
    <xdr:to>
      <xdr:col>36</xdr:col>
      <xdr:colOff>165100</xdr:colOff>
      <xdr:row>96</xdr:row>
      <xdr:rowOff>142715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0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133842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59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26581</xdr:rowOff>
    </xdr:from>
    <xdr:to>
      <xdr:col>85</xdr:col>
      <xdr:colOff>127000</xdr:colOff>
      <xdr:row>36</xdr:row>
      <xdr:rowOff>13189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027331"/>
          <a:ext cx="838200" cy="15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13189</xdr:rowOff>
    </xdr:from>
    <xdr:to>
      <xdr:col>81</xdr:col>
      <xdr:colOff>50800</xdr:colOff>
      <xdr:row>36</xdr:row>
      <xdr:rowOff>48222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185389"/>
          <a:ext cx="889000" cy="3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131506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3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48222</xdr:rowOff>
    </xdr:from>
    <xdr:to>
      <xdr:col>76</xdr:col>
      <xdr:colOff>114300</xdr:colOff>
      <xdr:row>36</xdr:row>
      <xdr:rowOff>61557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220422"/>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155186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161741</xdr:rowOff>
    </xdr:from>
    <xdr:to>
      <xdr:col>71</xdr:col>
      <xdr:colOff>177800</xdr:colOff>
      <xdr:row>36</xdr:row>
      <xdr:rowOff>61557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162491"/>
          <a:ext cx="889000" cy="7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161663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32779</xdr:rowOff>
    </xdr:from>
    <xdr:to>
      <xdr:col>67</xdr:col>
      <xdr:colOff>101600</xdr:colOff>
      <xdr:row>36</xdr:row>
      <xdr:rowOff>134379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125506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9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147231</xdr:rowOff>
    </xdr:from>
    <xdr:to>
      <xdr:col>85</xdr:col>
      <xdr:colOff>177800</xdr:colOff>
      <xdr:row>35</xdr:row>
      <xdr:rowOff>77381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97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170108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82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133839</xdr:rowOff>
    </xdr:from>
    <xdr:to>
      <xdr:col>81</xdr:col>
      <xdr:colOff>101600</xdr:colOff>
      <xdr:row>36</xdr:row>
      <xdr:rowOff>63989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1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80516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0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168872</xdr:rowOff>
    </xdr:from>
    <xdr:to>
      <xdr:col>76</xdr:col>
      <xdr:colOff>165100</xdr:colOff>
      <xdr:row>36</xdr:row>
      <xdr:rowOff>99022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16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115549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94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10757</xdr:rowOff>
    </xdr:from>
    <xdr:to>
      <xdr:col>72</xdr:col>
      <xdr:colOff>38100</xdr:colOff>
      <xdr:row>36</xdr:row>
      <xdr:rowOff>112357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8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128884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95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110941</xdr:rowOff>
    </xdr:from>
    <xdr:to>
      <xdr:col>67</xdr:col>
      <xdr:colOff>101600</xdr:colOff>
      <xdr:row>36</xdr:row>
      <xdr:rowOff>41091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1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57618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88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16728</xdr:rowOff>
    </xdr:from>
    <xdr:to>
      <xdr:col>85</xdr:col>
      <xdr:colOff>127000</xdr:colOff>
      <xdr:row>57</xdr:row>
      <xdr:rowOff>65626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89378"/>
          <a:ext cx="838200" cy="4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45158</xdr:rowOff>
    </xdr:from>
    <xdr:to>
      <xdr:col>81</xdr:col>
      <xdr:colOff>50800</xdr:colOff>
      <xdr:row>57</xdr:row>
      <xdr:rowOff>65626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17808"/>
          <a:ext cx="889000" cy="2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45158</xdr:rowOff>
    </xdr:from>
    <xdr:to>
      <xdr:col>76</xdr:col>
      <xdr:colOff>114300</xdr:colOff>
      <xdr:row>57</xdr:row>
      <xdr:rowOff>72072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17808"/>
          <a:ext cx="889000" cy="2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28135</xdr:rowOff>
    </xdr:from>
    <xdr:to>
      <xdr:col>71</xdr:col>
      <xdr:colOff>177800</xdr:colOff>
      <xdr:row>57</xdr:row>
      <xdr:rowOff>72072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00785"/>
          <a:ext cx="889000" cy="4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144543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137378</xdr:rowOff>
    </xdr:from>
    <xdr:to>
      <xdr:col>85</xdr:col>
      <xdr:colOff>177800</xdr:colOff>
      <xdr:row>57</xdr:row>
      <xdr:rowOff>67528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3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52305</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14826</xdr:rowOff>
    </xdr:from>
    <xdr:to>
      <xdr:col>81</xdr:col>
      <xdr:colOff>101600</xdr:colOff>
      <xdr:row>57</xdr:row>
      <xdr:rowOff>116426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8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107553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8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165808</xdr:rowOff>
    </xdr:from>
    <xdr:to>
      <xdr:col>76</xdr:col>
      <xdr:colOff>165100</xdr:colOff>
      <xdr:row>57</xdr:row>
      <xdr:rowOff>95958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6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87085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5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21272</xdr:rowOff>
    </xdr:from>
    <xdr:to>
      <xdr:col>72</xdr:col>
      <xdr:colOff>38100</xdr:colOff>
      <xdr:row>57</xdr:row>
      <xdr:rowOff>122872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113999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8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148785</xdr:rowOff>
    </xdr:from>
    <xdr:to>
      <xdr:col>67</xdr:col>
      <xdr:colOff>101600</xdr:colOff>
      <xdr:row>57</xdr:row>
      <xdr:rowOff>78935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4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70062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84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62525</xdr:rowOff>
    </xdr:from>
    <xdr:to>
      <xdr:col>85</xdr:col>
      <xdr:colOff>127000</xdr:colOff>
      <xdr:row>78</xdr:row>
      <xdr:rowOff>132979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435625"/>
          <a:ext cx="838200" cy="7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96609</xdr:rowOff>
    </xdr:from>
    <xdr:to>
      <xdr:col>81</xdr:col>
      <xdr:colOff>50800</xdr:colOff>
      <xdr:row>78</xdr:row>
      <xdr:rowOff>132979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2955359"/>
          <a:ext cx="889000" cy="55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96609</xdr:rowOff>
    </xdr:from>
    <xdr:to>
      <xdr:col>76</xdr:col>
      <xdr:colOff>114300</xdr:colOff>
      <xdr:row>76</xdr:row>
      <xdr:rowOff>136522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2955359"/>
          <a:ext cx="889000" cy="21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47600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42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136522</xdr:rowOff>
    </xdr:from>
    <xdr:to>
      <xdr:col>71</xdr:col>
      <xdr:colOff>177800</xdr:colOff>
      <xdr:row>78</xdr:row>
      <xdr:rowOff>84196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166722"/>
          <a:ext cx="889000" cy="29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3776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114754</xdr:rowOff>
    </xdr:from>
    <xdr:to>
      <xdr:col>67</xdr:col>
      <xdr:colOff>101600</xdr:colOff>
      <xdr:row>77</xdr:row>
      <xdr:rowOff>44904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14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61432</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292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11725</xdr:rowOff>
    </xdr:from>
    <xdr:to>
      <xdr:col>85</xdr:col>
      <xdr:colOff>177800</xdr:colOff>
      <xdr:row>78</xdr:row>
      <xdr:rowOff>113325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123174</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2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82179</xdr:rowOff>
    </xdr:from>
    <xdr:to>
      <xdr:col>81</xdr:col>
      <xdr:colOff>101600</xdr:colOff>
      <xdr:row>79</xdr:row>
      <xdr:rowOff>12329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5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3456</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54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45809</xdr:rowOff>
    </xdr:from>
    <xdr:to>
      <xdr:col>76</xdr:col>
      <xdr:colOff>165100</xdr:colOff>
      <xdr:row>75</xdr:row>
      <xdr:rowOff>147408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29045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163936</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67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85722</xdr:rowOff>
    </xdr:from>
    <xdr:to>
      <xdr:col>72</xdr:col>
      <xdr:colOff>38100</xdr:colOff>
      <xdr:row>77</xdr:row>
      <xdr:rowOff>15872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11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32400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289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33396</xdr:rowOff>
    </xdr:from>
    <xdr:to>
      <xdr:col>67</xdr:col>
      <xdr:colOff>101600</xdr:colOff>
      <xdr:row>78</xdr:row>
      <xdr:rowOff>134996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0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126123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49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142951</xdr:rowOff>
    </xdr:from>
    <xdr:to>
      <xdr:col>85</xdr:col>
      <xdr:colOff>127000</xdr:colOff>
      <xdr:row>97</xdr:row>
      <xdr:rowOff>143472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773601"/>
          <a:ext cx="8382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132542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142951</xdr:rowOff>
    </xdr:from>
    <xdr:to>
      <xdr:col>81</xdr:col>
      <xdr:colOff>50800</xdr:colOff>
      <xdr:row>97</xdr:row>
      <xdr:rowOff>168554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773601"/>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168554</xdr:rowOff>
    </xdr:from>
    <xdr:to>
      <xdr:col>76</xdr:col>
      <xdr:colOff>114300</xdr:colOff>
      <xdr:row>98</xdr:row>
      <xdr:rowOff>63182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799204"/>
          <a:ext cx="889000" cy="6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84687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63182</xdr:rowOff>
    </xdr:from>
    <xdr:to>
      <xdr:col>71</xdr:col>
      <xdr:colOff>177800</xdr:colOff>
      <xdr:row>98</xdr:row>
      <xdr:rowOff>70968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865282"/>
          <a:ext cx="889000" cy="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96614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121958</xdr:rowOff>
    </xdr:from>
    <xdr:to>
      <xdr:col>67</xdr:col>
      <xdr:colOff>101600</xdr:colOff>
      <xdr:row>97</xdr:row>
      <xdr:rowOff>52108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68635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92672</xdr:rowOff>
    </xdr:from>
    <xdr:to>
      <xdr:col>85</xdr:col>
      <xdr:colOff>177800</xdr:colOff>
      <xdr:row>98</xdr:row>
      <xdr:rowOff>22822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2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71099</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70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92151</xdr:rowOff>
    </xdr:from>
    <xdr:to>
      <xdr:col>81</xdr:col>
      <xdr:colOff>101600</xdr:colOff>
      <xdr:row>98</xdr:row>
      <xdr:rowOff>22301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13428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1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117754</xdr:rowOff>
    </xdr:from>
    <xdr:to>
      <xdr:col>76</xdr:col>
      <xdr:colOff>165100</xdr:colOff>
      <xdr:row>98</xdr:row>
      <xdr:rowOff>47904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4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39031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4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12382</xdr:rowOff>
    </xdr:from>
    <xdr:to>
      <xdr:col>72</xdr:col>
      <xdr:colOff>38100</xdr:colOff>
      <xdr:row>98</xdr:row>
      <xdr:rowOff>113982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81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105109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90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20168</xdr:rowOff>
    </xdr:from>
    <xdr:to>
      <xdr:col>67</xdr:col>
      <xdr:colOff>101600</xdr:colOff>
      <xdr:row>98</xdr:row>
      <xdr:rowOff>121768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82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112895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91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6357620"/>
          <a:ext cx="1269" cy="297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132097</xdr:rowOff>
    </xdr:from>
    <xdr:ext cx="313932"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613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58437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571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127017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544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30</xdr:row>
      <xdr:rowOff>1287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5144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92727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を上回ったのは、議会費、総務費、衛生費、商工費、土木費、消防費である。商工費、消防費が類似団体内平均値より高い要因としては、本市は基幹産業が観光業であることから人口規模以上の行政需要があることや、消防業務を単独で運営しているためである。衛生費は、環境衛生施設等整備基金積立金やごみ焼却施設修繕工事の減少により、前年度と比較して減少した。土木費は、道路・橋梁及び水路等の維持補修費、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熱海市伊豆山土石流災害に係る被災地区の復興事業に取り組んでいるものの、下水道事業会計への繰出金が減少し、前年度と比較して減少した。教育費は、小中学校校舎等の改修を継続して実施した他、移動図書館車両の購入等により、前年度と比較して増加した。小中学校校舎等は依然として校舎施設の老朽化は進んでいるため、統廃合の検討や公共施設等総合管理計画に基づく長寿命化等による適正な管理に努めていく。災害復旧費は、大雨により被災した火葬場と河川の復旧に係る経費が増加した。公債費は、認定こども園整備事業等に係る元金償還が開始されたことに起因した長期債元金の増加を償還終了による減少が上回り、前年度と比較して減少しているが、災害復旧・復興の財源として地方債を活用しているため、今後数年は上昇傾向が続くこと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静岡県熱海市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の標準財政規模に対する比率の前年度からの減少は、下水道貸付金償還金終了や決算余剰金減少による積立ての減少、取崩しの増加よる。実質単年度収支の赤字は、実質単年度収支に算定されない決算余剰金</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千万円を財政調整基金への積立てが一因である。今後も令和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月熱海市伊豆山土石流災害の復興完成に向け取崩し増加が見込まれるため、計画的な基金管理を行い健全な財政運営に努める。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静岡県熱海市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すべての会計において実質収支は黒字となった。</a:t>
          </a:r>
        </a:p>
        <a:p>
          <a:r>
            <a:rPr kumimoji="1" lang="ja-JP" altLang="en-US" sz="1400">
              <a:latin typeface="ＭＳ ゴシック" pitchFamily="49" charset="-128"/>
              <a:ea typeface="ＭＳ ゴシック" pitchFamily="49" charset="-128"/>
            </a:rPr>
            <a:t>一般会計は、歳入歳出ともに減少したが、災害関連の国庫補助金や地方税等の減少が大きく、黒字額は減少した。</a:t>
          </a:r>
        </a:p>
        <a:p>
          <a:r>
            <a:rPr kumimoji="1" lang="ja-JP" altLang="en-US" sz="1400">
              <a:latin typeface="ＭＳ ゴシック" pitchFamily="49" charset="-128"/>
              <a:ea typeface="ＭＳ ゴシック" pitchFamily="49" charset="-128"/>
            </a:rPr>
            <a:t>水道事業会計は料金改定等に伴う収入の増加により黒字が増加した。下水道事業会計は料金収入が減少し、黒字額が減少した。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初島漁業集落排水事業会計は、令和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年度より公営企業会計とした。</a:t>
          </a:r>
        </a:p>
        <a:p>
          <a:r>
            <a:rPr kumimoji="1" lang="ja-JP" altLang="en-US" sz="1400">
              <a:latin typeface="ＭＳ ゴシック" pitchFamily="49" charset="-128"/>
              <a:ea typeface="ＭＳ ゴシック" pitchFamily="49" charset="-128"/>
            </a:rPr>
            <a:t>国民健康保険事業特別会計は、令和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年度に賦課方式について資産割を廃止した影響により国民健康保険税収入が減少、加入世帯の減少もあり黒字額が減少傾向にある。</a:t>
          </a:r>
        </a:p>
        <a:p>
          <a:r>
            <a:rPr kumimoji="1" lang="ja-JP" altLang="en-US" sz="1400">
              <a:latin typeface="ＭＳ ゴシック" pitchFamily="49" charset="-128"/>
              <a:ea typeface="ＭＳ ゴシック" pitchFamily="49" charset="-128"/>
            </a:rPr>
            <a:t>今後も、水道事業、下水道事業、温泉事業、初島漁業集落排水事業会計については、経営戦略等の計画に基づき、その他の事業会計についても、一般会計の繰出金に依存しないように、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23220041</v>
      </c>
      <c r="BO4" s="358"/>
      <c r="BP4" s="358"/>
      <c r="BQ4" s="358"/>
      <c r="BR4" s="358"/>
      <c r="BS4" s="358"/>
      <c r="BT4" s="358"/>
      <c r="BU4" s="359"/>
      <c r="BV4" s="357">
        <v>24209526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13</v>
      </c>
      <c r="CU4" s="364"/>
      <c r="CV4" s="364"/>
      <c r="CW4" s="364"/>
      <c r="CX4" s="364"/>
      <c r="CY4" s="364"/>
      <c r="CZ4" s="364"/>
      <c r="DA4" s="365"/>
      <c r="DB4" s="363">
        <v>18</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21668239</v>
      </c>
      <c r="BO5" s="395"/>
      <c r="BP5" s="395"/>
      <c r="BQ5" s="395"/>
      <c r="BR5" s="395"/>
      <c r="BS5" s="395"/>
      <c r="BT5" s="395"/>
      <c r="BU5" s="396"/>
      <c r="BV5" s="394">
        <v>21981698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89.2</v>
      </c>
      <c r="CU5" s="392"/>
      <c r="CV5" s="392"/>
      <c r="CW5" s="392"/>
      <c r="CX5" s="392"/>
      <c r="CY5" s="392"/>
      <c r="CZ5" s="392"/>
      <c r="DA5" s="393"/>
      <c r="DB5" s="391">
        <v>88.5</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1551802</v>
      </c>
      <c r="BO6" s="395"/>
      <c r="BP6" s="395"/>
      <c r="BQ6" s="395"/>
      <c r="BR6" s="395"/>
      <c r="BS6" s="395"/>
      <c r="BT6" s="395"/>
      <c r="BU6" s="396"/>
      <c r="BV6" s="394">
        <v>2227828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89.5</v>
      </c>
      <c r="CU6" s="432"/>
      <c r="CV6" s="432"/>
      <c r="CW6" s="432"/>
      <c r="CX6" s="432"/>
      <c r="CY6" s="432"/>
      <c r="CZ6" s="432"/>
      <c r="DA6" s="433"/>
      <c r="DB6" s="431">
        <v>89.3</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143956</v>
      </c>
      <c r="BO7" s="395"/>
      <c r="BP7" s="395"/>
      <c r="BQ7" s="395"/>
      <c r="BR7" s="395"/>
      <c r="BS7" s="395"/>
      <c r="BT7" s="395"/>
      <c r="BU7" s="396"/>
      <c r="BV7" s="394">
        <v>319298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10835817</v>
      </c>
      <c r="CU7" s="395"/>
      <c r="CV7" s="395"/>
      <c r="CW7" s="395"/>
      <c r="CX7" s="395"/>
      <c r="CY7" s="395"/>
      <c r="CZ7" s="395"/>
      <c r="DA7" s="396"/>
      <c r="DB7" s="394">
        <v>10583291</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1407846</v>
      </c>
      <c r="BO8" s="395"/>
      <c r="BP8" s="395"/>
      <c r="BQ8" s="395"/>
      <c r="BR8" s="395"/>
      <c r="BS8" s="395"/>
      <c r="BT8" s="395"/>
      <c r="BU8" s="396"/>
      <c r="BV8" s="394">
        <v>1908530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0.85</v>
      </c>
      <c r="CU8" s="435"/>
      <c r="CV8" s="435"/>
      <c r="CW8" s="435"/>
      <c r="CX8" s="435"/>
      <c r="CY8" s="435"/>
      <c r="CZ8" s="435"/>
      <c r="DA8" s="436"/>
      <c r="DB8" s="434">
        <v>0.84</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34208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-500684</v>
      </c>
      <c r="BO9" s="395"/>
      <c r="BP9" s="395"/>
      <c r="BQ9" s="395"/>
      <c r="BR9" s="395"/>
      <c r="BS9" s="395"/>
      <c r="BT9" s="395"/>
      <c r="BU9" s="396"/>
      <c r="BV9" s="394">
        <v>-822992</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9</v>
      </c>
      <c r="CU9" s="392"/>
      <c r="CV9" s="392"/>
      <c r="CW9" s="392"/>
      <c r="CX9" s="392"/>
      <c r="CY9" s="392"/>
      <c r="CZ9" s="392"/>
      <c r="DA9" s="393"/>
      <c r="DB9" s="391">
        <v>9</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37544</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86055</v>
      </c>
      <c r="BO10" s="395"/>
      <c r="BP10" s="395"/>
      <c r="BQ10" s="395"/>
      <c r="BR10" s="395"/>
      <c r="BS10" s="395"/>
      <c r="BT10" s="395"/>
      <c r="BU10" s="396"/>
      <c r="BV10" s="394">
        <v>203130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33290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1293640</v>
      </c>
      <c r="BO12" s="395"/>
      <c r="BP12" s="395"/>
      <c r="BQ12" s="395"/>
      <c r="BR12" s="395"/>
      <c r="BS12" s="395"/>
      <c r="BT12" s="395"/>
      <c r="BU12" s="396"/>
      <c r="BV12" s="394">
        <v>1050860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32049</v>
      </c>
      <c r="S13" s="479"/>
      <c r="T13" s="479"/>
      <c r="U13" s="479"/>
      <c r="V13" s="480"/>
      <c r="W13" s="410" t="s">
        <v>131</v>
      </c>
      <c r="X13" s="411"/>
      <c r="Y13" s="411"/>
      <c r="Z13" s="411"/>
      <c r="AA13" s="411"/>
      <c r="AB13" s="401"/>
      <c r="AC13" s="445">
        <v>228</v>
      </c>
      <c r="AD13" s="446"/>
      <c r="AE13" s="446"/>
      <c r="AF13" s="446"/>
      <c r="AG13" s="488"/>
      <c r="AH13" s="445">
        <v>265</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-1708269</v>
      </c>
      <c r="BO13" s="395"/>
      <c r="BP13" s="395"/>
      <c r="BQ13" s="395"/>
      <c r="BR13" s="395"/>
      <c r="BS13" s="395"/>
      <c r="BT13" s="395"/>
      <c r="BU13" s="396"/>
      <c r="BV13" s="394">
        <v>-1670722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4.3</v>
      </c>
      <c r="CU13" s="392"/>
      <c r="CV13" s="392"/>
      <c r="CW13" s="392"/>
      <c r="CX13" s="392"/>
      <c r="CY13" s="392"/>
      <c r="CZ13" s="392"/>
      <c r="DA13" s="393"/>
      <c r="DB13" s="391">
        <v>4.3</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33934</v>
      </c>
      <c r="S14" s="479"/>
      <c r="T14" s="479"/>
      <c r="U14" s="479"/>
      <c r="V14" s="480"/>
      <c r="W14" s="384"/>
      <c r="X14" s="385"/>
      <c r="Y14" s="385"/>
      <c r="Z14" s="385"/>
      <c r="AA14" s="385"/>
      <c r="AB14" s="374"/>
      <c r="AC14" s="481">
        <v>1.6</v>
      </c>
      <c r="AD14" s="482"/>
      <c r="AE14" s="482"/>
      <c r="AF14" s="482"/>
      <c r="AG14" s="483"/>
      <c r="AH14" s="481">
        <v>1.6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32933</v>
      </c>
      <c r="S15" s="479"/>
      <c r="T15" s="479"/>
      <c r="U15" s="479"/>
      <c r="V15" s="480"/>
      <c r="W15" s="410" t="s">
        <v>137</v>
      </c>
      <c r="X15" s="411"/>
      <c r="Y15" s="411"/>
      <c r="Z15" s="411"/>
      <c r="AA15" s="411"/>
      <c r="AB15" s="401"/>
      <c r="AC15" s="445">
        <v>1662</v>
      </c>
      <c r="AD15" s="446"/>
      <c r="AE15" s="446"/>
      <c r="AF15" s="446"/>
      <c r="AG15" s="488"/>
      <c r="AH15" s="445">
        <v>2045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7372582</v>
      </c>
      <c r="BO15" s="358"/>
      <c r="BP15" s="358"/>
      <c r="BQ15" s="358"/>
      <c r="BR15" s="358"/>
      <c r="BS15" s="358"/>
      <c r="BT15" s="358"/>
      <c r="BU15" s="359"/>
      <c r="BV15" s="357">
        <v>7033647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11.8</v>
      </c>
      <c r="AD16" s="482"/>
      <c r="AE16" s="482"/>
      <c r="AF16" s="482"/>
      <c r="AG16" s="483"/>
      <c r="AH16" s="481">
        <v>12.4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8513939</v>
      </c>
      <c r="BO16" s="395"/>
      <c r="BP16" s="395"/>
      <c r="BQ16" s="395"/>
      <c r="BR16" s="395"/>
      <c r="BS16" s="395"/>
      <c r="BT16" s="395"/>
      <c r="BU16" s="396"/>
      <c r="BV16" s="394">
        <v>8360491</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12252</v>
      </c>
      <c r="AD17" s="446"/>
      <c r="AE17" s="446"/>
      <c r="AF17" s="446"/>
      <c r="AG17" s="488"/>
      <c r="AH17" s="445">
        <v>14120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9657996</v>
      </c>
      <c r="BO17" s="395"/>
      <c r="BP17" s="395"/>
      <c r="BQ17" s="395"/>
      <c r="BR17" s="395"/>
      <c r="BS17" s="395"/>
      <c r="BT17" s="395"/>
      <c r="BU17" s="396"/>
      <c r="BV17" s="394">
        <v>9132661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61.7</v>
      </c>
      <c r="M18" s="518"/>
      <c r="N18" s="518"/>
      <c r="O18" s="518"/>
      <c r="P18" s="518"/>
      <c r="Q18" s="518"/>
      <c r="R18" s="519"/>
      <c r="S18" s="519"/>
      <c r="T18" s="519"/>
      <c r="U18" s="519"/>
      <c r="V18" s="520"/>
      <c r="W18" s="412"/>
      <c r="X18" s="413"/>
      <c r="Y18" s="413"/>
      <c r="Z18" s="413"/>
      <c r="AA18" s="413"/>
      <c r="AB18" s="404"/>
      <c r="AC18" s="521">
        <v>86.6</v>
      </c>
      <c r="AD18" s="522"/>
      <c r="AE18" s="522"/>
      <c r="AF18" s="522"/>
      <c r="AG18" s="523"/>
      <c r="AH18" s="521">
        <v>85.9</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10092159</v>
      </c>
      <c r="BO18" s="395"/>
      <c r="BP18" s="395"/>
      <c r="BQ18" s="395"/>
      <c r="BR18" s="395"/>
      <c r="BS18" s="395"/>
      <c r="BT18" s="395"/>
      <c r="BU18" s="396"/>
      <c r="BV18" s="394">
        <v>10309374</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554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17958817</v>
      </c>
      <c r="BO19" s="395"/>
      <c r="BP19" s="395"/>
      <c r="BQ19" s="395"/>
      <c r="BR19" s="395"/>
      <c r="BS19" s="395"/>
      <c r="BT19" s="395"/>
      <c r="BU19" s="396"/>
      <c r="BV19" s="394">
        <v>18320283</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18440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15604328</v>
      </c>
      <c r="BO22" s="358"/>
      <c r="BP22" s="358"/>
      <c r="BQ22" s="358"/>
      <c r="BR22" s="358"/>
      <c r="BS22" s="358"/>
      <c r="BT22" s="358"/>
      <c r="BU22" s="359"/>
      <c r="BV22" s="357">
        <v>16171435</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11368321</v>
      </c>
      <c r="BO23" s="395"/>
      <c r="BP23" s="395"/>
      <c r="BQ23" s="395"/>
      <c r="BR23" s="395"/>
      <c r="BS23" s="395"/>
      <c r="BT23" s="395"/>
      <c r="BU23" s="396"/>
      <c r="BV23" s="394">
        <v>11512219</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7480</v>
      </c>
      <c r="R24" s="446"/>
      <c r="S24" s="446"/>
      <c r="T24" s="446"/>
      <c r="U24" s="446"/>
      <c r="V24" s="488"/>
      <c r="W24" s="540"/>
      <c r="X24" s="541"/>
      <c r="Y24" s="542"/>
      <c r="Z24" s="444" t="s">
        <v>162</v>
      </c>
      <c r="AA24" s="424"/>
      <c r="AB24" s="424"/>
      <c r="AC24" s="424"/>
      <c r="AD24" s="424"/>
      <c r="AE24" s="424"/>
      <c r="AF24" s="424"/>
      <c r="AG24" s="425"/>
      <c r="AH24" s="445">
        <v>423</v>
      </c>
      <c r="AI24" s="446"/>
      <c r="AJ24" s="446"/>
      <c r="AK24" s="446"/>
      <c r="AL24" s="488"/>
      <c r="AM24" s="445">
        <v>1348947</v>
      </c>
      <c r="AN24" s="446"/>
      <c r="AO24" s="446"/>
      <c r="AP24" s="446"/>
      <c r="AQ24" s="446"/>
      <c r="AR24" s="488"/>
      <c r="AS24" s="445">
        <v>3189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9498743</v>
      </c>
      <c r="BO24" s="395"/>
      <c r="BP24" s="395"/>
      <c r="BQ24" s="395"/>
      <c r="BR24" s="395"/>
      <c r="BS24" s="395"/>
      <c r="BT24" s="395"/>
      <c r="BU24" s="396"/>
      <c r="BV24" s="394">
        <v>9518126</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6290</v>
      </c>
      <c r="R25" s="446"/>
      <c r="S25" s="446"/>
      <c r="T25" s="446"/>
      <c r="U25" s="446"/>
      <c r="V25" s="488"/>
      <c r="W25" s="540"/>
      <c r="X25" s="541"/>
      <c r="Y25" s="542"/>
      <c r="Z25" s="444" t="s">
        <v>165</v>
      </c>
      <c r="AA25" s="424"/>
      <c r="AB25" s="424"/>
      <c r="AC25" s="424"/>
      <c r="AD25" s="424"/>
      <c r="AE25" s="424"/>
      <c r="AF25" s="424"/>
      <c r="AG25" s="425"/>
      <c r="AH25" s="445">
        <v>87</v>
      </c>
      <c r="AI25" s="446"/>
      <c r="AJ25" s="446"/>
      <c r="AK25" s="446"/>
      <c r="AL25" s="488"/>
      <c r="AM25" s="445">
        <v>260304</v>
      </c>
      <c r="AN25" s="446"/>
      <c r="AO25" s="446"/>
      <c r="AP25" s="446"/>
      <c r="AQ25" s="446"/>
      <c r="AR25" s="488"/>
      <c r="AS25" s="445">
        <v>2992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2874976</v>
      </c>
      <c r="BO25" s="358"/>
      <c r="BP25" s="358"/>
      <c r="BQ25" s="358"/>
      <c r="BR25" s="358"/>
      <c r="BS25" s="358"/>
      <c r="BT25" s="358"/>
      <c r="BU25" s="359"/>
      <c r="BV25" s="357">
        <v>2951998</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5610</v>
      </c>
      <c r="R26" s="446"/>
      <c r="S26" s="446"/>
      <c r="T26" s="446"/>
      <c r="U26" s="446"/>
      <c r="V26" s="488"/>
      <c r="W26" s="540"/>
      <c r="X26" s="541"/>
      <c r="Y26" s="542"/>
      <c r="Z26" s="444" t="s">
        <v>168</v>
      </c>
      <c r="AA26" s="546"/>
      <c r="AB26" s="546"/>
      <c r="AC26" s="546"/>
      <c r="AD26" s="546"/>
      <c r="AE26" s="546"/>
      <c r="AF26" s="546"/>
      <c r="AG26" s="547"/>
      <c r="AH26" s="445">
        <v>17</v>
      </c>
      <c r="AI26" s="446"/>
      <c r="AJ26" s="446"/>
      <c r="AK26" s="446"/>
      <c r="AL26" s="488"/>
      <c r="AM26" s="445">
        <v>55692</v>
      </c>
      <c r="AN26" s="446"/>
      <c r="AO26" s="446"/>
      <c r="AP26" s="446"/>
      <c r="AQ26" s="446"/>
      <c r="AR26" s="488"/>
      <c r="AS26" s="445">
        <v>3276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4650</v>
      </c>
      <c r="R27" s="446"/>
      <c r="S27" s="446"/>
      <c r="T27" s="446"/>
      <c r="U27" s="446"/>
      <c r="V27" s="488"/>
      <c r="W27" s="540"/>
      <c r="X27" s="541"/>
      <c r="Y27" s="542"/>
      <c r="Z27" s="444" t="s">
        <v>171</v>
      </c>
      <c r="AA27" s="424"/>
      <c r="AB27" s="424"/>
      <c r="AC27" s="424"/>
      <c r="AD27" s="424"/>
      <c r="AE27" s="424"/>
      <c r="AF27" s="424"/>
      <c r="AG27" s="425"/>
      <c r="AH27" s="445">
        <v>14</v>
      </c>
      <c r="AI27" s="446"/>
      <c r="AJ27" s="446"/>
      <c r="AK27" s="446"/>
      <c r="AL27" s="488"/>
      <c r="AM27" s="445">
        <v>52458</v>
      </c>
      <c r="AN27" s="446"/>
      <c r="AO27" s="446"/>
      <c r="AP27" s="446"/>
      <c r="AQ27" s="446"/>
      <c r="AR27" s="488"/>
      <c r="AS27" s="445">
        <v>3747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4250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4256175</v>
      </c>
      <c r="BO28" s="358"/>
      <c r="BP28" s="358"/>
      <c r="BQ28" s="358"/>
      <c r="BR28" s="358"/>
      <c r="BS28" s="358"/>
      <c r="BT28" s="358"/>
      <c r="BU28" s="359"/>
      <c r="BV28" s="357">
        <v>4503760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13</v>
      </c>
      <c r="M29" s="446"/>
      <c r="N29" s="446"/>
      <c r="O29" s="446"/>
      <c r="P29" s="488"/>
      <c r="Q29" s="445">
        <v>3900</v>
      </c>
      <c r="R29" s="446"/>
      <c r="S29" s="446"/>
      <c r="T29" s="446"/>
      <c r="U29" s="446"/>
      <c r="V29" s="488"/>
      <c r="W29" s="543"/>
      <c r="X29" s="544"/>
      <c r="Y29" s="545"/>
      <c r="Z29" s="444" t="s">
        <v>177</v>
      </c>
      <c r="AA29" s="424"/>
      <c r="AB29" s="424"/>
      <c r="AC29" s="424"/>
      <c r="AD29" s="424"/>
      <c r="AE29" s="424"/>
      <c r="AF29" s="424"/>
      <c r="AG29" s="425"/>
      <c r="AH29" s="445">
        <v>437</v>
      </c>
      <c r="AI29" s="446"/>
      <c r="AJ29" s="446"/>
      <c r="AK29" s="446"/>
      <c r="AL29" s="488"/>
      <c r="AM29" s="445">
        <v>1401405</v>
      </c>
      <c r="AN29" s="446"/>
      <c r="AO29" s="446"/>
      <c r="AP29" s="446"/>
      <c r="AQ29" s="446"/>
      <c r="AR29" s="488"/>
      <c r="AS29" s="445">
        <v>3207</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456848</v>
      </c>
      <c r="BO29" s="395"/>
      <c r="BP29" s="395"/>
      <c r="BQ29" s="395"/>
      <c r="BR29" s="395"/>
      <c r="BS29" s="395"/>
      <c r="BT29" s="395"/>
      <c r="BU29" s="396"/>
      <c r="BV29" s="394">
        <v>456552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102.8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5819294</v>
      </c>
      <c r="BO30" s="514"/>
      <c r="BP30" s="514"/>
      <c r="BQ30" s="514"/>
      <c r="BR30" s="514"/>
      <c r="BS30" s="514"/>
      <c r="BT30" s="514"/>
      <c r="BU30" s="515"/>
      <c r="BV30" s="513">
        <v>4396249</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静岡県後期高齢者医療広域連合</v>
      </c>
      <c r="BZ34" s="585"/>
      <c r="CA34" s="585"/>
      <c r="CB34" s="585"/>
      <c r="CC34" s="585"/>
      <c r="CD34" s="585"/>
      <c r="CE34" s="585"/>
      <c r="CF34" s="585"/>
      <c r="CG34" s="585"/>
      <c r="CH34" s="585"/>
      <c r="CI34" s="585"/>
      <c r="CJ34" s="585"/>
      <c r="CK34" s="585"/>
      <c r="CL34" s="585"/>
      <c r="CM34" s="585"/>
      <c r="CN34" s="163"/>
      <c r="CO34" s="584">
        <f>IF(CQ34="","",MAX(C34:D43,U34:V43,AM34:AN43,BE34:BF43,BW34:BX43)+1)</f>
        <v>12</v>
      </c>
      <c r="CP34" s="584"/>
      <c r="CQ34" s="585" t="str">
        <f>IF('各会計、関係団体の財政状況及び健全化判断比率'!BS7="","",'各会計、関係団体の財政状況及び健全化判断比率'!BS7)</f>
        <v>熱海日金山霊園</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静岡県後期高齢者医療広域連合（事業会計分）</v>
      </c>
      <c r="BZ35" s="585"/>
      <c r="CA35" s="585"/>
      <c r="CB35" s="585"/>
      <c r="CC35" s="585"/>
      <c r="CD35" s="585"/>
      <c r="CE35" s="585"/>
      <c r="CF35" s="585"/>
      <c r="CG35" s="585"/>
      <c r="CH35" s="585"/>
      <c r="CI35" s="585"/>
      <c r="CJ35" s="585"/>
      <c r="CK35" s="585"/>
      <c r="CL35" s="585"/>
      <c r="CM35" s="585"/>
      <c r="CN35" s="163"/>
      <c r="CO35" s="584">
        <f t="shared" ref="CO35:CO43" si="3">IF(CQ35="","",CO34+1)</f>
        <v>13</v>
      </c>
      <c r="CP35" s="584"/>
      <c r="CQ35" s="585" t="str">
        <f>IF('各会計、関係団体の財政状況及び健全化判断比率'!BS8="","",'各会計、関係団体の財政状況及び健全化判断比率'!BS8)</f>
        <v>スパ・マリーナ熱海</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温泉事業会計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静岡県地方税滞納整理機構</v>
      </c>
      <c r="BZ36" s="585"/>
      <c r="CA36" s="585"/>
      <c r="CB36" s="585"/>
      <c r="CC36" s="585"/>
      <c r="CD36" s="585"/>
      <c r="CE36" s="585"/>
      <c r="CF36" s="585"/>
      <c r="CG36" s="585"/>
      <c r="CH36" s="585"/>
      <c r="CI36" s="585"/>
      <c r="CJ36" s="585"/>
      <c r="CK36" s="585"/>
      <c r="CL36" s="585"/>
      <c r="CM36" s="585"/>
      <c r="CN36" s="163"/>
      <c r="CO36" s="584">
        <f t="shared" si="3"/>
        <v>14</v>
      </c>
      <c r="CP36" s="584"/>
      <c r="CQ36" s="585" t="str">
        <f>IF('各会計、関係団体の財政状況及び健全化判断比率'!BS9="","",'各会計、関係団体の財政状況及び健全化判断比率'!BS9)</f>
        <v>熱海市土地開発公社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f t="shared" si="0"/>
        <v>8</v>
      </c>
      <c r="AN37" s="584"/>
      <c r="AO37" s="585" t="str">
        <f>IF('各会計、関係団体の財政状況及び健全化判断比率'!B34="","",'各会計、関係団体の財政状況及び健全化判断比率'!B34)</f>
        <v>初島漁業集落排水事業会計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f t="shared" si="3"/>
        <v>15</v>
      </c>
      <c r="CP37" s="584"/>
      <c r="CQ37" s="585" t="str">
        <f>IF('各会計、関係団体の財政状況及び健全化判断比率'!BS10="","",'各会計、関係団体の財政状況及び健全化判断比率'!BS10)</f>
        <v>熱海観光局</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APE0W/DzIit8zCiVkWmpwbbGNa+bBcj8YXKt1k/arD6VJxZXjckK2yaMy0mFlAjZVHghZOMP0bmB5EPWScxLMw==" saltValue="vLWbs6WyaxupiU7K7BLa0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4" zoomScaleNormal="64"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533</v>
      </c>
      <c r="D34" s="1136"/>
      <c r="E34" s="1137"/>
      <c r="F34" s="32">
        <v>8.18</v>
      </c>
      <c r="G34" s="33">
        <v>8.9</v>
      </c>
      <c r="H34" s="33">
        <v>10.73</v>
      </c>
      <c r="I34" s="33">
        <v>12.2</v>
      </c>
      <c r="J34" s="34">
        <v>16.37</v>
      </c>
      <c r="K34" s="22"/>
      <c r="L34" s="22"/>
      <c r="M34" s="22"/>
      <c r="N34" s="22"/>
      <c r="O34" s="22"/>
      <c r="P34" s="22"/>
    </row>
    <row r="35" spans="1:16" ht="39" customHeight="1" x14ac:dyDescent="0.2">
      <c r="A35" s="22"/>
      <c r="B35" s="35"/>
      <c r="C35" s="1132" t="s">
        <v>534</v>
      </c>
      <c r="D35" s="1132"/>
      <c r="E35" s="1133"/>
      <c r="F35" s="36">
        <v>4.4400000000000004</v>
      </c>
      <c r="G35" s="37">
        <v>16.59</v>
      </c>
      <c r="H35" s="37">
        <v>26.36</v>
      </c>
      <c r="I35" s="37">
        <v>18.03</v>
      </c>
      <c r="J35" s="38">
        <v>12.99</v>
      </c>
      <c r="K35" s="22"/>
      <c r="L35" s="22"/>
      <c r="M35" s="22"/>
      <c r="N35" s="22"/>
      <c r="O35" s="22"/>
      <c r="P35" s="22"/>
    </row>
    <row r="36" spans="1:16" ht="39" customHeight="1" x14ac:dyDescent="0.2">
      <c r="A36" s="22"/>
      <c r="B36" s="35"/>
      <c r="C36" s="1132" t="s">
        <v>535</v>
      </c>
      <c r="D36" s="1132"/>
      <c r="E36" s="1133"/>
      <c r="F36" s="36">
        <v>11.51</v>
      </c>
      <c r="G36" s="37">
        <v>11.65</v>
      </c>
      <c r="H36" s="37">
        <v>10.38</v>
      </c>
      <c r="I36" s="37">
        <v>8.24</v>
      </c>
      <c r="J36" s="38">
        <v>4.97</v>
      </c>
      <c r="K36" s="22"/>
      <c r="L36" s="22"/>
      <c r="M36" s="22"/>
      <c r="N36" s="22"/>
      <c r="O36" s="22"/>
      <c r="P36" s="22"/>
    </row>
    <row r="37" spans="1:16" ht="39" customHeight="1" x14ac:dyDescent="0.2">
      <c r="A37" s="22"/>
      <c r="B37" s="35"/>
      <c r="C37" s="1132" t="s">
        <v>536</v>
      </c>
      <c r="D37" s="1132"/>
      <c r="E37" s="1133"/>
      <c r="F37" s="36">
        <v>5.35</v>
      </c>
      <c r="G37" s="37">
        <v>4.9800000000000004</v>
      </c>
      <c r="H37" s="37">
        <v>4.8099999999999996</v>
      </c>
      <c r="I37" s="37">
        <v>3.83</v>
      </c>
      <c r="J37" s="38">
        <v>3.81</v>
      </c>
      <c r="K37" s="22"/>
      <c r="L37" s="22"/>
      <c r="M37" s="22"/>
      <c r="N37" s="22"/>
      <c r="O37" s="22"/>
      <c r="P37" s="22"/>
    </row>
    <row r="38" spans="1:16" ht="39" customHeight="1" x14ac:dyDescent="0.2">
      <c r="A38" s="22"/>
      <c r="B38" s="35"/>
      <c r="C38" s="1132" t="s">
        <v>537</v>
      </c>
      <c r="D38" s="1132"/>
      <c r="E38" s="1133"/>
      <c r="F38" s="36">
        <v>1.87</v>
      </c>
      <c r="G38" s="37">
        <v>1.62</v>
      </c>
      <c r="H38" s="37">
        <v>1.94</v>
      </c>
      <c r="I38" s="37">
        <v>0.8</v>
      </c>
      <c r="J38" s="38">
        <v>0.23</v>
      </c>
      <c r="K38" s="22"/>
      <c r="L38" s="22"/>
      <c r="M38" s="22"/>
      <c r="N38" s="22"/>
      <c r="O38" s="22"/>
      <c r="P38" s="22"/>
    </row>
    <row r="39" spans="1:16" ht="39" customHeight="1" x14ac:dyDescent="0.2">
      <c r="A39" s="22"/>
      <c r="B39" s="35"/>
      <c r="C39" s="1132" t="s">
        <v>538</v>
      </c>
      <c r="D39" s="1132"/>
      <c r="E39" s="1133"/>
      <c r="F39" s="36">
        <v>1.0900000000000001</v>
      </c>
      <c r="G39" s="37">
        <v>0.77</v>
      </c>
      <c r="H39" s="37">
        <v>0.42</v>
      </c>
      <c r="I39" s="37">
        <v>0.27</v>
      </c>
      <c r="J39" s="38">
        <v>0.16</v>
      </c>
      <c r="K39" s="22"/>
      <c r="L39" s="22"/>
      <c r="M39" s="22"/>
      <c r="N39" s="22"/>
      <c r="O39" s="22"/>
      <c r="P39" s="22"/>
    </row>
    <row r="40" spans="1:16" ht="39" customHeight="1" x14ac:dyDescent="0.2">
      <c r="A40" s="22"/>
      <c r="B40" s="35"/>
      <c r="C40" s="1132" t="s">
        <v>539</v>
      </c>
      <c r="D40" s="1132"/>
      <c r="E40" s="1133"/>
      <c r="F40" s="36" t="s">
        <v>486</v>
      </c>
      <c r="G40" s="37" t="s">
        <v>486</v>
      </c>
      <c r="H40" s="37" t="s">
        <v>486</v>
      </c>
      <c r="I40" s="37" t="s">
        <v>486</v>
      </c>
      <c r="J40" s="38">
        <v>0.13</v>
      </c>
      <c r="K40" s="22"/>
      <c r="L40" s="22"/>
      <c r="M40" s="22"/>
      <c r="N40" s="22"/>
      <c r="O40" s="22"/>
      <c r="P40" s="22"/>
    </row>
    <row r="41" spans="1:16" ht="39" customHeight="1" x14ac:dyDescent="0.2">
      <c r="A41" s="22"/>
      <c r="B41" s="35"/>
      <c r="C41" s="1132" t="s">
        <v>540</v>
      </c>
      <c r="D41" s="1132"/>
      <c r="E41" s="1133"/>
      <c r="F41" s="36">
        <v>0.02</v>
      </c>
      <c r="G41" s="37">
        <v>0.04</v>
      </c>
      <c r="H41" s="37">
        <v>0.05</v>
      </c>
      <c r="I41" s="37">
        <v>0.06</v>
      </c>
      <c r="J41" s="38">
        <v>0.06</v>
      </c>
      <c r="K41" s="22"/>
      <c r="L41" s="22"/>
      <c r="M41" s="22"/>
      <c r="N41" s="22"/>
      <c r="O41" s="22"/>
      <c r="P41" s="22"/>
    </row>
    <row r="42" spans="1:16" ht="39" customHeight="1" x14ac:dyDescent="0.2">
      <c r="A42" s="22"/>
      <c r="B42" s="39"/>
      <c r="C42" s="1132" t="s">
        <v>541</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542</v>
      </c>
      <c r="D43" s="1134"/>
      <c r="E43" s="1135"/>
      <c r="F43" s="41">
        <v>0</v>
      </c>
      <c r="G43" s="42">
        <v>0</v>
      </c>
      <c r="H43" s="42">
        <v>0</v>
      </c>
      <c r="I43" s="42">
        <v>0.01</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1e+CFYYr4/ZPJU7jZZzJrDaYsGVo39VrROUkRpR6hgvwmmRlkScwT/Qm3GjQh3kBWb6Uz3xq3C3bcPicO78GNg==" saltValue="xr4KuIo8d93tGVMERWQn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3" zoomScaleNormal="53"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1492</v>
      </c>
      <c r="L45" s="58">
        <v>1478</v>
      </c>
      <c r="M45" s="58">
        <v>1617</v>
      </c>
      <c r="N45" s="58">
        <v>1671</v>
      </c>
      <c r="O45" s="59">
        <v>1638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
      <c r="A48" s="46"/>
      <c r="B48" s="1140"/>
      <c r="C48" s="1141"/>
      <c r="D48" s="60"/>
      <c r="E48" s="1146" t="s">
        <v>13</v>
      </c>
      <c r="F48" s="1146"/>
      <c r="G48" s="1146"/>
      <c r="H48" s="1146"/>
      <c r="I48" s="1146"/>
      <c r="J48" s="1147"/>
      <c r="K48" s="61">
        <v>232</v>
      </c>
      <c r="L48" s="62">
        <v>229</v>
      </c>
      <c r="M48" s="62">
        <v>227</v>
      </c>
      <c r="N48" s="62">
        <v>215</v>
      </c>
      <c r="O48" s="63">
        <v>110</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486</v>
      </c>
      <c r="L49" s="62" t="s">
        <v>486</v>
      </c>
      <c r="M49" s="62" t="s">
        <v>486</v>
      </c>
      <c r="N49" s="62" t="s">
        <v>486</v>
      </c>
      <c r="O49" s="63" t="s">
        <v>486</v>
      </c>
      <c r="P49" s="46"/>
      <c r="Q49" s="46"/>
      <c r="R49" s="46"/>
      <c r="S49" s="46"/>
      <c r="T49" s="46"/>
      <c r="U49" s="46"/>
    </row>
    <row r="50" spans="1:21" ht="30.75" customHeight="1" x14ac:dyDescent="0.2">
      <c r="A50" s="46"/>
      <c r="B50" s="1140"/>
      <c r="C50" s="1141"/>
      <c r="D50" s="60"/>
      <c r="E50" s="1146" t="s">
        <v>15</v>
      </c>
      <c r="F50" s="1146"/>
      <c r="G50" s="1146"/>
      <c r="H50" s="1146"/>
      <c r="I50" s="1146"/>
      <c r="J50" s="1147"/>
      <c r="K50" s="61">
        <v>41</v>
      </c>
      <c r="L50" s="62">
        <v>40</v>
      </c>
      <c r="M50" s="62">
        <v>29</v>
      </c>
      <c r="N50" s="62">
        <v>0</v>
      </c>
      <c r="O50" s="63">
        <v>0</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v>0</v>
      </c>
      <c r="M51" s="62">
        <v>1</v>
      </c>
      <c r="N51" s="62">
        <v>0</v>
      </c>
      <c r="O51" s="63" t="s">
        <v>486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1414</v>
      </c>
      <c r="L52" s="62">
        <v>1409</v>
      </c>
      <c r="M52" s="62">
        <v>1452</v>
      </c>
      <c r="N52" s="62">
        <v>1429</v>
      </c>
      <c r="O52" s="63">
        <v>1400</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351</v>
      </c>
      <c r="L53" s="67">
        <v>338</v>
      </c>
      <c r="M53" s="67">
        <v>422</v>
      </c>
      <c r="N53" s="67">
        <v>457</v>
      </c>
      <c r="O53" s="68">
        <v>348</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vkSqxCb/09ZOzPiJmUdAjMAXX+n0koJwaoVAGhqwz7T8v9vJlZy2iMjUBHiX0yRT+NP/IsiiGFNlXFAb56uyg==" saltValue="T4RJxoQsgpV3AspKLxwov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9" zoomScaleNormal="69"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17068</v>
      </c>
      <c r="J41" s="331">
        <v>17257</v>
      </c>
      <c r="K41" s="331">
        <v>16829</v>
      </c>
      <c r="L41" s="331">
        <v>16170</v>
      </c>
      <c r="M41" s="332">
        <v>15603</v>
      </c>
    </row>
    <row r="42" spans="2:13" ht="27.75" customHeight="1" x14ac:dyDescent="0.2">
      <c r="B42" s="1171"/>
      <c r="C42" s="1172"/>
      <c r="D42" s="104"/>
      <c r="E42" s="1177" t="s">
        <v>32</v>
      </c>
      <c r="F42" s="1177"/>
      <c r="G42" s="1177"/>
      <c r="H42" s="1178"/>
      <c r="I42" s="333">
        <v>67</v>
      </c>
      <c r="J42" s="334">
        <v>28</v>
      </c>
      <c r="K42" s="334" t="s">
        <v>486</v>
      </c>
      <c r="L42" s="334" t="s">
        <v>486</v>
      </c>
      <c r="M42" s="335" t="s">
        <v>486</v>
      </c>
    </row>
    <row r="43" spans="2:13" ht="27.75" customHeight="1" x14ac:dyDescent="0.2">
      <c r="B43" s="1171"/>
      <c r="C43" s="1172"/>
      <c r="D43" s="104"/>
      <c r="E43" s="1177" t="s">
        <v>33</v>
      </c>
      <c r="F43" s="1177"/>
      <c r="G43" s="1177"/>
      <c r="H43" s="1178"/>
      <c r="I43" s="333">
        <v>2019</v>
      </c>
      <c r="J43" s="334">
        <v>1968</v>
      </c>
      <c r="K43" s="334">
        <v>1862</v>
      </c>
      <c r="L43" s="334">
        <v>1620</v>
      </c>
      <c r="M43" s="335">
        <v>1244</v>
      </c>
    </row>
    <row r="44" spans="2:13" ht="27.75" customHeight="1" x14ac:dyDescent="0.2">
      <c r="B44" s="1171"/>
      <c r="C44" s="1172"/>
      <c r="D44" s="104"/>
      <c r="E44" s="1177" t="s">
        <v>34</v>
      </c>
      <c r="F44" s="1177"/>
      <c r="G44" s="1177"/>
      <c r="H44" s="1178"/>
      <c r="I44" s="333" t="s">
        <v>486</v>
      </c>
      <c r="J44" s="334" t="s">
        <v>486</v>
      </c>
      <c r="K44" s="334" t="s">
        <v>486</v>
      </c>
      <c r="L44" s="334" t="s">
        <v>486</v>
      </c>
      <c r="M44" s="335" t="s">
        <v>486</v>
      </c>
    </row>
    <row r="45" spans="2:13" ht="27.75" customHeight="1" x14ac:dyDescent="0.2">
      <c r="B45" s="1171"/>
      <c r="C45" s="1172"/>
      <c r="D45" s="104"/>
      <c r="E45" s="1177" t="s">
        <v>35</v>
      </c>
      <c r="F45" s="1177"/>
      <c r="G45" s="1177"/>
      <c r="H45" s="1178"/>
      <c r="I45" s="333">
        <v>3201</v>
      </c>
      <c r="J45" s="334">
        <v>3278</v>
      </c>
      <c r="K45" s="334">
        <v>3227</v>
      </c>
      <c r="L45" s="334">
        <v>3270</v>
      </c>
      <c r="M45" s="335">
        <v>3290</v>
      </c>
    </row>
    <row r="46" spans="2:13" ht="27.75" customHeight="1" x14ac:dyDescent="0.2">
      <c r="B46" s="1171"/>
      <c r="C46" s="1172"/>
      <c r="D46" s="105"/>
      <c r="E46" s="1177" t="s">
        <v>36</v>
      </c>
      <c r="F46" s="1177"/>
      <c r="G46" s="1177"/>
      <c r="H46" s="1178"/>
      <c r="I46" s="333" t="s">
        <v>486</v>
      </c>
      <c r="J46" s="334" t="s">
        <v>486</v>
      </c>
      <c r="K46" s="334" t="s">
        <v>486</v>
      </c>
      <c r="L46" s="334" t="s">
        <v>486</v>
      </c>
      <c r="M46" s="335" t="s">
        <v>486</v>
      </c>
    </row>
    <row r="47" spans="2:13" ht="27.75" customHeight="1" x14ac:dyDescent="0.2">
      <c r="B47" s="1171"/>
      <c r="C47" s="1172"/>
      <c r="D47" s="106"/>
      <c r="E47" s="1179" t="s">
        <v>37</v>
      </c>
      <c r="F47" s="1180"/>
      <c r="G47" s="1180"/>
      <c r="H47" s="1181"/>
      <c r="I47" s="333" t="s">
        <v>486</v>
      </c>
      <c r="J47" s="334" t="s">
        <v>486</v>
      </c>
      <c r="K47" s="334" t="s">
        <v>486</v>
      </c>
      <c r="L47" s="334" t="s">
        <v>486</v>
      </c>
      <c r="M47" s="335" t="s">
        <v>486</v>
      </c>
    </row>
    <row r="48" spans="2:13" ht="27.75" customHeight="1" x14ac:dyDescent="0.2">
      <c r="B48" s="1171"/>
      <c r="C48" s="1172"/>
      <c r="D48" s="104"/>
      <c r="E48" s="1177" t="s">
        <v>38</v>
      </c>
      <c r="F48" s="1177"/>
      <c r="G48" s="1177"/>
      <c r="H48" s="1178"/>
      <c r="I48" s="333" t="s">
        <v>486</v>
      </c>
      <c r="J48" s="334" t="s">
        <v>486</v>
      </c>
      <c r="K48" s="334" t="s">
        <v>486</v>
      </c>
      <c r="L48" s="334" t="s">
        <v>486</v>
      </c>
      <c r="M48" s="335" t="s">
        <v>486</v>
      </c>
    </row>
    <row r="49" spans="2:13" ht="27.75" customHeight="1" x14ac:dyDescent="0.2">
      <c r="B49" s="1173"/>
      <c r="C49" s="1174"/>
      <c r="D49" s="104"/>
      <c r="E49" s="1177" t="s">
        <v>39</v>
      </c>
      <c r="F49" s="1177"/>
      <c r="G49" s="1177"/>
      <c r="H49" s="1178"/>
      <c r="I49" s="333" t="s">
        <v>486</v>
      </c>
      <c r="J49" s="334" t="s">
        <v>486</v>
      </c>
      <c r="K49" s="334" t="s">
        <v>486</v>
      </c>
      <c r="L49" s="334" t="s">
        <v>486</v>
      </c>
      <c r="M49" s="335" t="s">
        <v>486</v>
      </c>
    </row>
    <row r="50" spans="2:13" ht="27.75" customHeight="1" x14ac:dyDescent="0.2">
      <c r="B50" s="1182" t="s">
        <v>40</v>
      </c>
      <c r="C50" s="1183"/>
      <c r="D50" s="107"/>
      <c r="E50" s="1177" t="s">
        <v>41</v>
      </c>
      <c r="F50" s="1177"/>
      <c r="G50" s="1177"/>
      <c r="H50" s="1178"/>
      <c r="I50" s="333">
        <v>5457</v>
      </c>
      <c r="J50" s="334">
        <v>5992</v>
      </c>
      <c r="K50" s="334">
        <v>7048</v>
      </c>
      <c r="L50" s="334">
        <v>8939</v>
      </c>
      <c r="M50" s="335">
        <v>10082</v>
      </c>
    </row>
    <row r="51" spans="2:13" ht="27.75" customHeight="1" x14ac:dyDescent="0.2">
      <c r="B51" s="1171"/>
      <c r="C51" s="1172"/>
      <c r="D51" s="104"/>
      <c r="E51" s="1177" t="s">
        <v>42</v>
      </c>
      <c r="F51" s="1177"/>
      <c r="G51" s="1177"/>
      <c r="H51" s="1178"/>
      <c r="I51" s="333">
        <v>931</v>
      </c>
      <c r="J51" s="334">
        <v>864</v>
      </c>
      <c r="K51" s="334">
        <v>680</v>
      </c>
      <c r="L51" s="334">
        <v>413</v>
      </c>
      <c r="M51" s="335">
        <v>383</v>
      </c>
    </row>
    <row r="52" spans="2:13" ht="27.75" customHeight="1" x14ac:dyDescent="0.2">
      <c r="B52" s="1173"/>
      <c r="C52" s="1174"/>
      <c r="D52" s="104"/>
      <c r="E52" s="1177" t="s">
        <v>43</v>
      </c>
      <c r="F52" s="1177"/>
      <c r="G52" s="1177"/>
      <c r="H52" s="1178"/>
      <c r="I52" s="333">
        <v>14836</v>
      </c>
      <c r="J52" s="334">
        <v>14578</v>
      </c>
      <c r="K52" s="334">
        <v>14637</v>
      </c>
      <c r="L52" s="334">
        <v>12252</v>
      </c>
      <c r="M52" s="335">
        <v>13188</v>
      </c>
    </row>
    <row r="53" spans="2:13" ht="27.75" customHeight="1" thickBot="1" x14ac:dyDescent="0.25">
      <c r="B53" s="1184" t="s">
        <v>19</v>
      </c>
      <c r="C53" s="1185"/>
      <c r="D53" s="108"/>
      <c r="E53" s="1186" t="s">
        <v>44</v>
      </c>
      <c r="F53" s="1186"/>
      <c r="G53" s="1186"/>
      <c r="H53" s="1187"/>
      <c r="I53" s="336">
        <v>1129</v>
      </c>
      <c r="J53" s="337">
        <v>1097</v>
      </c>
      <c r="K53" s="337">
        <v>-446</v>
      </c>
      <c r="L53" s="337">
        <v>-544</v>
      </c>
      <c r="M53" s="338">
        <v>-3517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VkPxHAAyXrnfxeln1G364jW7CiSehXB3OPWz9eNu/RFQZrWrRgewTHU/mpotGnLF20ig0NOFmNcen6GE3SpYaQ==" saltValue="Xd7HN44kmWGklAsWRVdPD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8" zoomScaleNormal="78"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196" t="s">
        <v>46</v>
      </c>
      <c r="D55" s="1196"/>
      <c r="E55" s="1197"/>
      <c r="F55" s="339">
        <v>3981</v>
      </c>
      <c r="G55" s="339">
        <v>4504</v>
      </c>
      <c r="H55" s="340">
        <v>4256</v>
      </c>
    </row>
    <row r="56" spans="2:8" ht="52.5" customHeight="1" x14ac:dyDescent="0.2">
      <c r="B56" s="120"/>
      <c r="C56" s="1198" t="s">
        <v>47</v>
      </c>
      <c r="D56" s="1198"/>
      <c r="E56" s="1199"/>
      <c r="F56" s="341">
        <v>456</v>
      </c>
      <c r="G56" s="341">
        <v>457</v>
      </c>
      <c r="H56" s="342">
        <v>457</v>
      </c>
    </row>
    <row r="57" spans="2:8" ht="53.25" customHeight="1" x14ac:dyDescent="0.2">
      <c r="B57" s="120"/>
      <c r="C57" s="1200" t="s">
        <v>48</v>
      </c>
      <c r="D57" s="1200"/>
      <c r="E57" s="1201"/>
      <c r="F57" s="343">
        <v>3015</v>
      </c>
      <c r="G57" s="343">
        <v>4396</v>
      </c>
      <c r="H57" s="344">
        <v>5819</v>
      </c>
    </row>
    <row r="58" spans="2:8" ht="45.75" customHeight="1" x14ac:dyDescent="0.2">
      <c r="B58" s="121"/>
      <c r="C58" s="1188" t="s">
        <v>558</v>
      </c>
      <c r="D58" s="1189"/>
      <c r="E58" s="1190"/>
      <c r="F58" s="345">
        <v>1848</v>
      </c>
      <c r="G58" s="345">
        <v>3106</v>
      </c>
      <c r="H58" s="346">
        <v>3467</v>
      </c>
    </row>
    <row r="59" spans="2:8" ht="45.75" customHeight="1" x14ac:dyDescent="0.2">
      <c r="B59" s="121"/>
      <c r="C59" s="1188" t="s">
        <v>559</v>
      </c>
      <c r="D59" s="1189"/>
      <c r="E59" s="1190"/>
      <c r="F59" s="345">
        <v>26</v>
      </c>
      <c r="G59" s="345">
        <v>26</v>
      </c>
      <c r="H59" s="346">
        <v>1026</v>
      </c>
    </row>
    <row r="60" spans="2:8" ht="45.75" customHeight="1" x14ac:dyDescent="0.2">
      <c r="B60" s="121"/>
      <c r="C60" s="1188" t="s">
        <v>560</v>
      </c>
      <c r="D60" s="1189"/>
      <c r="E60" s="1190"/>
      <c r="F60" s="345">
        <v>644</v>
      </c>
      <c r="G60" s="345">
        <v>729</v>
      </c>
      <c r="H60" s="346">
        <v>816</v>
      </c>
    </row>
    <row r="61" spans="2:8" ht="45.75" customHeight="1" x14ac:dyDescent="0.2">
      <c r="B61" s="121"/>
      <c r="C61" s="1188" t="s">
        <v>561</v>
      </c>
      <c r="D61" s="1189"/>
      <c r="E61" s="1190"/>
      <c r="F61" s="345">
        <v>302</v>
      </c>
      <c r="G61" s="345">
        <v>302</v>
      </c>
      <c r="H61" s="346">
        <v>278</v>
      </c>
    </row>
    <row r="62" spans="2:8" ht="45.75" customHeight="1" thickBot="1" x14ac:dyDescent="0.25">
      <c r="B62" s="122"/>
      <c r="C62" s="1191" t="s">
        <v>562</v>
      </c>
      <c r="D62" s="1192"/>
      <c r="E62" s="1193"/>
      <c r="F62" s="347">
        <v>55</v>
      </c>
      <c r="G62" s="347">
        <v>66</v>
      </c>
      <c r="H62" s="348">
        <v>71</v>
      </c>
    </row>
    <row r="63" spans="2:8" ht="52.5" customHeight="1" thickBot="1" x14ac:dyDescent="0.25">
      <c r="B63" s="123"/>
      <c r="C63" s="1194" t="s">
        <v>49</v>
      </c>
      <c r="D63" s="1194"/>
      <c r="E63" s="1195"/>
      <c r="F63" s="349">
        <v>7453</v>
      </c>
      <c r="G63" s="349">
        <v>9357</v>
      </c>
      <c r="H63" s="350">
        <v>10532</v>
      </c>
    </row>
    <row r="64" spans="2:8" ht="13" x14ac:dyDescent="0.2"/>
  </sheetData>
  <sheetProtection algorithmName="SHA-512" hashValue="u/KFhOCTJm386rDUsizParRk/9f+JbkzmIwh+Usg/CG0/jPyZThWDddd58SX8O7pjO8S5pThujmeFZ39Aojqww==" saltValue="ZlIqBcTQ/Y/ovIKx2Bx/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54986</v>
      </c>
      <c r="E3" s="142"/>
      <c r="F3" s="143">
        <v>84962</v>
      </c>
      <c r="G3" s="144"/>
      <c r="H3" s="145"/>
    </row>
    <row r="4" spans="1:8" x14ac:dyDescent="0.2">
      <c r="A4" s="146"/>
      <c r="B4" s="147"/>
      <c r="C4" s="148"/>
      <c r="D4" s="149">
        <v>31701</v>
      </c>
      <c r="E4" s="150"/>
      <c r="F4" s="151">
        <v>42793</v>
      </c>
      <c r="G4" s="152"/>
      <c r="H4" s="153"/>
    </row>
    <row r="5" spans="1:8" x14ac:dyDescent="0.2">
      <c r="A5" s="134" t="s">
        <v>519</v>
      </c>
      <c r="B5" s="139"/>
      <c r="C5" s="140"/>
      <c r="D5" s="141">
        <v>29558</v>
      </c>
      <c r="E5" s="142"/>
      <c r="F5" s="143">
        <v>71279</v>
      </c>
      <c r="G5" s="144"/>
      <c r="H5" s="145"/>
    </row>
    <row r="6" spans="1:8" x14ac:dyDescent="0.2">
      <c r="A6" s="146"/>
      <c r="B6" s="147"/>
      <c r="C6" s="148"/>
      <c r="D6" s="149">
        <v>21285</v>
      </c>
      <c r="E6" s="150"/>
      <c r="F6" s="151">
        <v>36731</v>
      </c>
      <c r="G6" s="152"/>
      <c r="H6" s="153"/>
    </row>
    <row r="7" spans="1:8" x14ac:dyDescent="0.2">
      <c r="A7" s="134" t="s">
        <v>520</v>
      </c>
      <c r="B7" s="139"/>
      <c r="C7" s="140"/>
      <c r="D7" s="141">
        <v>31497</v>
      </c>
      <c r="E7" s="142"/>
      <c r="F7" s="143">
        <v>74994</v>
      </c>
      <c r="G7" s="144"/>
      <c r="H7" s="145"/>
    </row>
    <row r="8" spans="1:8" x14ac:dyDescent="0.2">
      <c r="A8" s="146"/>
      <c r="B8" s="147"/>
      <c r="C8" s="148"/>
      <c r="D8" s="149">
        <v>23132</v>
      </c>
      <c r="E8" s="150"/>
      <c r="F8" s="151">
        <v>36188</v>
      </c>
      <c r="G8" s="152"/>
      <c r="H8" s="153"/>
    </row>
    <row r="9" spans="1:8" x14ac:dyDescent="0.2">
      <c r="A9" s="134" t="s">
        <v>521</v>
      </c>
      <c r="B9" s="139"/>
      <c r="C9" s="140"/>
      <c r="D9" s="141">
        <v>62518</v>
      </c>
      <c r="E9" s="142"/>
      <c r="F9" s="143">
        <v>71849</v>
      </c>
      <c r="G9" s="144"/>
      <c r="H9" s="145"/>
    </row>
    <row r="10" spans="1:8" x14ac:dyDescent="0.2">
      <c r="A10" s="146"/>
      <c r="B10" s="147"/>
      <c r="C10" s="148"/>
      <c r="D10" s="149">
        <v>44930</v>
      </c>
      <c r="E10" s="150"/>
      <c r="F10" s="151">
        <v>36144</v>
      </c>
      <c r="G10" s="152"/>
      <c r="H10" s="153"/>
    </row>
    <row r="11" spans="1:8" x14ac:dyDescent="0.2">
      <c r="A11" s="134" t="s">
        <v>522</v>
      </c>
      <c r="B11" s="139"/>
      <c r="C11" s="140"/>
      <c r="D11" s="141">
        <v>61708</v>
      </c>
      <c r="E11" s="142"/>
      <c r="F11" s="143">
        <v>82962</v>
      </c>
      <c r="G11" s="144"/>
      <c r="H11" s="145"/>
    </row>
    <row r="12" spans="1:8" x14ac:dyDescent="0.2">
      <c r="A12" s="146"/>
      <c r="B12" s="147"/>
      <c r="C12" s="154"/>
      <c r="D12" s="149">
        <v>50492</v>
      </c>
      <c r="E12" s="150"/>
      <c r="F12" s="151">
        <v>42835</v>
      </c>
      <c r="G12" s="152"/>
      <c r="H12" s="153"/>
    </row>
    <row r="13" spans="1:8" x14ac:dyDescent="0.2">
      <c r="A13" s="134"/>
      <c r="B13" s="139"/>
      <c r="C13" s="140"/>
      <c r="D13" s="141">
        <v>48053</v>
      </c>
      <c r="E13" s="142"/>
      <c r="F13" s="143">
        <v>77209</v>
      </c>
      <c r="G13" s="155"/>
      <c r="H13" s="145"/>
    </row>
    <row r="14" spans="1:8" x14ac:dyDescent="0.2">
      <c r="A14" s="146"/>
      <c r="B14" s="147"/>
      <c r="C14" s="148"/>
      <c r="D14" s="149">
        <v>34308</v>
      </c>
      <c r="E14" s="150"/>
      <c r="F14" s="151">
        <v>38938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4.45</v>
      </c>
      <c r="C19" s="156">
        <f>ROUND(VALUE(SUBSTITUTE(実質収支比率等に係る経年分析!G$48,"▲","-")),2)</f>
        <v>16.59</v>
      </c>
      <c r="D19" s="156">
        <f>ROUND(VALUE(SUBSTITUTE(実質収支比率等に係る経年分析!H$48,"▲","-")),2)</f>
        <v>26.36</v>
      </c>
      <c r="E19" s="156">
        <f>ROUND(VALUE(SUBSTITUTE(実質収支比率等に係る経年分析!I$48,"▲","-")),2)</f>
        <v>18.03</v>
      </c>
      <c r="F19" s="156">
        <f>ROUND(VALUE(SUBSTITUTE(実質収支比率等に係る経年分析!J$48,"▲","-")),2)</f>
        <v>12.99</v>
      </c>
    </row>
    <row r="20" spans="1:11" x14ac:dyDescent="0.2">
      <c r="A20" s="156" t="s">
        <v>53</v>
      </c>
      <c r="B20" s="156">
        <f>ROUND(VALUE(SUBSTITUTE(実質収支比率等に係る経年分析!F$47,"▲","-")),2)</f>
        <v>35.630000000000003</v>
      </c>
      <c r="C20" s="156">
        <f>ROUND(VALUE(SUBSTITUTE(実質収支比率等に係る経年分析!G$47,"▲","-")),2)</f>
        <v>34.270000000000003</v>
      </c>
      <c r="D20" s="156">
        <f>ROUND(VALUE(SUBSTITUTE(実質収支比率等に係る経年分析!H$47,"▲","-")),2)</f>
        <v>38.43</v>
      </c>
      <c r="E20" s="156">
        <f>ROUND(VALUE(SUBSTITUTE(実質収支比率等に係る経年分析!I$47,"▲","-")),2)</f>
        <v>42.56</v>
      </c>
      <c r="F20" s="156">
        <f>ROUND(VALUE(SUBSTITUTE(実質収支比率等に係る経年分析!J$47,"▲","-")),2)</f>
        <v>39.28</v>
      </c>
    </row>
    <row r="21" spans="1:11" x14ac:dyDescent="0.2">
      <c r="A21" s="156" t="s">
        <v>54</v>
      </c>
      <c r="B21" s="156">
        <f>IF(ISNUMBER(VALUE(SUBSTITUTE(実質収支比率等に係る経年分析!F$49,"▲","-"))),ROUND(VALUE(SUBSTITUTE(実質収支比率等に係る経年分析!F$49,"▲","-")),2),NA())</f>
        <v>-4.24</v>
      </c>
      <c r="C21" s="156">
        <f>IF(ISNUMBER(VALUE(SUBSTITUTE(実質収支比率等に係る経年分析!G$49,"▲","-"))),ROUND(VALUE(SUBSTITUTE(実質収支比率等に係る経年分析!G$49,"▲","-")),2),NA())</f>
        <v>10.57</v>
      </c>
      <c r="D21" s="156">
        <f>IF(ISNUMBER(VALUE(SUBSTITUTE(実質収支比率等に係る経年分析!H$49,"▲","-"))),ROUND(VALUE(SUBSTITUTE(実質収支比率等に係る経年分析!H$49,"▲","-")),2),NA())</f>
        <v>3.38</v>
      </c>
      <c r="E21" s="156">
        <f>IF(ISNUMBER(VALUE(SUBSTITUTE(実質収支比率等に係る経年分析!I$49,"▲","-"))),ROUND(VALUE(SUBSTITUTE(実質収支比率等に係る経年分析!I$49,"▲","-")),2),NA())</f>
        <v>-15.79</v>
      </c>
      <c r="F21" s="156">
        <f>IF(ISNUMBER(VALUE(SUBSTITUTE(実質収支比率等に係る経年分析!J$49,"▲","-"))),ROUND(VALUE(SUBSTITUTE(実質収支比率等に係る経年分析!J$49,"▲","-")),2),NA())</f>
        <v>-15.77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0.01</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0.04</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0.05</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0.06</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0.06</v>
      </c>
    </row>
    <row r="30" spans="1:11" x14ac:dyDescent="0.2">
      <c r="A30" s="157" t="str">
        <f>IF(連結実質赤字比率に係る赤字・黒字の構成分析!C$40="",NA(),連結実質赤字比率に係る赤字・黒字の構成分析!C$40)</f>
        <v>初島漁業集落排水事業会計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0.13</v>
      </c>
    </row>
    <row r="31" spans="1:11" x14ac:dyDescent="0.2">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1.0900000000000001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0.77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0.16</v>
      </c>
    </row>
    <row r="32" spans="1:11" x14ac:dyDescent="0.2">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1.87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1.62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1.94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0.23</v>
      </c>
    </row>
    <row r="33" spans="1:16" x14ac:dyDescent="0.2">
      <c r="A33" s="157" t="str">
        <f>IF(連結実質赤字比率に係る赤字・黒字の構成分析!C$37="",NA(),連結実質赤字比率に係る赤字・黒字の構成分析!C$37)</f>
        <v>温泉事業会計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5.35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4.9800000000000004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4.8099999999999996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3.83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3.81</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11.51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11.65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10.38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8.24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4.97</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4.4400000000000004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16.59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26.36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18.03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12.99</v>
      </c>
    </row>
    <row r="36" spans="1:16" x14ac:dyDescent="0.2">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8.18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10.73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16.37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1414</v>
      </c>
      <c r="E42" s="158"/>
      <c r="F42" s="158"/>
      <c r="G42" s="158">
        <f>'実質公債費比率（分子）の構造'!L$52</f>
        <v>1409</v>
      </c>
      <c r="H42" s="158"/>
      <c r="I42" s="158"/>
      <c r="J42" s="158">
        <f>'実質公債費比率（分子）の構造'!M$52</f>
        <v>1452</v>
      </c>
      <c r="K42" s="158"/>
      <c r="L42" s="158"/>
      <c r="M42" s="158">
        <f>'実質公債費比率（分子）の構造'!N$52</f>
        <v>1429</v>
      </c>
      <c r="N42" s="158"/>
      <c r="O42" s="158"/>
      <c r="P42" s="158">
        <f>'実質公債費比率（分子）の構造'!O$52</f>
        <v>1400</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1</v>
      </c>
      <c r="I43" s="158"/>
      <c r="J43" s="158"/>
      <c r="K43" s="158">
        <f>'実質公債費比率（分子）の構造'!N$51</f>
        <v>0</v>
      </c>
      <c r="L43" s="158"/>
      <c r="M43" s="158"/>
      <c r="N43" s="158" t="str">
        <f>'実質公債費比率（分子）の構造'!O$51</f>
        <v>-</v>
      </c>
      <c r="O43" s="158"/>
      <c r="P43" s="158"/>
    </row>
    <row r="44" spans="1:16" x14ac:dyDescent="0.2">
      <c r="A44" s="158" t="s">
        <v>62</v>
      </c>
      <c r="B44" s="158">
        <f>'実質公債費比率（分子）の構造'!K$50</f>
        <v>41</v>
      </c>
      <c r="C44" s="158"/>
      <c r="D44" s="158"/>
      <c r="E44" s="158">
        <f>'実質公債費比率（分子）の構造'!L$50</f>
        <v>40</v>
      </c>
      <c r="F44" s="158"/>
      <c r="G44" s="158"/>
      <c r="H44" s="158">
        <f>'実質公債費比率（分子）の構造'!M$50</f>
        <v>29</v>
      </c>
      <c r="I44" s="158"/>
      <c r="J44" s="158"/>
      <c r="K44" s="158">
        <f>'実質公債費比率（分子）の構造'!N$50</f>
        <v>0</v>
      </c>
      <c r="L44" s="158"/>
      <c r="M44" s="158"/>
      <c r="N44" s="158">
        <f>'実質公債費比率（分子）の構造'!O$50</f>
        <v>0</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232</v>
      </c>
      <c r="C46" s="158"/>
      <c r="D46" s="158"/>
      <c r="E46" s="158">
        <f>'実質公債費比率（分子）の構造'!L$48</f>
        <v>229</v>
      </c>
      <c r="F46" s="158"/>
      <c r="G46" s="158"/>
      <c r="H46" s="158">
        <f>'実質公債費比率（分子）の構造'!M$48</f>
        <v>227</v>
      </c>
      <c r="I46" s="158"/>
      <c r="J46" s="158"/>
      <c r="K46" s="158">
        <f>'実質公債費比率（分子）の構造'!N$48</f>
        <v>215</v>
      </c>
      <c r="L46" s="158"/>
      <c r="M46" s="158"/>
      <c r="N46" s="158">
        <f>'実質公債費比率（分子）の構造'!O$48</f>
        <v>110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1492</v>
      </c>
      <c r="C49" s="158"/>
      <c r="D49" s="158"/>
      <c r="E49" s="158">
        <f>'実質公債費比率（分子）の構造'!L$45</f>
        <v>1478</v>
      </c>
      <c r="F49" s="158"/>
      <c r="G49" s="158"/>
      <c r="H49" s="158">
        <f>'実質公債費比率（分子）の構造'!M$45</f>
        <v>1617</v>
      </c>
      <c r="I49" s="158"/>
      <c r="J49" s="158"/>
      <c r="K49" s="158">
        <f>'実質公債費比率（分子）の構造'!N$45</f>
        <v>1671</v>
      </c>
      <c r="L49" s="158"/>
      <c r="M49" s="158"/>
      <c r="N49" s="158">
        <f>'実質公債費比率（分子）の構造'!O$45</f>
        <v>1638</v>
      </c>
      <c r="O49" s="158"/>
      <c r="P49" s="158"/>
    </row>
    <row r="50" spans="1:16" x14ac:dyDescent="0.2">
      <c r="A50" s="158" t="s">
        <v>67</v>
      </c>
      <c r="B50" s="158" t="e">
        <f>NA()</f>
        <v>#N/A</v>
      </c>
      <c r="C50" s="158">
        <f>IF(ISNUMBER('実質公債費比率（分子）の構造'!K$53),'実質公債費比率（分子）の構造'!K$53,NA())</f>
        <v>351</v>
      </c>
      <c r="D50" s="158" t="e">
        <f>NA()</f>
        <v>#N/A</v>
      </c>
      <c r="E50" s="158" t="e">
        <f>NA()</f>
        <v>#N/A</v>
      </c>
      <c r="F50" s="158">
        <f>IF(ISNUMBER('実質公債費比率（分子）の構造'!L$53),'実質公債費比率（分子）の構造'!L$53,NA())</f>
        <v>338</v>
      </c>
      <c r="G50" s="158" t="e">
        <f>NA()</f>
        <v>#N/A</v>
      </c>
      <c r="H50" s="158" t="e">
        <f>NA()</f>
        <v>#N/A</v>
      </c>
      <c r="I50" s="158">
        <f>IF(ISNUMBER('実質公債費比率（分子）の構造'!M$53),'実質公債費比率（分子）の構造'!M$53,NA())</f>
        <v>422</v>
      </c>
      <c r="J50" s="158" t="e">
        <f>NA()</f>
        <v>#N/A</v>
      </c>
      <c r="K50" s="158" t="e">
        <f>NA()</f>
        <v>#N/A</v>
      </c>
      <c r="L50" s="158">
        <f>IF(ISNUMBER('実質公債費比率（分子）の構造'!N$53),'実質公債費比率（分子）の構造'!N$53,NA())</f>
        <v>457</v>
      </c>
      <c r="M50" s="158" t="e">
        <f>NA()</f>
        <v>#N/A</v>
      </c>
      <c r="N50" s="158" t="e">
        <f>NA()</f>
        <v>#N/A</v>
      </c>
      <c r="O50" s="158">
        <f>IF(ISNUMBER('実質公債費比率（分子）の構造'!O$53),'実質公債費比率（分子）の構造'!O$53,NA())</f>
        <v>348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14836</v>
      </c>
      <c r="E56" s="157"/>
      <c r="F56" s="157"/>
      <c r="G56" s="157">
        <f>'将来負担比率（分子）の構造'!J$52</f>
        <v>14578</v>
      </c>
      <c r="H56" s="157"/>
      <c r="I56" s="157"/>
      <c r="J56" s="157">
        <f>'将来負担比率（分子）の構造'!K$52</f>
        <v>14637</v>
      </c>
      <c r="K56" s="157"/>
      <c r="L56" s="157"/>
      <c r="M56" s="157">
        <f>'将来負担比率（分子）の構造'!L$52</f>
        <v>12252</v>
      </c>
      <c r="N56" s="157"/>
      <c r="O56" s="157"/>
      <c r="P56" s="157">
        <f>'将来負担比率（分子）の構造'!M$52</f>
        <v>13188</v>
      </c>
    </row>
    <row r="57" spans="1:16" x14ac:dyDescent="0.2">
      <c r="A57" s="157" t="s">
        <v>42</v>
      </c>
      <c r="B57" s="157"/>
      <c r="C57" s="157"/>
      <c r="D57" s="157">
        <f>'将来負担比率（分子）の構造'!I$51</f>
        <v>931</v>
      </c>
      <c r="E57" s="157"/>
      <c r="F57" s="157"/>
      <c r="G57" s="157">
        <f>'将来負担比率（分子）の構造'!J$51</f>
        <v>864</v>
      </c>
      <c r="H57" s="157"/>
      <c r="I57" s="157"/>
      <c r="J57" s="157">
        <f>'将来負担比率（分子）の構造'!K$51</f>
        <v>680</v>
      </c>
      <c r="K57" s="157"/>
      <c r="L57" s="157"/>
      <c r="M57" s="157">
        <f>'将来負担比率（分子）の構造'!L$51</f>
        <v>413</v>
      </c>
      <c r="N57" s="157"/>
      <c r="O57" s="157"/>
      <c r="P57" s="157">
        <f>'将来負担比率（分子）の構造'!M$51</f>
        <v>383</v>
      </c>
    </row>
    <row r="58" spans="1:16" x14ac:dyDescent="0.2">
      <c r="A58" s="157" t="s">
        <v>41</v>
      </c>
      <c r="B58" s="157"/>
      <c r="C58" s="157"/>
      <c r="D58" s="157">
        <f>'将来負担比率（分子）の構造'!I$50</f>
        <v>5457</v>
      </c>
      <c r="E58" s="157"/>
      <c r="F58" s="157"/>
      <c r="G58" s="157">
        <f>'将来負担比率（分子）の構造'!J$50</f>
        <v>5992</v>
      </c>
      <c r="H58" s="157"/>
      <c r="I58" s="157"/>
      <c r="J58" s="157">
        <f>'将来負担比率（分子）の構造'!K$50</f>
        <v>7048</v>
      </c>
      <c r="K58" s="157"/>
      <c r="L58" s="157"/>
      <c r="M58" s="157">
        <f>'将来負担比率（分子）の構造'!L$50</f>
        <v>8939</v>
      </c>
      <c r="N58" s="157"/>
      <c r="O58" s="157"/>
      <c r="P58" s="157">
        <f>'将来負担比率（分子）の構造'!M$50</f>
        <v>10082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3201</v>
      </c>
      <c r="C62" s="157"/>
      <c r="D62" s="157"/>
      <c r="E62" s="157">
        <f>'将来負担比率（分子）の構造'!J$45</f>
        <v>3278</v>
      </c>
      <c r="F62" s="157"/>
      <c r="G62" s="157"/>
      <c r="H62" s="157">
        <f>'将来負担比率（分子）の構造'!K$45</f>
        <v>3227</v>
      </c>
      <c r="I62" s="157"/>
      <c r="J62" s="157"/>
      <c r="K62" s="157">
        <f>'将来負担比率（分子）の構造'!L$45</f>
        <v>3270</v>
      </c>
      <c r="L62" s="157"/>
      <c r="M62" s="157"/>
      <c r="N62" s="157">
        <f>'将来負担比率（分子）の構造'!M$45</f>
        <v>3290</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2019</v>
      </c>
      <c r="C64" s="157"/>
      <c r="D64" s="157"/>
      <c r="E64" s="157">
        <f>'将来負担比率（分子）の構造'!J$43</f>
        <v>1968</v>
      </c>
      <c r="F64" s="157"/>
      <c r="G64" s="157"/>
      <c r="H64" s="157">
        <f>'将来負担比率（分子）の構造'!K$43</f>
        <v>1862</v>
      </c>
      <c r="I64" s="157"/>
      <c r="J64" s="157"/>
      <c r="K64" s="157">
        <f>'将来負担比率（分子）の構造'!L$43</f>
        <v>1620</v>
      </c>
      <c r="L64" s="157"/>
      <c r="M64" s="157"/>
      <c r="N64" s="157">
        <f>'将来負担比率（分子）の構造'!M$43</f>
        <v>1244</v>
      </c>
      <c r="O64" s="157"/>
      <c r="P64" s="157"/>
    </row>
    <row r="65" spans="1:16" x14ac:dyDescent="0.2">
      <c r="A65" s="157" t="s">
        <v>32</v>
      </c>
      <c r="B65" s="157">
        <f>'将来負担比率（分子）の構造'!I$42</f>
        <v>67</v>
      </c>
      <c r="C65" s="157"/>
      <c r="D65" s="157"/>
      <c r="E65" s="157">
        <f>'将来負担比率（分子）の構造'!J$42</f>
        <v>28</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17068</v>
      </c>
      <c r="C66" s="157"/>
      <c r="D66" s="157"/>
      <c r="E66" s="157">
        <f>'将来負担比率（分子）の構造'!J$41</f>
        <v>17257</v>
      </c>
      <c r="F66" s="157"/>
      <c r="G66" s="157"/>
      <c r="H66" s="157">
        <f>'将来負担比率（分子）の構造'!K$41</f>
        <v>16829</v>
      </c>
      <c r="I66" s="157"/>
      <c r="J66" s="157"/>
      <c r="K66" s="157">
        <f>'将来負担比率（分子）の構造'!L$41</f>
        <v>16170</v>
      </c>
      <c r="L66" s="157"/>
      <c r="M66" s="157"/>
      <c r="N66" s="157">
        <f>'将来負担比率（分子）の構造'!M$41</f>
        <v>15603</v>
      </c>
      <c r="O66" s="157"/>
      <c r="P66" s="157"/>
    </row>
    <row r="67" spans="1:16" x14ac:dyDescent="0.2">
      <c r="A67" s="157" t="s">
        <v>71</v>
      </c>
      <c r="B67" s="157" t="e">
        <f>NA()</f>
        <v>#N/A</v>
      </c>
      <c r="C67" s="157">
        <f>IF(ISNUMBER('将来負担比率（分子）の構造'!I$53), IF('将来負担比率（分子）の構造'!I$53 &lt; 0, 0, '将来負担比率（分子）の構造'!I$53), NA())</f>
        <v>1129</v>
      </c>
      <c r="D67" s="157" t="e">
        <f>NA()</f>
        <v>#N/A</v>
      </c>
      <c r="E67" s="157" t="e">
        <f>NA()</f>
        <v>#N/A</v>
      </c>
      <c r="F67" s="157">
        <f>IF(ISNUMBER('将来負担比率（分子）の構造'!J$53), IF('将来負担比率（分子）の構造'!J$53 &lt; 0, 0, '将来負担比率（分子）の構造'!J$53), NA())</f>
        <v>1097</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3981</v>
      </c>
      <c r="C72" s="161">
        <f>基金残高に係る経年分析!G55</f>
        <v>4504</v>
      </c>
      <c r="D72" s="161">
        <f>基金残高に係る経年分析!H55</f>
        <v>4256</v>
      </c>
    </row>
    <row r="73" spans="1:16" x14ac:dyDescent="0.2">
      <c r="A73" s="160" t="s">
        <v>74</v>
      </c>
      <c r="B73" s="161">
        <f>基金残高に係る経年分析!F56</f>
        <v>456</v>
      </c>
      <c r="C73" s="161">
        <f>基金残高に係る経年分析!G56</f>
        <v>457</v>
      </c>
      <c r="D73" s="161">
        <f>基金残高に係る経年分析!H56</f>
        <v>457</v>
      </c>
    </row>
    <row r="74" spans="1:16" x14ac:dyDescent="0.2">
      <c r="A74" s="160" t="s">
        <v>75</v>
      </c>
      <c r="B74" s="161">
        <f>基金残高に係る経年分析!F57</f>
        <v>3015</v>
      </c>
      <c r="C74" s="161">
        <f>基金残高に係る経年分析!G57</f>
        <v>4396</v>
      </c>
      <c r="D74" s="161">
        <f>基金残高に係る経年分析!H57</f>
        <v>5819</v>
      </c>
    </row>
  </sheetData>
  <sheetProtection algorithmName="SHA-512" hashValue="jGoZEQQ6pdIUYNQ0ZLTtNWKPr0d6zumkCUAnjRsRuc/CM0HwEQ12MLMGOBaxmExYlZQTNfc/UK4bd3mehaQQ6g==" saltValue="H5d1oi0slGDO8yfRsww9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9837963</v>
      </c>
      <c r="S5" s="600"/>
      <c r="T5" s="600"/>
      <c r="U5" s="600"/>
      <c r="V5" s="600"/>
      <c r="W5" s="600"/>
      <c r="X5" s="600"/>
      <c r="Y5" s="601"/>
      <c r="Z5" s="602">
        <v>42.4</v>
      </c>
      <c r="AA5" s="602"/>
      <c r="AB5" s="602"/>
      <c r="AC5" s="602"/>
      <c r="AD5" s="603">
        <v>8392624</v>
      </c>
      <c r="AE5" s="603"/>
      <c r="AF5" s="603"/>
      <c r="AG5" s="603"/>
      <c r="AH5" s="603"/>
      <c r="AI5" s="603"/>
      <c r="AJ5" s="603"/>
      <c r="AK5" s="603"/>
      <c r="AL5" s="604">
        <v>74.400000000000006</v>
      </c>
      <c r="AM5" s="605"/>
      <c r="AN5" s="605"/>
      <c r="AO5" s="606"/>
      <c r="AP5" s="596" t="s">
        <v>216</v>
      </c>
      <c r="AQ5" s="597"/>
      <c r="AR5" s="597"/>
      <c r="AS5" s="597"/>
      <c r="AT5" s="597"/>
      <c r="AU5" s="597"/>
      <c r="AV5" s="597"/>
      <c r="AW5" s="597"/>
      <c r="AX5" s="597"/>
      <c r="AY5" s="597"/>
      <c r="AZ5" s="597"/>
      <c r="BA5" s="597"/>
      <c r="BB5" s="597"/>
      <c r="BC5" s="597"/>
      <c r="BD5" s="597"/>
      <c r="BE5" s="597"/>
      <c r="BF5" s="598"/>
      <c r="BG5" s="610">
        <v>8467160</v>
      </c>
      <c r="BH5" s="611"/>
      <c r="BI5" s="611"/>
      <c r="BJ5" s="611"/>
      <c r="BK5" s="611"/>
      <c r="BL5" s="611"/>
      <c r="BM5" s="611"/>
      <c r="BN5" s="612"/>
      <c r="BO5" s="613">
        <v>86.1</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95159</v>
      </c>
      <c r="S6" s="611"/>
      <c r="T6" s="611"/>
      <c r="U6" s="611"/>
      <c r="V6" s="611"/>
      <c r="W6" s="611"/>
      <c r="X6" s="611"/>
      <c r="Y6" s="612"/>
      <c r="Z6" s="613">
        <v>0.4</v>
      </c>
      <c r="AA6" s="613"/>
      <c r="AB6" s="613"/>
      <c r="AC6" s="613"/>
      <c r="AD6" s="614">
        <v>95159</v>
      </c>
      <c r="AE6" s="614"/>
      <c r="AF6" s="614"/>
      <c r="AG6" s="614"/>
      <c r="AH6" s="614"/>
      <c r="AI6" s="614"/>
      <c r="AJ6" s="614"/>
      <c r="AK6" s="614"/>
      <c r="AL6" s="615">
        <v>0.8</v>
      </c>
      <c r="AM6" s="616"/>
      <c r="AN6" s="616"/>
      <c r="AO6" s="617"/>
      <c r="AP6" s="607" t="s">
        <v>221</v>
      </c>
      <c r="AQ6" s="608"/>
      <c r="AR6" s="608"/>
      <c r="AS6" s="608"/>
      <c r="AT6" s="608"/>
      <c r="AU6" s="608"/>
      <c r="AV6" s="608"/>
      <c r="AW6" s="608"/>
      <c r="AX6" s="608"/>
      <c r="AY6" s="608"/>
      <c r="AZ6" s="608"/>
      <c r="BA6" s="608"/>
      <c r="BB6" s="608"/>
      <c r="BC6" s="608"/>
      <c r="BD6" s="608"/>
      <c r="BE6" s="608"/>
      <c r="BF6" s="609"/>
      <c r="BG6" s="610">
        <v>7939262</v>
      </c>
      <c r="BH6" s="611"/>
      <c r="BI6" s="611"/>
      <c r="BJ6" s="611"/>
      <c r="BK6" s="611"/>
      <c r="BL6" s="611"/>
      <c r="BM6" s="611"/>
      <c r="BN6" s="612"/>
      <c r="BO6" s="613">
        <v>80.7</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185431</v>
      </c>
      <c r="CS6" s="611"/>
      <c r="CT6" s="611"/>
      <c r="CU6" s="611"/>
      <c r="CV6" s="611"/>
      <c r="CW6" s="611"/>
      <c r="CX6" s="611"/>
      <c r="CY6" s="612"/>
      <c r="CZ6" s="604">
        <v>0.9</v>
      </c>
      <c r="DA6" s="605"/>
      <c r="DB6" s="605"/>
      <c r="DC6" s="621"/>
      <c r="DD6" s="619">
        <v>2970</v>
      </c>
      <c r="DE6" s="611"/>
      <c r="DF6" s="611"/>
      <c r="DG6" s="611"/>
      <c r="DH6" s="611"/>
      <c r="DI6" s="611"/>
      <c r="DJ6" s="611"/>
      <c r="DK6" s="611"/>
      <c r="DL6" s="611"/>
      <c r="DM6" s="611"/>
      <c r="DN6" s="611"/>
      <c r="DO6" s="611"/>
      <c r="DP6" s="612"/>
      <c r="DQ6" s="619">
        <v>185431</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2958</v>
      </c>
      <c r="S7" s="611"/>
      <c r="T7" s="611"/>
      <c r="U7" s="611"/>
      <c r="V7" s="611"/>
      <c r="W7" s="611"/>
      <c r="X7" s="611"/>
      <c r="Y7" s="612"/>
      <c r="Z7" s="613">
        <v>0</v>
      </c>
      <c r="AA7" s="613"/>
      <c r="AB7" s="613"/>
      <c r="AC7" s="613"/>
      <c r="AD7" s="614">
        <v>2958</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2505189</v>
      </c>
      <c r="BH7" s="611"/>
      <c r="BI7" s="611"/>
      <c r="BJ7" s="611"/>
      <c r="BK7" s="611"/>
      <c r="BL7" s="611"/>
      <c r="BM7" s="611"/>
      <c r="BN7" s="612"/>
      <c r="BO7" s="613">
        <v>25.5</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4362484</v>
      </c>
      <c r="CS7" s="611"/>
      <c r="CT7" s="611"/>
      <c r="CU7" s="611"/>
      <c r="CV7" s="611"/>
      <c r="CW7" s="611"/>
      <c r="CX7" s="611"/>
      <c r="CY7" s="612"/>
      <c r="CZ7" s="613">
        <v>20.100000000000001</v>
      </c>
      <c r="DA7" s="613"/>
      <c r="DB7" s="613"/>
      <c r="DC7" s="613"/>
      <c r="DD7" s="619">
        <v>146343</v>
      </c>
      <c r="DE7" s="611"/>
      <c r="DF7" s="611"/>
      <c r="DG7" s="611"/>
      <c r="DH7" s="611"/>
      <c r="DI7" s="611"/>
      <c r="DJ7" s="611"/>
      <c r="DK7" s="611"/>
      <c r="DL7" s="611"/>
      <c r="DM7" s="611"/>
      <c r="DN7" s="611"/>
      <c r="DO7" s="611"/>
      <c r="DP7" s="612"/>
      <c r="DQ7" s="619">
        <v>4057612</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54734</v>
      </c>
      <c r="S8" s="611"/>
      <c r="T8" s="611"/>
      <c r="U8" s="611"/>
      <c r="V8" s="611"/>
      <c r="W8" s="611"/>
      <c r="X8" s="611"/>
      <c r="Y8" s="612"/>
      <c r="Z8" s="613">
        <v>0.2</v>
      </c>
      <c r="AA8" s="613"/>
      <c r="AB8" s="613"/>
      <c r="AC8" s="613"/>
      <c r="AD8" s="614">
        <v>54734</v>
      </c>
      <c r="AE8" s="614"/>
      <c r="AF8" s="614"/>
      <c r="AG8" s="614"/>
      <c r="AH8" s="614"/>
      <c r="AI8" s="614"/>
      <c r="AJ8" s="614"/>
      <c r="AK8" s="614"/>
      <c r="AL8" s="615">
        <v>0.5</v>
      </c>
      <c r="AM8" s="616"/>
      <c r="AN8" s="616"/>
      <c r="AO8" s="617"/>
      <c r="AP8" s="607" t="s">
        <v>227</v>
      </c>
      <c r="AQ8" s="608"/>
      <c r="AR8" s="608"/>
      <c r="AS8" s="608"/>
      <c r="AT8" s="608"/>
      <c r="AU8" s="608"/>
      <c r="AV8" s="608"/>
      <c r="AW8" s="608"/>
      <c r="AX8" s="608"/>
      <c r="AY8" s="608"/>
      <c r="AZ8" s="608"/>
      <c r="BA8" s="608"/>
      <c r="BB8" s="608"/>
      <c r="BC8" s="608"/>
      <c r="BD8" s="608"/>
      <c r="BE8" s="608"/>
      <c r="BF8" s="609"/>
      <c r="BG8" s="610">
        <v>75397</v>
      </c>
      <c r="BH8" s="611"/>
      <c r="BI8" s="611"/>
      <c r="BJ8" s="611"/>
      <c r="BK8" s="611"/>
      <c r="BL8" s="611"/>
      <c r="BM8" s="611"/>
      <c r="BN8" s="612"/>
      <c r="BO8" s="613">
        <v>0.8</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6638938</v>
      </c>
      <c r="CS8" s="611"/>
      <c r="CT8" s="611"/>
      <c r="CU8" s="611"/>
      <c r="CV8" s="611"/>
      <c r="CW8" s="611"/>
      <c r="CX8" s="611"/>
      <c r="CY8" s="612"/>
      <c r="CZ8" s="613">
        <v>30.6</v>
      </c>
      <c r="DA8" s="613"/>
      <c r="DB8" s="613"/>
      <c r="DC8" s="613"/>
      <c r="DD8" s="619">
        <v>28631</v>
      </c>
      <c r="DE8" s="611"/>
      <c r="DF8" s="611"/>
      <c r="DG8" s="611"/>
      <c r="DH8" s="611"/>
      <c r="DI8" s="611"/>
      <c r="DJ8" s="611"/>
      <c r="DK8" s="611"/>
      <c r="DL8" s="611"/>
      <c r="DM8" s="611"/>
      <c r="DN8" s="611"/>
      <c r="DO8" s="611"/>
      <c r="DP8" s="612"/>
      <c r="DQ8" s="619">
        <v>3829390</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94793</v>
      </c>
      <c r="S9" s="611"/>
      <c r="T9" s="611"/>
      <c r="U9" s="611"/>
      <c r="V9" s="611"/>
      <c r="W9" s="611"/>
      <c r="X9" s="611"/>
      <c r="Y9" s="612"/>
      <c r="Z9" s="613">
        <v>0.4</v>
      </c>
      <c r="AA9" s="613"/>
      <c r="AB9" s="613"/>
      <c r="AC9" s="613"/>
      <c r="AD9" s="614">
        <v>94793</v>
      </c>
      <c r="AE9" s="614"/>
      <c r="AF9" s="614"/>
      <c r="AG9" s="614"/>
      <c r="AH9" s="614"/>
      <c r="AI9" s="614"/>
      <c r="AJ9" s="614"/>
      <c r="AK9" s="614"/>
      <c r="AL9" s="615">
        <v>0.8</v>
      </c>
      <c r="AM9" s="616"/>
      <c r="AN9" s="616"/>
      <c r="AO9" s="617"/>
      <c r="AP9" s="607" t="s">
        <v>230</v>
      </c>
      <c r="AQ9" s="608"/>
      <c r="AR9" s="608"/>
      <c r="AS9" s="608"/>
      <c r="AT9" s="608"/>
      <c r="AU9" s="608"/>
      <c r="AV9" s="608"/>
      <c r="AW9" s="608"/>
      <c r="AX9" s="608"/>
      <c r="AY9" s="608"/>
      <c r="AZ9" s="608"/>
      <c r="BA9" s="608"/>
      <c r="BB9" s="608"/>
      <c r="BC9" s="608"/>
      <c r="BD9" s="608"/>
      <c r="BE9" s="608"/>
      <c r="BF9" s="609"/>
      <c r="BG9" s="610">
        <v>2002810</v>
      </c>
      <c r="BH9" s="611"/>
      <c r="BI9" s="611"/>
      <c r="BJ9" s="611"/>
      <c r="BK9" s="611"/>
      <c r="BL9" s="611"/>
      <c r="BM9" s="611"/>
      <c r="BN9" s="612"/>
      <c r="BO9" s="613">
        <v>20.399999999999999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2450743</v>
      </c>
      <c r="CS9" s="611"/>
      <c r="CT9" s="611"/>
      <c r="CU9" s="611"/>
      <c r="CV9" s="611"/>
      <c r="CW9" s="611"/>
      <c r="CX9" s="611"/>
      <c r="CY9" s="612"/>
      <c r="CZ9" s="613">
        <v>11.3</v>
      </c>
      <c r="DA9" s="613"/>
      <c r="DB9" s="613"/>
      <c r="DC9" s="613"/>
      <c r="DD9" s="619">
        <v>317689</v>
      </c>
      <c r="DE9" s="611"/>
      <c r="DF9" s="611"/>
      <c r="DG9" s="611"/>
      <c r="DH9" s="611"/>
      <c r="DI9" s="611"/>
      <c r="DJ9" s="611"/>
      <c r="DK9" s="611"/>
      <c r="DL9" s="611"/>
      <c r="DM9" s="611"/>
      <c r="DN9" s="611"/>
      <c r="DO9" s="611"/>
      <c r="DP9" s="612"/>
      <c r="DQ9" s="619">
        <v>1725227</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228564</v>
      </c>
      <c r="BH10" s="611"/>
      <c r="BI10" s="611"/>
      <c r="BJ10" s="611"/>
      <c r="BK10" s="611"/>
      <c r="BL10" s="611"/>
      <c r="BM10" s="611"/>
      <c r="BN10" s="612"/>
      <c r="BO10" s="613">
        <v>2.2999999999999998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2391</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2391</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935393</v>
      </c>
      <c r="S11" s="611"/>
      <c r="T11" s="611"/>
      <c r="U11" s="611"/>
      <c r="V11" s="611"/>
      <c r="W11" s="611"/>
      <c r="X11" s="611"/>
      <c r="Y11" s="612"/>
      <c r="Z11" s="615">
        <v>4</v>
      </c>
      <c r="AA11" s="616"/>
      <c r="AB11" s="616"/>
      <c r="AC11" s="622"/>
      <c r="AD11" s="619">
        <v>935393</v>
      </c>
      <c r="AE11" s="611"/>
      <c r="AF11" s="611"/>
      <c r="AG11" s="611"/>
      <c r="AH11" s="611"/>
      <c r="AI11" s="611"/>
      <c r="AJ11" s="611"/>
      <c r="AK11" s="612"/>
      <c r="AL11" s="615">
        <v>8.3000000000000007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198418</v>
      </c>
      <c r="BH11" s="611"/>
      <c r="BI11" s="611"/>
      <c r="BJ11" s="611"/>
      <c r="BK11" s="611"/>
      <c r="BL11" s="611"/>
      <c r="BM11" s="611"/>
      <c r="BN11" s="612"/>
      <c r="BO11" s="613">
        <v>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274448</v>
      </c>
      <c r="CS11" s="611"/>
      <c r="CT11" s="611"/>
      <c r="CU11" s="611"/>
      <c r="CV11" s="611"/>
      <c r="CW11" s="611"/>
      <c r="CX11" s="611"/>
      <c r="CY11" s="612"/>
      <c r="CZ11" s="613">
        <v>1.3</v>
      </c>
      <c r="DA11" s="613"/>
      <c r="DB11" s="613"/>
      <c r="DC11" s="613"/>
      <c r="DD11" s="619">
        <v>141674</v>
      </c>
      <c r="DE11" s="611"/>
      <c r="DF11" s="611"/>
      <c r="DG11" s="611"/>
      <c r="DH11" s="611"/>
      <c r="DI11" s="611"/>
      <c r="DJ11" s="611"/>
      <c r="DK11" s="611"/>
      <c r="DL11" s="611"/>
      <c r="DM11" s="611"/>
      <c r="DN11" s="611"/>
      <c r="DO11" s="611"/>
      <c r="DP11" s="612"/>
      <c r="DQ11" s="619">
        <v>135214</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13662</v>
      </c>
      <c r="S12" s="611"/>
      <c r="T12" s="611"/>
      <c r="U12" s="611"/>
      <c r="V12" s="611"/>
      <c r="W12" s="611"/>
      <c r="X12" s="611"/>
      <c r="Y12" s="612"/>
      <c r="Z12" s="613">
        <v>0.1</v>
      </c>
      <c r="AA12" s="613"/>
      <c r="AB12" s="613"/>
      <c r="AC12" s="613"/>
      <c r="AD12" s="614">
        <v>13662</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4935121</v>
      </c>
      <c r="BH12" s="611"/>
      <c r="BI12" s="611"/>
      <c r="BJ12" s="611"/>
      <c r="BK12" s="611"/>
      <c r="BL12" s="611"/>
      <c r="BM12" s="611"/>
      <c r="BN12" s="612"/>
      <c r="BO12" s="613">
        <v>50.2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916493</v>
      </c>
      <c r="CS12" s="611"/>
      <c r="CT12" s="611"/>
      <c r="CU12" s="611"/>
      <c r="CV12" s="611"/>
      <c r="CW12" s="611"/>
      <c r="CX12" s="611"/>
      <c r="CY12" s="612"/>
      <c r="CZ12" s="613">
        <v>4.2</v>
      </c>
      <c r="DA12" s="613"/>
      <c r="DB12" s="613"/>
      <c r="DC12" s="613"/>
      <c r="DD12" s="619">
        <v>69723</v>
      </c>
      <c r="DE12" s="611"/>
      <c r="DF12" s="611"/>
      <c r="DG12" s="611"/>
      <c r="DH12" s="611"/>
      <c r="DI12" s="611"/>
      <c r="DJ12" s="611"/>
      <c r="DK12" s="611"/>
      <c r="DL12" s="611"/>
      <c r="DM12" s="611"/>
      <c r="DN12" s="611"/>
      <c r="DO12" s="611"/>
      <c r="DP12" s="612"/>
      <c r="DQ12" s="619">
        <v>761536</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4923502</v>
      </c>
      <c r="BH13" s="611"/>
      <c r="BI13" s="611"/>
      <c r="BJ13" s="611"/>
      <c r="BK13" s="611"/>
      <c r="BL13" s="611"/>
      <c r="BM13" s="611"/>
      <c r="BN13" s="612"/>
      <c r="BO13" s="613">
        <v>50</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2238165</v>
      </c>
      <c r="CS13" s="611"/>
      <c r="CT13" s="611"/>
      <c r="CU13" s="611"/>
      <c r="CV13" s="611"/>
      <c r="CW13" s="611"/>
      <c r="CX13" s="611"/>
      <c r="CY13" s="612"/>
      <c r="CZ13" s="613">
        <v>10.3</v>
      </c>
      <c r="DA13" s="613"/>
      <c r="DB13" s="613"/>
      <c r="DC13" s="613"/>
      <c r="DD13" s="619">
        <v>812237</v>
      </c>
      <c r="DE13" s="611"/>
      <c r="DF13" s="611"/>
      <c r="DG13" s="611"/>
      <c r="DH13" s="611"/>
      <c r="DI13" s="611"/>
      <c r="DJ13" s="611"/>
      <c r="DK13" s="611"/>
      <c r="DL13" s="611"/>
      <c r="DM13" s="611"/>
      <c r="DN13" s="611"/>
      <c r="DO13" s="611"/>
      <c r="DP13" s="612"/>
      <c r="DQ13" s="619">
        <v>1675735</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90611</v>
      </c>
      <c r="BH14" s="611"/>
      <c r="BI14" s="611"/>
      <c r="BJ14" s="611"/>
      <c r="BK14" s="611"/>
      <c r="BL14" s="611"/>
      <c r="BM14" s="611"/>
      <c r="BN14" s="612"/>
      <c r="BO14" s="613">
        <v>0.9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1229653</v>
      </c>
      <c r="CS14" s="611"/>
      <c r="CT14" s="611"/>
      <c r="CU14" s="611"/>
      <c r="CV14" s="611"/>
      <c r="CW14" s="611"/>
      <c r="CX14" s="611"/>
      <c r="CY14" s="612"/>
      <c r="CZ14" s="613">
        <v>5.7</v>
      </c>
      <c r="DA14" s="613"/>
      <c r="DB14" s="613"/>
      <c r="DC14" s="613"/>
      <c r="DD14" s="619">
        <v>276658</v>
      </c>
      <c r="DE14" s="611"/>
      <c r="DF14" s="611"/>
      <c r="DG14" s="611"/>
      <c r="DH14" s="611"/>
      <c r="DI14" s="611"/>
      <c r="DJ14" s="611"/>
      <c r="DK14" s="611"/>
      <c r="DL14" s="611"/>
      <c r="DM14" s="611"/>
      <c r="DN14" s="611"/>
      <c r="DO14" s="611"/>
      <c r="DP14" s="612"/>
      <c r="DQ14" s="619">
        <v>928539</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16873</v>
      </c>
      <c r="S15" s="611"/>
      <c r="T15" s="611"/>
      <c r="U15" s="611"/>
      <c r="V15" s="611"/>
      <c r="W15" s="611"/>
      <c r="X15" s="611"/>
      <c r="Y15" s="612"/>
      <c r="Z15" s="613">
        <v>0.1</v>
      </c>
      <c r="AA15" s="613"/>
      <c r="AB15" s="613"/>
      <c r="AC15" s="613"/>
      <c r="AD15" s="614">
        <v>16873</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408341</v>
      </c>
      <c r="BH15" s="611"/>
      <c r="BI15" s="611"/>
      <c r="BJ15" s="611"/>
      <c r="BK15" s="611"/>
      <c r="BL15" s="611"/>
      <c r="BM15" s="611"/>
      <c r="BN15" s="612"/>
      <c r="BO15" s="613">
        <v>4.2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1619149</v>
      </c>
      <c r="CS15" s="611"/>
      <c r="CT15" s="611"/>
      <c r="CU15" s="611"/>
      <c r="CV15" s="611"/>
      <c r="CW15" s="611"/>
      <c r="CX15" s="611"/>
      <c r="CY15" s="612"/>
      <c r="CZ15" s="613">
        <v>7.5</v>
      </c>
      <c r="DA15" s="613"/>
      <c r="DB15" s="613"/>
      <c r="DC15" s="613"/>
      <c r="DD15" s="619">
        <v>258350</v>
      </c>
      <c r="DE15" s="611"/>
      <c r="DF15" s="611"/>
      <c r="DG15" s="611"/>
      <c r="DH15" s="611"/>
      <c r="DI15" s="611"/>
      <c r="DJ15" s="611"/>
      <c r="DK15" s="611"/>
      <c r="DL15" s="611"/>
      <c r="DM15" s="611"/>
      <c r="DN15" s="611"/>
      <c r="DO15" s="611"/>
      <c r="DP15" s="612"/>
      <c r="DQ15" s="619">
        <v>1396011</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114792</v>
      </c>
      <c r="S16" s="611"/>
      <c r="T16" s="611"/>
      <c r="U16" s="611"/>
      <c r="V16" s="611"/>
      <c r="W16" s="611"/>
      <c r="X16" s="611"/>
      <c r="Y16" s="612"/>
      <c r="Z16" s="613">
        <v>0.5</v>
      </c>
      <c r="AA16" s="613"/>
      <c r="AB16" s="613"/>
      <c r="AC16" s="613"/>
      <c r="AD16" s="614">
        <v>114792</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112377</v>
      </c>
      <c r="CS16" s="611"/>
      <c r="CT16" s="611"/>
      <c r="CU16" s="611"/>
      <c r="CV16" s="611"/>
      <c r="CW16" s="611"/>
      <c r="CX16" s="611"/>
      <c r="CY16" s="612"/>
      <c r="CZ16" s="613">
        <v>0.5</v>
      </c>
      <c r="DA16" s="613"/>
      <c r="DB16" s="613"/>
      <c r="DC16" s="613"/>
      <c r="DD16" s="619" t="s">
        <v>122</v>
      </c>
      <c r="DE16" s="611"/>
      <c r="DF16" s="611"/>
      <c r="DG16" s="611"/>
      <c r="DH16" s="611"/>
      <c r="DI16" s="611"/>
      <c r="DJ16" s="611"/>
      <c r="DK16" s="611"/>
      <c r="DL16" s="611"/>
      <c r="DM16" s="611"/>
      <c r="DN16" s="611"/>
      <c r="DO16" s="611"/>
      <c r="DP16" s="612"/>
      <c r="DQ16" s="619">
        <v>84977</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139240</v>
      </c>
      <c r="S17" s="611"/>
      <c r="T17" s="611"/>
      <c r="U17" s="611"/>
      <c r="V17" s="611"/>
      <c r="W17" s="611"/>
      <c r="X17" s="611"/>
      <c r="Y17" s="612"/>
      <c r="Z17" s="613">
        <v>0.6</v>
      </c>
      <c r="AA17" s="613"/>
      <c r="AB17" s="613"/>
      <c r="AC17" s="613"/>
      <c r="AD17" s="614">
        <v>139240</v>
      </c>
      <c r="AE17" s="614"/>
      <c r="AF17" s="614"/>
      <c r="AG17" s="614"/>
      <c r="AH17" s="614"/>
      <c r="AI17" s="614"/>
      <c r="AJ17" s="614"/>
      <c r="AK17" s="614"/>
      <c r="AL17" s="615">
        <v>1.2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1637967</v>
      </c>
      <c r="CS17" s="611"/>
      <c r="CT17" s="611"/>
      <c r="CU17" s="611"/>
      <c r="CV17" s="611"/>
      <c r="CW17" s="611"/>
      <c r="CX17" s="611"/>
      <c r="CY17" s="612"/>
      <c r="CZ17" s="613">
        <v>7.6</v>
      </c>
      <c r="DA17" s="613"/>
      <c r="DB17" s="613"/>
      <c r="DC17" s="613"/>
      <c r="DD17" s="619" t="s">
        <v>122</v>
      </c>
      <c r="DE17" s="611"/>
      <c r="DF17" s="611"/>
      <c r="DG17" s="611"/>
      <c r="DH17" s="611"/>
      <c r="DI17" s="611"/>
      <c r="DJ17" s="611"/>
      <c r="DK17" s="611"/>
      <c r="DL17" s="611"/>
      <c r="DM17" s="611"/>
      <c r="DN17" s="611"/>
      <c r="DO17" s="611"/>
      <c r="DP17" s="612"/>
      <c r="DQ17" s="619">
        <v>1624952</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9167</v>
      </c>
      <c r="S18" s="611"/>
      <c r="T18" s="611"/>
      <c r="U18" s="611"/>
      <c r="V18" s="611"/>
      <c r="W18" s="611"/>
      <c r="X18" s="611"/>
      <c r="Y18" s="612"/>
      <c r="Z18" s="613">
        <v>0</v>
      </c>
      <c r="AA18" s="613"/>
      <c r="AB18" s="613"/>
      <c r="AC18" s="613"/>
      <c r="AD18" s="614">
        <v>9167</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v>527898</v>
      </c>
      <c r="BH18" s="611"/>
      <c r="BI18" s="611"/>
      <c r="BJ18" s="611"/>
      <c r="BK18" s="611"/>
      <c r="BL18" s="611"/>
      <c r="BM18" s="611"/>
      <c r="BN18" s="612"/>
      <c r="BO18" s="613">
        <v>5.4</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129673</v>
      </c>
      <c r="S19" s="611"/>
      <c r="T19" s="611"/>
      <c r="U19" s="611"/>
      <c r="V19" s="611"/>
      <c r="W19" s="611"/>
      <c r="X19" s="611"/>
      <c r="Y19" s="612"/>
      <c r="Z19" s="613">
        <v>0.6</v>
      </c>
      <c r="AA19" s="613"/>
      <c r="AB19" s="613"/>
      <c r="AC19" s="613"/>
      <c r="AD19" s="614">
        <v>129673</v>
      </c>
      <c r="AE19" s="614"/>
      <c r="AF19" s="614"/>
      <c r="AG19" s="614"/>
      <c r="AH19" s="614"/>
      <c r="AI19" s="614"/>
      <c r="AJ19" s="614"/>
      <c r="AK19" s="614"/>
      <c r="AL19" s="615">
        <v>1.1000000000000001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1370803</v>
      </c>
      <c r="BH19" s="611"/>
      <c r="BI19" s="611"/>
      <c r="BJ19" s="611"/>
      <c r="BK19" s="611"/>
      <c r="BL19" s="611"/>
      <c r="BM19" s="611"/>
      <c r="BN19" s="612"/>
      <c r="BO19" s="613">
        <v>13.9</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400</v>
      </c>
      <c r="S20" s="611"/>
      <c r="T20" s="611"/>
      <c r="U20" s="611"/>
      <c r="V20" s="611"/>
      <c r="W20" s="611"/>
      <c r="X20" s="611"/>
      <c r="Y20" s="612"/>
      <c r="Z20" s="613">
        <v>0</v>
      </c>
      <c r="AA20" s="613"/>
      <c r="AB20" s="613"/>
      <c r="AC20" s="613"/>
      <c r="AD20" s="614">
        <v>400</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1370803</v>
      </c>
      <c r="BH20" s="611"/>
      <c r="BI20" s="611"/>
      <c r="BJ20" s="611"/>
      <c r="BK20" s="611"/>
      <c r="BL20" s="611"/>
      <c r="BM20" s="611"/>
      <c r="BN20" s="612"/>
      <c r="BO20" s="613">
        <v>13.9</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21668239</v>
      </c>
      <c r="CS20" s="611"/>
      <c r="CT20" s="611"/>
      <c r="CU20" s="611"/>
      <c r="CV20" s="611"/>
      <c r="CW20" s="611"/>
      <c r="CX20" s="611"/>
      <c r="CY20" s="612"/>
      <c r="CZ20" s="613">
        <v>100</v>
      </c>
      <c r="DA20" s="613"/>
      <c r="DB20" s="613"/>
      <c r="DC20" s="613"/>
      <c r="DD20" s="619">
        <v>2054275</v>
      </c>
      <c r="DE20" s="611"/>
      <c r="DF20" s="611"/>
      <c r="DG20" s="611"/>
      <c r="DH20" s="611"/>
      <c r="DI20" s="611"/>
      <c r="DJ20" s="611"/>
      <c r="DK20" s="611"/>
      <c r="DL20" s="611"/>
      <c r="DM20" s="611"/>
      <c r="DN20" s="611"/>
      <c r="DO20" s="611"/>
      <c r="DP20" s="612"/>
      <c r="DQ20" s="619">
        <v>16407015</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1734101</v>
      </c>
      <c r="S21" s="611"/>
      <c r="T21" s="611"/>
      <c r="U21" s="611"/>
      <c r="V21" s="611"/>
      <c r="W21" s="611"/>
      <c r="X21" s="611"/>
      <c r="Y21" s="612"/>
      <c r="Z21" s="613">
        <v>7.5</v>
      </c>
      <c r="AA21" s="613"/>
      <c r="AB21" s="613"/>
      <c r="AC21" s="613"/>
      <c r="AD21" s="614">
        <v>1141356</v>
      </c>
      <c r="AE21" s="614"/>
      <c r="AF21" s="614"/>
      <c r="AG21" s="614"/>
      <c r="AH21" s="614"/>
      <c r="AI21" s="614"/>
      <c r="AJ21" s="614"/>
      <c r="AK21" s="614"/>
      <c r="AL21" s="615">
        <v>10.1</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453362</v>
      </c>
      <c r="BH21" s="611"/>
      <c r="BI21" s="611"/>
      <c r="BJ21" s="611"/>
      <c r="BK21" s="611"/>
      <c r="BL21" s="611"/>
      <c r="BM21" s="611"/>
      <c r="BN21" s="612"/>
      <c r="BO21" s="613">
        <v>4.5999999999999996</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1141356</v>
      </c>
      <c r="S22" s="611"/>
      <c r="T22" s="611"/>
      <c r="U22" s="611"/>
      <c r="V22" s="611"/>
      <c r="W22" s="611"/>
      <c r="X22" s="611"/>
      <c r="Y22" s="612"/>
      <c r="Z22" s="613">
        <v>4.9000000000000004</v>
      </c>
      <c r="AA22" s="613"/>
      <c r="AB22" s="613"/>
      <c r="AC22" s="613"/>
      <c r="AD22" s="614">
        <v>1141356</v>
      </c>
      <c r="AE22" s="614"/>
      <c r="AF22" s="614"/>
      <c r="AG22" s="614"/>
      <c r="AH22" s="614"/>
      <c r="AI22" s="614"/>
      <c r="AJ22" s="614"/>
      <c r="AK22" s="614"/>
      <c r="AL22" s="615">
        <v>10.1</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592745</v>
      </c>
      <c r="S23" s="611"/>
      <c r="T23" s="611"/>
      <c r="U23" s="611"/>
      <c r="V23" s="611"/>
      <c r="W23" s="611"/>
      <c r="X23" s="611"/>
      <c r="Y23" s="612"/>
      <c r="Z23" s="613">
        <v>2.6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917441</v>
      </c>
      <c r="BH23" s="611"/>
      <c r="BI23" s="611"/>
      <c r="BJ23" s="611"/>
      <c r="BK23" s="611"/>
      <c r="BL23" s="611"/>
      <c r="BM23" s="611"/>
      <c r="BN23" s="612"/>
      <c r="BO23" s="613">
        <v>9.3000000000000007</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9064768</v>
      </c>
      <c r="CS24" s="600"/>
      <c r="CT24" s="600"/>
      <c r="CU24" s="600"/>
      <c r="CV24" s="600"/>
      <c r="CW24" s="600"/>
      <c r="CX24" s="600"/>
      <c r="CY24" s="601"/>
      <c r="CZ24" s="604">
        <v>41.8</v>
      </c>
      <c r="DA24" s="605"/>
      <c r="DB24" s="605"/>
      <c r="DC24" s="621"/>
      <c r="DD24" s="645">
        <v>6622563</v>
      </c>
      <c r="DE24" s="600"/>
      <c r="DF24" s="600"/>
      <c r="DG24" s="600"/>
      <c r="DH24" s="600"/>
      <c r="DI24" s="600"/>
      <c r="DJ24" s="600"/>
      <c r="DK24" s="601"/>
      <c r="DL24" s="645">
        <v>5589269</v>
      </c>
      <c r="DM24" s="600"/>
      <c r="DN24" s="600"/>
      <c r="DO24" s="600"/>
      <c r="DP24" s="600"/>
      <c r="DQ24" s="600"/>
      <c r="DR24" s="600"/>
      <c r="DS24" s="600"/>
      <c r="DT24" s="600"/>
      <c r="DU24" s="600"/>
      <c r="DV24" s="601"/>
      <c r="DW24" s="604">
        <v>49.4</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13039668</v>
      </c>
      <c r="S25" s="611"/>
      <c r="T25" s="611"/>
      <c r="U25" s="611"/>
      <c r="V25" s="611"/>
      <c r="W25" s="611"/>
      <c r="X25" s="611"/>
      <c r="Y25" s="612"/>
      <c r="Z25" s="613">
        <v>56.2</v>
      </c>
      <c r="AA25" s="613"/>
      <c r="AB25" s="613"/>
      <c r="AC25" s="613"/>
      <c r="AD25" s="614">
        <v>11001584</v>
      </c>
      <c r="AE25" s="614"/>
      <c r="AF25" s="614"/>
      <c r="AG25" s="614"/>
      <c r="AH25" s="614"/>
      <c r="AI25" s="614"/>
      <c r="AJ25" s="614"/>
      <c r="AK25" s="614"/>
      <c r="AL25" s="615">
        <v>97.5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4111622</v>
      </c>
      <c r="CS25" s="642"/>
      <c r="CT25" s="642"/>
      <c r="CU25" s="642"/>
      <c r="CV25" s="642"/>
      <c r="CW25" s="642"/>
      <c r="CX25" s="642"/>
      <c r="CY25" s="643"/>
      <c r="CZ25" s="615">
        <v>19</v>
      </c>
      <c r="DA25" s="640"/>
      <c r="DB25" s="640"/>
      <c r="DC25" s="644"/>
      <c r="DD25" s="619">
        <v>3877011</v>
      </c>
      <c r="DE25" s="642"/>
      <c r="DF25" s="642"/>
      <c r="DG25" s="642"/>
      <c r="DH25" s="642"/>
      <c r="DI25" s="642"/>
      <c r="DJ25" s="642"/>
      <c r="DK25" s="643"/>
      <c r="DL25" s="619">
        <v>3075400</v>
      </c>
      <c r="DM25" s="642"/>
      <c r="DN25" s="642"/>
      <c r="DO25" s="642"/>
      <c r="DP25" s="642"/>
      <c r="DQ25" s="642"/>
      <c r="DR25" s="642"/>
      <c r="DS25" s="642"/>
      <c r="DT25" s="642"/>
      <c r="DU25" s="642"/>
      <c r="DV25" s="643"/>
      <c r="DW25" s="615">
        <v>27.2</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4117</v>
      </c>
      <c r="S26" s="611"/>
      <c r="T26" s="611"/>
      <c r="U26" s="611"/>
      <c r="V26" s="611"/>
      <c r="W26" s="611"/>
      <c r="X26" s="611"/>
      <c r="Y26" s="612"/>
      <c r="Z26" s="613">
        <v>0</v>
      </c>
      <c r="AA26" s="613"/>
      <c r="AB26" s="613"/>
      <c r="AC26" s="613"/>
      <c r="AD26" s="614">
        <v>4117</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2787811</v>
      </c>
      <c r="CS26" s="611"/>
      <c r="CT26" s="611"/>
      <c r="CU26" s="611"/>
      <c r="CV26" s="611"/>
      <c r="CW26" s="611"/>
      <c r="CX26" s="611"/>
      <c r="CY26" s="612"/>
      <c r="CZ26" s="615">
        <v>12.9</v>
      </c>
      <c r="DA26" s="640"/>
      <c r="DB26" s="640"/>
      <c r="DC26" s="644"/>
      <c r="DD26" s="619">
        <v>2596290</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143567</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9837963</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3315179</v>
      </c>
      <c r="CS27" s="642"/>
      <c r="CT27" s="642"/>
      <c r="CU27" s="642"/>
      <c r="CV27" s="642"/>
      <c r="CW27" s="642"/>
      <c r="CX27" s="642"/>
      <c r="CY27" s="643"/>
      <c r="CZ27" s="615">
        <v>15.3</v>
      </c>
      <c r="DA27" s="640"/>
      <c r="DB27" s="640"/>
      <c r="DC27" s="644"/>
      <c r="DD27" s="619">
        <v>1120600</v>
      </c>
      <c r="DE27" s="642"/>
      <c r="DF27" s="642"/>
      <c r="DG27" s="642"/>
      <c r="DH27" s="642"/>
      <c r="DI27" s="642"/>
      <c r="DJ27" s="642"/>
      <c r="DK27" s="643"/>
      <c r="DL27" s="619">
        <v>888917</v>
      </c>
      <c r="DM27" s="642"/>
      <c r="DN27" s="642"/>
      <c r="DO27" s="642"/>
      <c r="DP27" s="642"/>
      <c r="DQ27" s="642"/>
      <c r="DR27" s="642"/>
      <c r="DS27" s="642"/>
      <c r="DT27" s="642"/>
      <c r="DU27" s="642"/>
      <c r="DV27" s="643"/>
      <c r="DW27" s="615">
        <v>7.9</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263667</v>
      </c>
      <c r="S28" s="611"/>
      <c r="T28" s="611"/>
      <c r="U28" s="611"/>
      <c r="V28" s="611"/>
      <c r="W28" s="611"/>
      <c r="X28" s="611"/>
      <c r="Y28" s="612"/>
      <c r="Z28" s="613">
        <v>1.1000000000000001</v>
      </c>
      <c r="AA28" s="613"/>
      <c r="AB28" s="613"/>
      <c r="AC28" s="613"/>
      <c r="AD28" s="614">
        <v>89985</v>
      </c>
      <c r="AE28" s="614"/>
      <c r="AF28" s="614"/>
      <c r="AG28" s="614"/>
      <c r="AH28" s="614"/>
      <c r="AI28" s="614"/>
      <c r="AJ28" s="614"/>
      <c r="AK28" s="614"/>
      <c r="AL28" s="615">
        <v>0.8</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1637967</v>
      </c>
      <c r="CS28" s="611"/>
      <c r="CT28" s="611"/>
      <c r="CU28" s="611"/>
      <c r="CV28" s="611"/>
      <c r="CW28" s="611"/>
      <c r="CX28" s="611"/>
      <c r="CY28" s="612"/>
      <c r="CZ28" s="615">
        <v>7.6</v>
      </c>
      <c r="DA28" s="640"/>
      <c r="DB28" s="640"/>
      <c r="DC28" s="644"/>
      <c r="DD28" s="619">
        <v>1624952</v>
      </c>
      <c r="DE28" s="611"/>
      <c r="DF28" s="611"/>
      <c r="DG28" s="611"/>
      <c r="DH28" s="611"/>
      <c r="DI28" s="611"/>
      <c r="DJ28" s="611"/>
      <c r="DK28" s="612"/>
      <c r="DL28" s="619">
        <v>1624952</v>
      </c>
      <c r="DM28" s="611"/>
      <c r="DN28" s="611"/>
      <c r="DO28" s="611"/>
      <c r="DP28" s="611"/>
      <c r="DQ28" s="611"/>
      <c r="DR28" s="611"/>
      <c r="DS28" s="611"/>
      <c r="DT28" s="611"/>
      <c r="DU28" s="611"/>
      <c r="DV28" s="612"/>
      <c r="DW28" s="615">
        <v>14.4</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209684</v>
      </c>
      <c r="S29" s="611"/>
      <c r="T29" s="611"/>
      <c r="U29" s="611"/>
      <c r="V29" s="611"/>
      <c r="W29" s="611"/>
      <c r="X29" s="611"/>
      <c r="Y29" s="612"/>
      <c r="Z29" s="613">
        <v>0.9</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1637967</v>
      </c>
      <c r="CS29" s="642"/>
      <c r="CT29" s="642"/>
      <c r="CU29" s="642"/>
      <c r="CV29" s="642"/>
      <c r="CW29" s="642"/>
      <c r="CX29" s="642"/>
      <c r="CY29" s="643"/>
      <c r="CZ29" s="615">
        <v>7.6</v>
      </c>
      <c r="DA29" s="640"/>
      <c r="DB29" s="640"/>
      <c r="DC29" s="644"/>
      <c r="DD29" s="619">
        <v>1624952</v>
      </c>
      <c r="DE29" s="642"/>
      <c r="DF29" s="642"/>
      <c r="DG29" s="642"/>
      <c r="DH29" s="642"/>
      <c r="DI29" s="642"/>
      <c r="DJ29" s="642"/>
      <c r="DK29" s="643"/>
      <c r="DL29" s="619">
        <v>1624952</v>
      </c>
      <c r="DM29" s="642"/>
      <c r="DN29" s="642"/>
      <c r="DO29" s="642"/>
      <c r="DP29" s="642"/>
      <c r="DQ29" s="642"/>
      <c r="DR29" s="642"/>
      <c r="DS29" s="642"/>
      <c r="DT29" s="642"/>
      <c r="DU29" s="642"/>
      <c r="DV29" s="643"/>
      <c r="DW29" s="615">
        <v>14.4</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2445482</v>
      </c>
      <c r="S30" s="611"/>
      <c r="T30" s="611"/>
      <c r="U30" s="611"/>
      <c r="V30" s="611"/>
      <c r="W30" s="611"/>
      <c r="X30" s="611"/>
      <c r="Y30" s="612"/>
      <c r="Z30" s="613">
        <v>10.5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1585272</v>
      </c>
      <c r="CS30" s="611"/>
      <c r="CT30" s="611"/>
      <c r="CU30" s="611"/>
      <c r="CV30" s="611"/>
      <c r="CW30" s="611"/>
      <c r="CX30" s="611"/>
      <c r="CY30" s="612"/>
      <c r="CZ30" s="615">
        <v>7.3</v>
      </c>
      <c r="DA30" s="640"/>
      <c r="DB30" s="640"/>
      <c r="DC30" s="644"/>
      <c r="DD30" s="619">
        <v>1572859</v>
      </c>
      <c r="DE30" s="611"/>
      <c r="DF30" s="611"/>
      <c r="DG30" s="611"/>
      <c r="DH30" s="611"/>
      <c r="DI30" s="611"/>
      <c r="DJ30" s="611"/>
      <c r="DK30" s="612"/>
      <c r="DL30" s="619">
        <v>1572859</v>
      </c>
      <c r="DM30" s="611"/>
      <c r="DN30" s="611"/>
      <c r="DO30" s="611"/>
      <c r="DP30" s="611"/>
      <c r="DQ30" s="611"/>
      <c r="DR30" s="611"/>
      <c r="DS30" s="611"/>
      <c r="DT30" s="611"/>
      <c r="DU30" s="611"/>
      <c r="DV30" s="612"/>
      <c r="DW30" s="615">
        <v>13.9</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98.4</v>
      </c>
      <c r="BH31" s="654"/>
      <c r="BI31" s="654"/>
      <c r="BJ31" s="654"/>
      <c r="BK31" s="654"/>
      <c r="BL31" s="654"/>
      <c r="BM31" s="605">
        <v>94.7</v>
      </c>
      <c r="BN31" s="654"/>
      <c r="BO31" s="654"/>
      <c r="BP31" s="654"/>
      <c r="BQ31" s="655"/>
      <c r="BR31" s="666">
        <v>98.5</v>
      </c>
      <c r="BS31" s="654"/>
      <c r="BT31" s="654"/>
      <c r="BU31" s="654"/>
      <c r="BV31" s="654"/>
      <c r="BW31" s="654"/>
      <c r="BX31" s="605">
        <v>94.9</v>
      </c>
      <c r="BY31" s="654"/>
      <c r="BZ31" s="654"/>
      <c r="CA31" s="654"/>
      <c r="CB31" s="655"/>
      <c r="CD31" s="648"/>
      <c r="CE31" s="649"/>
      <c r="CF31" s="607" t="s">
        <v>300</v>
      </c>
      <c r="CG31" s="608"/>
      <c r="CH31" s="608"/>
      <c r="CI31" s="608"/>
      <c r="CJ31" s="608"/>
      <c r="CK31" s="608"/>
      <c r="CL31" s="608"/>
      <c r="CM31" s="608"/>
      <c r="CN31" s="608"/>
      <c r="CO31" s="608"/>
      <c r="CP31" s="608"/>
      <c r="CQ31" s="609"/>
      <c r="CR31" s="610">
        <v>52695</v>
      </c>
      <c r="CS31" s="642"/>
      <c r="CT31" s="642"/>
      <c r="CU31" s="642"/>
      <c r="CV31" s="642"/>
      <c r="CW31" s="642"/>
      <c r="CX31" s="642"/>
      <c r="CY31" s="643"/>
      <c r="CZ31" s="615">
        <v>0.2</v>
      </c>
      <c r="DA31" s="640"/>
      <c r="DB31" s="640"/>
      <c r="DC31" s="644"/>
      <c r="DD31" s="619">
        <v>52093</v>
      </c>
      <c r="DE31" s="642"/>
      <c r="DF31" s="642"/>
      <c r="DG31" s="642"/>
      <c r="DH31" s="642"/>
      <c r="DI31" s="642"/>
      <c r="DJ31" s="642"/>
      <c r="DK31" s="643"/>
      <c r="DL31" s="619">
        <v>52093</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1168791</v>
      </c>
      <c r="S32" s="611"/>
      <c r="T32" s="611"/>
      <c r="U32" s="611"/>
      <c r="V32" s="611"/>
      <c r="W32" s="611"/>
      <c r="X32" s="611"/>
      <c r="Y32" s="612"/>
      <c r="Z32" s="613">
        <v>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98.1</v>
      </c>
      <c r="BH32" s="642"/>
      <c r="BI32" s="642"/>
      <c r="BJ32" s="642"/>
      <c r="BK32" s="642"/>
      <c r="BL32" s="642"/>
      <c r="BM32" s="616">
        <v>94.9</v>
      </c>
      <c r="BN32" s="642"/>
      <c r="BO32" s="642"/>
      <c r="BP32" s="642"/>
      <c r="BQ32" s="665"/>
      <c r="BR32" s="667">
        <v>98.4</v>
      </c>
      <c r="BS32" s="642"/>
      <c r="BT32" s="642"/>
      <c r="BU32" s="642"/>
      <c r="BV32" s="642"/>
      <c r="BW32" s="642"/>
      <c r="BX32" s="616">
        <v>95.3</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38240</v>
      </c>
      <c r="S33" s="611"/>
      <c r="T33" s="611"/>
      <c r="U33" s="611"/>
      <c r="V33" s="611"/>
      <c r="W33" s="611"/>
      <c r="X33" s="611"/>
      <c r="Y33" s="612"/>
      <c r="Z33" s="613">
        <v>0.2</v>
      </c>
      <c r="AA33" s="613"/>
      <c r="AB33" s="613"/>
      <c r="AC33" s="613"/>
      <c r="AD33" s="614">
        <v>4037</v>
      </c>
      <c r="AE33" s="614"/>
      <c r="AF33" s="614"/>
      <c r="AG33" s="614"/>
      <c r="AH33" s="614"/>
      <c r="AI33" s="614"/>
      <c r="AJ33" s="614"/>
      <c r="AK33" s="614"/>
      <c r="AL33" s="615">
        <v>0</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98.4</v>
      </c>
      <c r="BH33" s="669"/>
      <c r="BI33" s="669"/>
      <c r="BJ33" s="669"/>
      <c r="BK33" s="669"/>
      <c r="BL33" s="669"/>
      <c r="BM33" s="670">
        <v>94.3</v>
      </c>
      <c r="BN33" s="669"/>
      <c r="BO33" s="669"/>
      <c r="BP33" s="669"/>
      <c r="BQ33" s="671"/>
      <c r="BR33" s="668">
        <v>98.4</v>
      </c>
      <c r="BS33" s="669"/>
      <c r="BT33" s="669"/>
      <c r="BU33" s="669"/>
      <c r="BV33" s="669"/>
      <c r="BW33" s="669"/>
      <c r="BX33" s="670">
        <v>94.4</v>
      </c>
      <c r="BY33" s="669"/>
      <c r="BZ33" s="669"/>
      <c r="CA33" s="669"/>
      <c r="CB33" s="671"/>
      <c r="CD33" s="607" t="s">
        <v>307</v>
      </c>
      <c r="CE33" s="608"/>
      <c r="CF33" s="608"/>
      <c r="CG33" s="608"/>
      <c r="CH33" s="608"/>
      <c r="CI33" s="608"/>
      <c r="CJ33" s="608"/>
      <c r="CK33" s="608"/>
      <c r="CL33" s="608"/>
      <c r="CM33" s="608"/>
      <c r="CN33" s="608"/>
      <c r="CO33" s="608"/>
      <c r="CP33" s="608"/>
      <c r="CQ33" s="609"/>
      <c r="CR33" s="610">
        <v>10436819</v>
      </c>
      <c r="CS33" s="642"/>
      <c r="CT33" s="642"/>
      <c r="CU33" s="642"/>
      <c r="CV33" s="642"/>
      <c r="CW33" s="642"/>
      <c r="CX33" s="642"/>
      <c r="CY33" s="643"/>
      <c r="CZ33" s="615">
        <v>48.2</v>
      </c>
      <c r="DA33" s="640"/>
      <c r="DB33" s="640"/>
      <c r="DC33" s="644"/>
      <c r="DD33" s="619">
        <v>8875667</v>
      </c>
      <c r="DE33" s="642"/>
      <c r="DF33" s="642"/>
      <c r="DG33" s="642"/>
      <c r="DH33" s="642"/>
      <c r="DI33" s="642"/>
      <c r="DJ33" s="642"/>
      <c r="DK33" s="643"/>
      <c r="DL33" s="619">
        <v>4502890</v>
      </c>
      <c r="DM33" s="642"/>
      <c r="DN33" s="642"/>
      <c r="DO33" s="642"/>
      <c r="DP33" s="642"/>
      <c r="DQ33" s="642"/>
      <c r="DR33" s="642"/>
      <c r="DS33" s="642"/>
      <c r="DT33" s="642"/>
      <c r="DU33" s="642"/>
      <c r="DV33" s="643"/>
      <c r="DW33" s="615">
        <v>39.799999999999997</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1695492</v>
      </c>
      <c r="S34" s="611"/>
      <c r="T34" s="611"/>
      <c r="U34" s="611"/>
      <c r="V34" s="611"/>
      <c r="W34" s="611"/>
      <c r="X34" s="611"/>
      <c r="Y34" s="612"/>
      <c r="Z34" s="613">
        <v>7.3</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4415172</v>
      </c>
      <c r="CS34" s="611"/>
      <c r="CT34" s="611"/>
      <c r="CU34" s="611"/>
      <c r="CV34" s="611"/>
      <c r="CW34" s="611"/>
      <c r="CX34" s="611"/>
      <c r="CY34" s="612"/>
      <c r="CZ34" s="615">
        <v>20.399999999999999</v>
      </c>
      <c r="DA34" s="640"/>
      <c r="DB34" s="640"/>
      <c r="DC34" s="644"/>
      <c r="DD34" s="619">
        <v>3582336</v>
      </c>
      <c r="DE34" s="611"/>
      <c r="DF34" s="611"/>
      <c r="DG34" s="611"/>
      <c r="DH34" s="611"/>
      <c r="DI34" s="611"/>
      <c r="DJ34" s="611"/>
      <c r="DK34" s="612"/>
      <c r="DL34" s="619">
        <v>2480488</v>
      </c>
      <c r="DM34" s="611"/>
      <c r="DN34" s="611"/>
      <c r="DO34" s="611"/>
      <c r="DP34" s="611"/>
      <c r="DQ34" s="611"/>
      <c r="DR34" s="611"/>
      <c r="DS34" s="611"/>
      <c r="DT34" s="611"/>
      <c r="DU34" s="611"/>
      <c r="DV34" s="612"/>
      <c r="DW34" s="615">
        <v>21.9</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1384179</v>
      </c>
      <c r="S35" s="611"/>
      <c r="T35" s="611"/>
      <c r="U35" s="611"/>
      <c r="V35" s="611"/>
      <c r="W35" s="611"/>
      <c r="X35" s="611"/>
      <c r="Y35" s="612"/>
      <c r="Z35" s="613">
        <v>6</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254979</v>
      </c>
      <c r="CS35" s="642"/>
      <c r="CT35" s="642"/>
      <c r="CU35" s="642"/>
      <c r="CV35" s="642"/>
      <c r="CW35" s="642"/>
      <c r="CX35" s="642"/>
      <c r="CY35" s="643"/>
      <c r="CZ35" s="615">
        <v>1.2</v>
      </c>
      <c r="DA35" s="640"/>
      <c r="DB35" s="640"/>
      <c r="DC35" s="644"/>
      <c r="DD35" s="619">
        <v>246132</v>
      </c>
      <c r="DE35" s="642"/>
      <c r="DF35" s="642"/>
      <c r="DG35" s="642"/>
      <c r="DH35" s="642"/>
      <c r="DI35" s="642"/>
      <c r="DJ35" s="642"/>
      <c r="DK35" s="643"/>
      <c r="DL35" s="619">
        <v>246132</v>
      </c>
      <c r="DM35" s="642"/>
      <c r="DN35" s="642"/>
      <c r="DO35" s="642"/>
      <c r="DP35" s="642"/>
      <c r="DQ35" s="642"/>
      <c r="DR35" s="642"/>
      <c r="DS35" s="642"/>
      <c r="DT35" s="642"/>
      <c r="DU35" s="642"/>
      <c r="DV35" s="643"/>
      <c r="DW35" s="615">
        <v>2.2000000000000002</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1267828</v>
      </c>
      <c r="S36" s="611"/>
      <c r="T36" s="611"/>
      <c r="U36" s="611"/>
      <c r="V36" s="611"/>
      <c r="W36" s="611"/>
      <c r="X36" s="611"/>
      <c r="Y36" s="612"/>
      <c r="Z36" s="613">
        <v>5.5</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2555619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18226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1915669</v>
      </c>
      <c r="CS36" s="611"/>
      <c r="CT36" s="611"/>
      <c r="CU36" s="611"/>
      <c r="CV36" s="611"/>
      <c r="CW36" s="611"/>
      <c r="CX36" s="611"/>
      <c r="CY36" s="612"/>
      <c r="CZ36" s="615">
        <v>8.8000000000000007</v>
      </c>
      <c r="DA36" s="640"/>
      <c r="DB36" s="640"/>
      <c r="DC36" s="644"/>
      <c r="DD36" s="619">
        <v>1747407</v>
      </c>
      <c r="DE36" s="611"/>
      <c r="DF36" s="611"/>
      <c r="DG36" s="611"/>
      <c r="DH36" s="611"/>
      <c r="DI36" s="611"/>
      <c r="DJ36" s="611"/>
      <c r="DK36" s="612"/>
      <c r="DL36" s="619">
        <v>223999</v>
      </c>
      <c r="DM36" s="611"/>
      <c r="DN36" s="611"/>
      <c r="DO36" s="611"/>
      <c r="DP36" s="611"/>
      <c r="DQ36" s="611"/>
      <c r="DR36" s="611"/>
      <c r="DS36" s="611"/>
      <c r="DT36" s="611"/>
      <c r="DU36" s="611"/>
      <c r="DV36" s="612"/>
      <c r="DW36" s="615">
        <v>2</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541161</v>
      </c>
      <c r="S37" s="611"/>
      <c r="T37" s="611"/>
      <c r="U37" s="611"/>
      <c r="V37" s="611"/>
      <c r="W37" s="611"/>
      <c r="X37" s="611"/>
      <c r="Y37" s="612"/>
      <c r="Z37" s="613">
        <v>2.2999999999999998</v>
      </c>
      <c r="AA37" s="613"/>
      <c r="AB37" s="613"/>
      <c r="AC37" s="613"/>
      <c r="AD37" s="614">
        <v>181832</v>
      </c>
      <c r="AE37" s="614"/>
      <c r="AF37" s="614"/>
      <c r="AG37" s="614"/>
      <c r="AH37" s="614"/>
      <c r="AI37" s="614"/>
      <c r="AJ37" s="614"/>
      <c r="AK37" s="614"/>
      <c r="AL37" s="615">
        <v>1.6</v>
      </c>
      <c r="AM37" s="616"/>
      <c r="AN37" s="616"/>
      <c r="AO37" s="617"/>
      <c r="AQ37" s="673" t="s">
        <v>319</v>
      </c>
      <c r="AR37" s="674"/>
      <c r="AS37" s="674"/>
      <c r="AT37" s="674"/>
      <c r="AU37" s="674"/>
      <c r="AV37" s="674"/>
      <c r="AW37" s="674"/>
      <c r="AX37" s="674"/>
      <c r="AY37" s="675"/>
      <c r="AZ37" s="610">
        <v>215087</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2326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4599</v>
      </c>
      <c r="CS37" s="642"/>
      <c r="CT37" s="642"/>
      <c r="CU37" s="642"/>
      <c r="CV37" s="642"/>
      <c r="CW37" s="642"/>
      <c r="CX37" s="642"/>
      <c r="CY37" s="643"/>
      <c r="CZ37" s="615">
        <v>0</v>
      </c>
      <c r="DA37" s="640"/>
      <c r="DB37" s="640"/>
      <c r="DC37" s="644"/>
      <c r="DD37" s="619">
        <v>1823</v>
      </c>
      <c r="DE37" s="642"/>
      <c r="DF37" s="642"/>
      <c r="DG37" s="642"/>
      <c r="DH37" s="642"/>
      <c r="DI37" s="642"/>
      <c r="DJ37" s="642"/>
      <c r="DK37" s="643"/>
      <c r="DL37" s="619">
        <v>1823</v>
      </c>
      <c r="DM37" s="642"/>
      <c r="DN37" s="642"/>
      <c r="DO37" s="642"/>
      <c r="DP37" s="642"/>
      <c r="DQ37" s="642"/>
      <c r="DR37" s="642"/>
      <c r="DS37" s="642"/>
      <c r="DT37" s="642"/>
      <c r="DU37" s="642"/>
      <c r="DV37" s="643"/>
      <c r="DW37" s="615">
        <v>0</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1018165</v>
      </c>
      <c r="S38" s="611"/>
      <c r="T38" s="611"/>
      <c r="U38" s="611"/>
      <c r="V38" s="611"/>
      <c r="W38" s="611"/>
      <c r="X38" s="611"/>
      <c r="Y38" s="612"/>
      <c r="Z38" s="613">
        <v>4.4000000000000004</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122029</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5773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2159713</v>
      </c>
      <c r="CS38" s="611"/>
      <c r="CT38" s="611"/>
      <c r="CU38" s="611"/>
      <c r="CV38" s="611"/>
      <c r="CW38" s="611"/>
      <c r="CX38" s="611"/>
      <c r="CY38" s="612"/>
      <c r="CZ38" s="615">
        <v>10</v>
      </c>
      <c r="DA38" s="640"/>
      <c r="DB38" s="640"/>
      <c r="DC38" s="644"/>
      <c r="DD38" s="619">
        <v>1787520</v>
      </c>
      <c r="DE38" s="611"/>
      <c r="DF38" s="611"/>
      <c r="DG38" s="611"/>
      <c r="DH38" s="611"/>
      <c r="DI38" s="611"/>
      <c r="DJ38" s="611"/>
      <c r="DK38" s="612"/>
      <c r="DL38" s="619">
        <v>1552271</v>
      </c>
      <c r="DM38" s="611"/>
      <c r="DN38" s="611"/>
      <c r="DO38" s="611"/>
      <c r="DP38" s="611"/>
      <c r="DQ38" s="611"/>
      <c r="DR38" s="611"/>
      <c r="DS38" s="611"/>
      <c r="DT38" s="611"/>
      <c r="DU38" s="611"/>
      <c r="DV38" s="612"/>
      <c r="DW38" s="615">
        <v>13.7</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49000</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7661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1571351</v>
      </c>
      <c r="CS39" s="642"/>
      <c r="CT39" s="642"/>
      <c r="CU39" s="642"/>
      <c r="CV39" s="642"/>
      <c r="CW39" s="642"/>
      <c r="CX39" s="642"/>
      <c r="CY39" s="643"/>
      <c r="CZ39" s="615">
        <v>7.3</v>
      </c>
      <c r="DA39" s="640"/>
      <c r="DB39" s="640"/>
      <c r="DC39" s="644"/>
      <c r="DD39" s="619">
        <v>1466437</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36465</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9790</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110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119935</v>
      </c>
      <c r="CS40" s="611"/>
      <c r="CT40" s="611"/>
      <c r="CU40" s="611"/>
      <c r="CV40" s="611"/>
      <c r="CW40" s="611"/>
      <c r="CX40" s="611"/>
      <c r="CY40" s="612"/>
      <c r="CZ40" s="615">
        <v>0.6</v>
      </c>
      <c r="DA40" s="640"/>
      <c r="DB40" s="640"/>
      <c r="DC40" s="644"/>
      <c r="DD40" s="619">
        <v>45835</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23220041</v>
      </c>
      <c r="S41" s="683"/>
      <c r="T41" s="683"/>
      <c r="U41" s="683"/>
      <c r="V41" s="683"/>
      <c r="W41" s="683"/>
      <c r="X41" s="683"/>
      <c r="Y41" s="687"/>
      <c r="Z41" s="688">
        <v>100</v>
      </c>
      <c r="AA41" s="688"/>
      <c r="AB41" s="688"/>
      <c r="AC41" s="688"/>
      <c r="AD41" s="689">
        <v>11281555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362317</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327</v>
      </c>
      <c r="AR42" s="680"/>
      <c r="AS42" s="680"/>
      <c r="AT42" s="680"/>
      <c r="AU42" s="680"/>
      <c r="AV42" s="680"/>
      <c r="AW42" s="680"/>
      <c r="AX42" s="680"/>
      <c r="AY42" s="681"/>
      <c r="AZ42" s="682">
        <v>1797396</v>
      </c>
      <c r="BA42" s="683"/>
      <c r="BB42" s="683"/>
      <c r="BC42" s="683"/>
      <c r="BD42" s="669"/>
      <c r="BE42" s="669"/>
      <c r="BF42" s="671"/>
      <c r="BG42" s="660"/>
      <c r="BH42" s="661"/>
      <c r="BI42" s="661"/>
      <c r="BJ42" s="661"/>
      <c r="BK42" s="661"/>
      <c r="BL42" s="203"/>
      <c r="BM42" s="632" t="s">
        <v>339</v>
      </c>
      <c r="BN42" s="632"/>
      <c r="BO42" s="632"/>
      <c r="BP42" s="632"/>
      <c r="BQ42" s="632"/>
      <c r="BR42" s="632"/>
      <c r="BS42" s="632"/>
      <c r="BT42" s="632"/>
      <c r="BU42" s="633"/>
      <c r="BV42" s="682">
        <v>374</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2166652</v>
      </c>
      <c r="CS42" s="642"/>
      <c r="CT42" s="642"/>
      <c r="CU42" s="642"/>
      <c r="CV42" s="642"/>
      <c r="CW42" s="642"/>
      <c r="CX42" s="642"/>
      <c r="CY42" s="643"/>
      <c r="CZ42" s="615">
        <v>10</v>
      </c>
      <c r="DA42" s="640"/>
      <c r="DB42" s="640"/>
      <c r="DC42" s="644"/>
      <c r="DD42" s="619">
        <v>908785</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341</v>
      </c>
      <c r="CD43" s="607" t="s">
        <v>342</v>
      </c>
      <c r="CE43" s="608"/>
      <c r="CF43" s="608"/>
      <c r="CG43" s="608"/>
      <c r="CH43" s="608"/>
      <c r="CI43" s="608"/>
      <c r="CJ43" s="608"/>
      <c r="CK43" s="608"/>
      <c r="CL43" s="608"/>
      <c r="CM43" s="608"/>
      <c r="CN43" s="608"/>
      <c r="CO43" s="608"/>
      <c r="CP43" s="608"/>
      <c r="CQ43" s="609"/>
      <c r="CR43" s="610">
        <v>71613</v>
      </c>
      <c r="CS43" s="642"/>
      <c r="CT43" s="642"/>
      <c r="CU43" s="642"/>
      <c r="CV43" s="642"/>
      <c r="CW43" s="642"/>
      <c r="CX43" s="642"/>
      <c r="CY43" s="643"/>
      <c r="CZ43" s="615">
        <v>0.3</v>
      </c>
      <c r="DA43" s="640"/>
      <c r="DB43" s="640"/>
      <c r="DC43" s="644"/>
      <c r="DD43" s="619">
        <v>71613</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344</v>
      </c>
      <c r="CG44" s="608"/>
      <c r="CH44" s="608"/>
      <c r="CI44" s="608"/>
      <c r="CJ44" s="608"/>
      <c r="CK44" s="608"/>
      <c r="CL44" s="608"/>
      <c r="CM44" s="608"/>
      <c r="CN44" s="608"/>
      <c r="CO44" s="608"/>
      <c r="CP44" s="608"/>
      <c r="CQ44" s="609"/>
      <c r="CR44" s="610">
        <v>2054275</v>
      </c>
      <c r="CS44" s="611"/>
      <c r="CT44" s="611"/>
      <c r="CU44" s="611"/>
      <c r="CV44" s="611"/>
      <c r="CW44" s="611"/>
      <c r="CX44" s="611"/>
      <c r="CY44" s="612"/>
      <c r="CZ44" s="615">
        <v>9.5</v>
      </c>
      <c r="DA44" s="616"/>
      <c r="DB44" s="616"/>
      <c r="DC44" s="622"/>
      <c r="DD44" s="619">
        <v>823808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346</v>
      </c>
      <c r="CG45" s="608"/>
      <c r="CH45" s="608"/>
      <c r="CI45" s="608"/>
      <c r="CJ45" s="608"/>
      <c r="CK45" s="608"/>
      <c r="CL45" s="608"/>
      <c r="CM45" s="608"/>
      <c r="CN45" s="608"/>
      <c r="CO45" s="608"/>
      <c r="CP45" s="608"/>
      <c r="CQ45" s="609"/>
      <c r="CR45" s="610">
        <v>256295</v>
      </c>
      <c r="CS45" s="642"/>
      <c r="CT45" s="642"/>
      <c r="CU45" s="642"/>
      <c r="CV45" s="642"/>
      <c r="CW45" s="642"/>
      <c r="CX45" s="642"/>
      <c r="CY45" s="643"/>
      <c r="CZ45" s="615">
        <v>1.2</v>
      </c>
      <c r="DA45" s="640"/>
      <c r="DB45" s="640"/>
      <c r="DC45" s="644"/>
      <c r="DD45" s="619">
        <v>68465</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347</v>
      </c>
      <c r="CG46" s="608"/>
      <c r="CH46" s="608"/>
      <c r="CI46" s="608"/>
      <c r="CJ46" s="608"/>
      <c r="CK46" s="608"/>
      <c r="CL46" s="608"/>
      <c r="CM46" s="608"/>
      <c r="CN46" s="608"/>
      <c r="CO46" s="608"/>
      <c r="CP46" s="608"/>
      <c r="CQ46" s="609"/>
      <c r="CR46" s="610">
        <v>1680882</v>
      </c>
      <c r="CS46" s="611"/>
      <c r="CT46" s="611"/>
      <c r="CU46" s="611"/>
      <c r="CV46" s="611"/>
      <c r="CW46" s="611"/>
      <c r="CX46" s="611"/>
      <c r="CY46" s="612"/>
      <c r="CZ46" s="615">
        <v>7.8</v>
      </c>
      <c r="DA46" s="616"/>
      <c r="DB46" s="616"/>
      <c r="DC46" s="622"/>
      <c r="DD46" s="619">
        <v>737434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348</v>
      </c>
      <c r="CG47" s="608"/>
      <c r="CH47" s="608"/>
      <c r="CI47" s="608"/>
      <c r="CJ47" s="608"/>
      <c r="CK47" s="608"/>
      <c r="CL47" s="608"/>
      <c r="CM47" s="608"/>
      <c r="CN47" s="608"/>
      <c r="CO47" s="608"/>
      <c r="CP47" s="608"/>
      <c r="CQ47" s="609"/>
      <c r="CR47" s="610">
        <v>112377</v>
      </c>
      <c r="CS47" s="642"/>
      <c r="CT47" s="642"/>
      <c r="CU47" s="642"/>
      <c r="CV47" s="642"/>
      <c r="CW47" s="642"/>
      <c r="CX47" s="642"/>
      <c r="CY47" s="643"/>
      <c r="CZ47" s="615">
        <v>0.5</v>
      </c>
      <c r="DA47" s="640"/>
      <c r="DB47" s="640"/>
      <c r="DC47" s="644"/>
      <c r="DD47" s="619">
        <v>84977</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350</v>
      </c>
      <c r="CE49" s="632"/>
      <c r="CF49" s="632"/>
      <c r="CG49" s="632"/>
      <c r="CH49" s="632"/>
      <c r="CI49" s="632"/>
      <c r="CJ49" s="632"/>
      <c r="CK49" s="632"/>
      <c r="CL49" s="632"/>
      <c r="CM49" s="632"/>
      <c r="CN49" s="632"/>
      <c r="CO49" s="632"/>
      <c r="CP49" s="632"/>
      <c r="CQ49" s="633"/>
      <c r="CR49" s="682">
        <v>21668239</v>
      </c>
      <c r="CS49" s="669"/>
      <c r="CT49" s="669"/>
      <c r="CU49" s="669"/>
      <c r="CV49" s="669"/>
      <c r="CW49" s="669"/>
      <c r="CX49" s="669"/>
      <c r="CY49" s="698"/>
      <c r="CZ49" s="690">
        <v>100</v>
      </c>
      <c r="DA49" s="699"/>
      <c r="DB49" s="699"/>
      <c r="DC49" s="700"/>
      <c r="DD49" s="701">
        <v>16407015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UnSbBsJuz2AOlHXgP4UYreHiZwV0DLGQTdml4zlqaXcvxkulRO8hXnCR3qxKbkOEdljnDJMQLZGl0BwxT8/jg==" saltValue="PAqqroyA0x4FhNFomWblB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373</v>
      </c>
      <c r="C7" s="737"/>
      <c r="D7" s="737"/>
      <c r="E7" s="737"/>
      <c r="F7" s="737"/>
      <c r="G7" s="737"/>
      <c r="H7" s="737"/>
      <c r="I7" s="737"/>
      <c r="J7" s="737"/>
      <c r="K7" s="737"/>
      <c r="L7" s="737"/>
      <c r="M7" s="737"/>
      <c r="N7" s="737"/>
      <c r="O7" s="737"/>
      <c r="P7" s="738"/>
      <c r="Q7" s="739">
        <v>23220</v>
      </c>
      <c r="R7" s="740"/>
      <c r="S7" s="740"/>
      <c r="T7" s="740"/>
      <c r="U7" s="740"/>
      <c r="V7" s="740">
        <v>21668</v>
      </c>
      <c r="W7" s="740"/>
      <c r="X7" s="740"/>
      <c r="Y7" s="740"/>
      <c r="Z7" s="740"/>
      <c r="AA7" s="740">
        <v>1552</v>
      </c>
      <c r="AB7" s="740"/>
      <c r="AC7" s="740"/>
      <c r="AD7" s="740"/>
      <c r="AE7" s="741"/>
      <c r="AF7" s="742">
        <v>1408</v>
      </c>
      <c r="AG7" s="743"/>
      <c r="AH7" s="743"/>
      <c r="AI7" s="743"/>
      <c r="AJ7" s="744"/>
      <c r="AK7" s="745">
        <v>29</v>
      </c>
      <c r="AL7" s="746"/>
      <c r="AM7" s="746"/>
      <c r="AN7" s="746"/>
      <c r="AO7" s="746"/>
      <c r="AP7" s="746">
        <v>15602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550</v>
      </c>
      <c r="BT7" s="734"/>
      <c r="BU7" s="734"/>
      <c r="BV7" s="734"/>
      <c r="BW7" s="734"/>
      <c r="BX7" s="734"/>
      <c r="BY7" s="734"/>
      <c r="BZ7" s="734"/>
      <c r="CA7" s="734"/>
      <c r="CB7" s="734"/>
      <c r="CC7" s="734"/>
      <c r="CD7" s="734"/>
      <c r="CE7" s="734"/>
      <c r="CF7" s="734"/>
      <c r="CG7" s="749"/>
      <c r="CH7" s="730">
        <v>0</v>
      </c>
      <c r="CI7" s="731"/>
      <c r="CJ7" s="731"/>
      <c r="CK7" s="731"/>
      <c r="CL7" s="732"/>
      <c r="CM7" s="730">
        <v>620</v>
      </c>
      <c r="CN7" s="731"/>
      <c r="CO7" s="731"/>
      <c r="CP7" s="731"/>
      <c r="CQ7" s="732"/>
      <c r="CR7" s="730">
        <v>18</v>
      </c>
      <c r="CS7" s="731"/>
      <c r="CT7" s="731"/>
      <c r="CU7" s="731"/>
      <c r="CV7" s="732"/>
      <c r="CW7" s="730" t="s">
        <v>556</v>
      </c>
      <c r="CX7" s="731"/>
      <c r="CY7" s="731"/>
      <c r="CZ7" s="731"/>
      <c r="DA7" s="732"/>
      <c r="DB7" s="730" t="s">
        <v>556</v>
      </c>
      <c r="DC7" s="731"/>
      <c r="DD7" s="731"/>
      <c r="DE7" s="731"/>
      <c r="DF7" s="732"/>
      <c r="DG7" s="730" t="s">
        <v>556</v>
      </c>
      <c r="DH7" s="731"/>
      <c r="DI7" s="731"/>
      <c r="DJ7" s="731"/>
      <c r="DK7" s="732"/>
      <c r="DL7" s="730" t="s">
        <v>556</v>
      </c>
      <c r="DM7" s="731"/>
      <c r="DN7" s="731"/>
      <c r="DO7" s="731"/>
      <c r="DP7" s="732"/>
      <c r="DQ7" s="730" t="s">
        <v>556</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551</v>
      </c>
      <c r="BT8" s="761"/>
      <c r="BU8" s="761"/>
      <c r="BV8" s="761"/>
      <c r="BW8" s="761"/>
      <c r="BX8" s="761"/>
      <c r="BY8" s="761"/>
      <c r="BZ8" s="761"/>
      <c r="CA8" s="761"/>
      <c r="CB8" s="761"/>
      <c r="CC8" s="761"/>
      <c r="CD8" s="761"/>
      <c r="CE8" s="761"/>
      <c r="CF8" s="761"/>
      <c r="CG8" s="762"/>
      <c r="CH8" s="763">
        <v>2</v>
      </c>
      <c r="CI8" s="764"/>
      <c r="CJ8" s="764"/>
      <c r="CK8" s="764"/>
      <c r="CL8" s="765"/>
      <c r="CM8" s="763">
        <v>84</v>
      </c>
      <c r="CN8" s="764"/>
      <c r="CO8" s="764"/>
      <c r="CP8" s="764"/>
      <c r="CQ8" s="765"/>
      <c r="CR8" s="763">
        <v>20</v>
      </c>
      <c r="CS8" s="764"/>
      <c r="CT8" s="764"/>
      <c r="CU8" s="764"/>
      <c r="CV8" s="765"/>
      <c r="CW8" s="763" t="s">
        <v>556</v>
      </c>
      <c r="CX8" s="764"/>
      <c r="CY8" s="764"/>
      <c r="CZ8" s="764"/>
      <c r="DA8" s="765"/>
      <c r="DB8" s="763" t="s">
        <v>556</v>
      </c>
      <c r="DC8" s="764"/>
      <c r="DD8" s="764"/>
      <c r="DE8" s="764"/>
      <c r="DF8" s="765"/>
      <c r="DG8" s="763" t="s">
        <v>556</v>
      </c>
      <c r="DH8" s="764"/>
      <c r="DI8" s="764"/>
      <c r="DJ8" s="764"/>
      <c r="DK8" s="765"/>
      <c r="DL8" s="763" t="s">
        <v>556</v>
      </c>
      <c r="DM8" s="764"/>
      <c r="DN8" s="764"/>
      <c r="DO8" s="764"/>
      <c r="DP8" s="765"/>
      <c r="DQ8" s="763" t="s">
        <v>556</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552</v>
      </c>
      <c r="BT9" s="761"/>
      <c r="BU9" s="761"/>
      <c r="BV9" s="761"/>
      <c r="BW9" s="761"/>
      <c r="BX9" s="761"/>
      <c r="BY9" s="761"/>
      <c r="BZ9" s="761"/>
      <c r="CA9" s="761"/>
      <c r="CB9" s="761"/>
      <c r="CC9" s="761"/>
      <c r="CD9" s="761"/>
      <c r="CE9" s="761"/>
      <c r="CF9" s="761"/>
      <c r="CG9" s="762"/>
      <c r="CH9" s="763">
        <v>6</v>
      </c>
      <c r="CI9" s="764"/>
      <c r="CJ9" s="764"/>
      <c r="CK9" s="764"/>
      <c r="CL9" s="765"/>
      <c r="CM9" s="763">
        <v>64</v>
      </c>
      <c r="CN9" s="764"/>
      <c r="CO9" s="764"/>
      <c r="CP9" s="764"/>
      <c r="CQ9" s="765"/>
      <c r="CR9" s="763">
        <v>5</v>
      </c>
      <c r="CS9" s="764"/>
      <c r="CT9" s="764"/>
      <c r="CU9" s="764"/>
      <c r="CV9" s="765"/>
      <c r="CW9" s="763" t="s">
        <v>556</v>
      </c>
      <c r="CX9" s="764"/>
      <c r="CY9" s="764"/>
      <c r="CZ9" s="764"/>
      <c r="DA9" s="765"/>
      <c r="DB9" s="763" t="s">
        <v>556</v>
      </c>
      <c r="DC9" s="764"/>
      <c r="DD9" s="764"/>
      <c r="DE9" s="764"/>
      <c r="DF9" s="765"/>
      <c r="DG9" s="763" t="s">
        <v>556</v>
      </c>
      <c r="DH9" s="764"/>
      <c r="DI9" s="764"/>
      <c r="DJ9" s="764"/>
      <c r="DK9" s="765"/>
      <c r="DL9" s="763">
        <v>47</v>
      </c>
      <c r="DM9" s="764"/>
      <c r="DN9" s="764"/>
      <c r="DO9" s="764"/>
      <c r="DP9" s="765"/>
      <c r="DQ9" s="763" t="s">
        <v>556</v>
      </c>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557</v>
      </c>
      <c r="BT10" s="761"/>
      <c r="BU10" s="761"/>
      <c r="BV10" s="761"/>
      <c r="BW10" s="761"/>
      <c r="BX10" s="761"/>
      <c r="BY10" s="761"/>
      <c r="BZ10" s="761"/>
      <c r="CA10" s="761"/>
      <c r="CB10" s="761"/>
      <c r="CC10" s="761"/>
      <c r="CD10" s="761"/>
      <c r="CE10" s="761"/>
      <c r="CF10" s="761"/>
      <c r="CG10" s="762"/>
      <c r="CH10" s="763">
        <v>0</v>
      </c>
      <c r="CI10" s="764"/>
      <c r="CJ10" s="764"/>
      <c r="CK10" s="764"/>
      <c r="CL10" s="765"/>
      <c r="CM10" s="763">
        <v>3</v>
      </c>
      <c r="CN10" s="764"/>
      <c r="CO10" s="764"/>
      <c r="CP10" s="764"/>
      <c r="CQ10" s="765"/>
      <c r="CR10" s="763">
        <v>3</v>
      </c>
      <c r="CS10" s="764"/>
      <c r="CT10" s="764"/>
      <c r="CU10" s="764"/>
      <c r="CV10" s="765"/>
      <c r="CW10" s="763">
        <v>14</v>
      </c>
      <c r="CX10" s="764"/>
      <c r="CY10" s="764"/>
      <c r="CZ10" s="764"/>
      <c r="DA10" s="765"/>
      <c r="DB10" s="763" t="s">
        <v>556</v>
      </c>
      <c r="DC10" s="764"/>
      <c r="DD10" s="764"/>
      <c r="DE10" s="764"/>
      <c r="DF10" s="765"/>
      <c r="DG10" s="763" t="s">
        <v>556</v>
      </c>
      <c r="DH10" s="764"/>
      <c r="DI10" s="764"/>
      <c r="DJ10" s="764"/>
      <c r="DK10" s="765"/>
      <c r="DL10" s="763" t="s">
        <v>556</v>
      </c>
      <c r="DM10" s="764"/>
      <c r="DN10" s="764"/>
      <c r="DO10" s="764"/>
      <c r="DP10" s="765"/>
      <c r="DQ10" s="763" t="s">
        <v>556</v>
      </c>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374</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375</v>
      </c>
      <c r="B23" s="776" t="s">
        <v>376</v>
      </c>
      <c r="C23" s="777"/>
      <c r="D23" s="777"/>
      <c r="E23" s="777"/>
      <c r="F23" s="777"/>
      <c r="G23" s="777"/>
      <c r="H23" s="777"/>
      <c r="I23" s="777"/>
      <c r="J23" s="777"/>
      <c r="K23" s="777"/>
      <c r="L23" s="777"/>
      <c r="M23" s="777"/>
      <c r="N23" s="777"/>
      <c r="O23" s="777"/>
      <c r="P23" s="778"/>
      <c r="Q23" s="779">
        <v>23220</v>
      </c>
      <c r="R23" s="780"/>
      <c r="S23" s="780"/>
      <c r="T23" s="780"/>
      <c r="U23" s="780"/>
      <c r="V23" s="780">
        <v>21668</v>
      </c>
      <c r="W23" s="780"/>
      <c r="X23" s="780"/>
      <c r="Y23" s="780"/>
      <c r="Z23" s="780"/>
      <c r="AA23" s="780">
        <v>1552</v>
      </c>
      <c r="AB23" s="780"/>
      <c r="AC23" s="780"/>
      <c r="AD23" s="780"/>
      <c r="AE23" s="781"/>
      <c r="AF23" s="782">
        <v>1408</v>
      </c>
      <c r="AG23" s="780"/>
      <c r="AH23" s="780"/>
      <c r="AI23" s="780"/>
      <c r="AJ23" s="783"/>
      <c r="AK23" s="784"/>
      <c r="AL23" s="785"/>
      <c r="AM23" s="785"/>
      <c r="AN23" s="785"/>
      <c r="AO23" s="785"/>
      <c r="AP23" s="780">
        <v>15602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377</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378</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356</v>
      </c>
      <c r="B26" s="715"/>
      <c r="C26" s="715"/>
      <c r="D26" s="715"/>
      <c r="E26" s="715"/>
      <c r="F26" s="715"/>
      <c r="G26" s="715"/>
      <c r="H26" s="715"/>
      <c r="I26" s="715"/>
      <c r="J26" s="715"/>
      <c r="K26" s="715"/>
      <c r="L26" s="715"/>
      <c r="M26" s="715"/>
      <c r="N26" s="715"/>
      <c r="O26" s="715"/>
      <c r="P26" s="716"/>
      <c r="Q26" s="720" t="s">
        <v>379</v>
      </c>
      <c r="R26" s="721"/>
      <c r="S26" s="721"/>
      <c r="T26" s="721"/>
      <c r="U26" s="722"/>
      <c r="V26" s="720" t="s">
        <v>380</v>
      </c>
      <c r="W26" s="721"/>
      <c r="X26" s="721"/>
      <c r="Y26" s="721"/>
      <c r="Z26" s="722"/>
      <c r="AA26" s="720" t="s">
        <v>381</v>
      </c>
      <c r="AB26" s="721"/>
      <c r="AC26" s="721"/>
      <c r="AD26" s="721"/>
      <c r="AE26" s="721"/>
      <c r="AF26" s="801" t="s">
        <v>382</v>
      </c>
      <c r="AG26" s="802"/>
      <c r="AH26" s="802"/>
      <c r="AI26" s="802"/>
      <c r="AJ26" s="803"/>
      <c r="AK26" s="721" t="s">
        <v>383</v>
      </c>
      <c r="AL26" s="721"/>
      <c r="AM26" s="721"/>
      <c r="AN26" s="721"/>
      <c r="AO26" s="722"/>
      <c r="AP26" s="720" t="s">
        <v>384</v>
      </c>
      <c r="AQ26" s="721"/>
      <c r="AR26" s="721"/>
      <c r="AS26" s="721"/>
      <c r="AT26" s="722"/>
      <c r="AU26" s="720" t="s">
        <v>385</v>
      </c>
      <c r="AV26" s="721"/>
      <c r="AW26" s="721"/>
      <c r="AX26" s="721"/>
      <c r="AY26" s="722"/>
      <c r="AZ26" s="720" t="s">
        <v>386</v>
      </c>
      <c r="BA26" s="721"/>
      <c r="BB26" s="721"/>
      <c r="BC26" s="721"/>
      <c r="BD26" s="722"/>
      <c r="BE26" s="720" t="s">
        <v>363</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387</v>
      </c>
      <c r="C28" s="737"/>
      <c r="D28" s="737"/>
      <c r="E28" s="737"/>
      <c r="F28" s="737"/>
      <c r="G28" s="737"/>
      <c r="H28" s="737"/>
      <c r="I28" s="737"/>
      <c r="J28" s="737"/>
      <c r="K28" s="737"/>
      <c r="L28" s="737"/>
      <c r="M28" s="737"/>
      <c r="N28" s="737"/>
      <c r="O28" s="737"/>
      <c r="P28" s="738"/>
      <c r="Q28" s="809">
        <v>4259</v>
      </c>
      <c r="R28" s="810"/>
      <c r="S28" s="810"/>
      <c r="T28" s="810"/>
      <c r="U28" s="810"/>
      <c r="V28" s="810">
        <v>4241</v>
      </c>
      <c r="W28" s="810"/>
      <c r="X28" s="810"/>
      <c r="Y28" s="810"/>
      <c r="Z28" s="810"/>
      <c r="AA28" s="810">
        <v>18</v>
      </c>
      <c r="AB28" s="810"/>
      <c r="AC28" s="810"/>
      <c r="AD28" s="810"/>
      <c r="AE28" s="811"/>
      <c r="AF28" s="812">
        <v>18</v>
      </c>
      <c r="AG28" s="810"/>
      <c r="AH28" s="810"/>
      <c r="AI28" s="810"/>
      <c r="AJ28" s="813"/>
      <c r="AK28" s="814">
        <v>362</v>
      </c>
      <c r="AL28" s="815"/>
      <c r="AM28" s="815"/>
      <c r="AN28" s="815"/>
      <c r="AO28" s="815"/>
      <c r="AP28" s="815" t="s">
        <v>548</v>
      </c>
      <c r="AQ28" s="815"/>
      <c r="AR28" s="815"/>
      <c r="AS28" s="815"/>
      <c r="AT28" s="815"/>
      <c r="AU28" s="815" t="s">
        <v>548</v>
      </c>
      <c r="AV28" s="815"/>
      <c r="AW28" s="815"/>
      <c r="AX28" s="815"/>
      <c r="AY28" s="815"/>
      <c r="AZ28" s="816" t="s">
        <v>548</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388</v>
      </c>
      <c r="C29" s="768"/>
      <c r="D29" s="768"/>
      <c r="E29" s="768"/>
      <c r="F29" s="768"/>
      <c r="G29" s="768"/>
      <c r="H29" s="768"/>
      <c r="I29" s="768"/>
      <c r="J29" s="768"/>
      <c r="K29" s="768"/>
      <c r="L29" s="768"/>
      <c r="M29" s="768"/>
      <c r="N29" s="768"/>
      <c r="O29" s="768"/>
      <c r="P29" s="769"/>
      <c r="Q29" s="770">
        <v>5300</v>
      </c>
      <c r="R29" s="771"/>
      <c r="S29" s="771"/>
      <c r="T29" s="771"/>
      <c r="U29" s="771"/>
      <c r="V29" s="771">
        <v>5275</v>
      </c>
      <c r="W29" s="771"/>
      <c r="X29" s="771"/>
      <c r="Y29" s="771"/>
      <c r="Z29" s="771"/>
      <c r="AA29" s="771">
        <v>25</v>
      </c>
      <c r="AB29" s="771"/>
      <c r="AC29" s="771"/>
      <c r="AD29" s="771"/>
      <c r="AE29" s="772"/>
      <c r="AF29" s="773">
        <v>25</v>
      </c>
      <c r="AG29" s="774"/>
      <c r="AH29" s="774"/>
      <c r="AI29" s="774"/>
      <c r="AJ29" s="775"/>
      <c r="AK29" s="821">
        <v>824</v>
      </c>
      <c r="AL29" s="817"/>
      <c r="AM29" s="817"/>
      <c r="AN29" s="817"/>
      <c r="AO29" s="817"/>
      <c r="AP29" s="817" t="s">
        <v>548</v>
      </c>
      <c r="AQ29" s="817"/>
      <c r="AR29" s="817"/>
      <c r="AS29" s="817"/>
      <c r="AT29" s="817"/>
      <c r="AU29" s="817" t="s">
        <v>548</v>
      </c>
      <c r="AV29" s="817"/>
      <c r="AW29" s="817"/>
      <c r="AX29" s="817"/>
      <c r="AY29" s="817"/>
      <c r="AZ29" s="818" t="s">
        <v>548</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389</v>
      </c>
      <c r="C30" s="768"/>
      <c r="D30" s="768"/>
      <c r="E30" s="768"/>
      <c r="F30" s="768"/>
      <c r="G30" s="768"/>
      <c r="H30" s="768"/>
      <c r="I30" s="768"/>
      <c r="J30" s="768"/>
      <c r="K30" s="768"/>
      <c r="L30" s="768"/>
      <c r="M30" s="768"/>
      <c r="N30" s="768"/>
      <c r="O30" s="768"/>
      <c r="P30" s="769"/>
      <c r="Q30" s="770">
        <v>1069</v>
      </c>
      <c r="R30" s="771"/>
      <c r="S30" s="771"/>
      <c r="T30" s="771"/>
      <c r="U30" s="771"/>
      <c r="V30" s="771">
        <v>1061</v>
      </c>
      <c r="W30" s="771"/>
      <c r="X30" s="771"/>
      <c r="Y30" s="771"/>
      <c r="Z30" s="771"/>
      <c r="AA30" s="771">
        <v>8</v>
      </c>
      <c r="AB30" s="771"/>
      <c r="AC30" s="771"/>
      <c r="AD30" s="771"/>
      <c r="AE30" s="772"/>
      <c r="AF30" s="773">
        <v>8</v>
      </c>
      <c r="AG30" s="774"/>
      <c r="AH30" s="774"/>
      <c r="AI30" s="774"/>
      <c r="AJ30" s="775"/>
      <c r="AK30" s="821">
        <v>214</v>
      </c>
      <c r="AL30" s="817"/>
      <c r="AM30" s="817"/>
      <c r="AN30" s="817"/>
      <c r="AO30" s="817"/>
      <c r="AP30" s="817" t="s">
        <v>548</v>
      </c>
      <c r="AQ30" s="817"/>
      <c r="AR30" s="817"/>
      <c r="AS30" s="817"/>
      <c r="AT30" s="817"/>
      <c r="AU30" s="817" t="s">
        <v>548</v>
      </c>
      <c r="AV30" s="817"/>
      <c r="AW30" s="817"/>
      <c r="AX30" s="817"/>
      <c r="AY30" s="817"/>
      <c r="AZ30" s="818" t="s">
        <v>548</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390</v>
      </c>
      <c r="C31" s="768"/>
      <c r="D31" s="768"/>
      <c r="E31" s="768"/>
      <c r="F31" s="768"/>
      <c r="G31" s="768"/>
      <c r="H31" s="768"/>
      <c r="I31" s="768"/>
      <c r="J31" s="768"/>
      <c r="K31" s="768"/>
      <c r="L31" s="768"/>
      <c r="M31" s="768"/>
      <c r="N31" s="768"/>
      <c r="O31" s="768"/>
      <c r="P31" s="769"/>
      <c r="Q31" s="770">
        <v>1942</v>
      </c>
      <c r="R31" s="771"/>
      <c r="S31" s="771"/>
      <c r="T31" s="771"/>
      <c r="U31" s="771"/>
      <c r="V31" s="771">
        <v>1742</v>
      </c>
      <c r="W31" s="771"/>
      <c r="X31" s="771"/>
      <c r="Y31" s="771"/>
      <c r="Z31" s="771"/>
      <c r="AA31" s="771">
        <v>200</v>
      </c>
      <c r="AB31" s="771"/>
      <c r="AC31" s="771"/>
      <c r="AD31" s="771"/>
      <c r="AE31" s="772"/>
      <c r="AF31" s="773">
        <v>539</v>
      </c>
      <c r="AG31" s="774"/>
      <c r="AH31" s="774"/>
      <c r="AI31" s="774"/>
      <c r="AJ31" s="775"/>
      <c r="AK31" s="821">
        <v>122</v>
      </c>
      <c r="AL31" s="817"/>
      <c r="AM31" s="817"/>
      <c r="AN31" s="817"/>
      <c r="AO31" s="817"/>
      <c r="AP31" s="817">
        <v>6909</v>
      </c>
      <c r="AQ31" s="817"/>
      <c r="AR31" s="817"/>
      <c r="AS31" s="817"/>
      <c r="AT31" s="817"/>
      <c r="AU31" s="817">
        <v>131</v>
      </c>
      <c r="AV31" s="817"/>
      <c r="AW31" s="817"/>
      <c r="AX31" s="817"/>
      <c r="AY31" s="817"/>
      <c r="AZ31" s="818" t="s">
        <v>549</v>
      </c>
      <c r="BA31" s="818"/>
      <c r="BB31" s="818"/>
      <c r="BC31" s="818"/>
      <c r="BD31" s="818"/>
      <c r="BE31" s="819" t="s">
        <v>391</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392</v>
      </c>
      <c r="C32" s="768"/>
      <c r="D32" s="768"/>
      <c r="E32" s="768"/>
      <c r="F32" s="768"/>
      <c r="G32" s="768"/>
      <c r="H32" s="768"/>
      <c r="I32" s="768"/>
      <c r="J32" s="768"/>
      <c r="K32" s="768"/>
      <c r="L32" s="768"/>
      <c r="M32" s="768"/>
      <c r="N32" s="768"/>
      <c r="O32" s="768"/>
      <c r="P32" s="769"/>
      <c r="Q32" s="770">
        <v>1724</v>
      </c>
      <c r="R32" s="771"/>
      <c r="S32" s="771"/>
      <c r="T32" s="771"/>
      <c r="U32" s="771"/>
      <c r="V32" s="771">
        <v>1501</v>
      </c>
      <c r="W32" s="771"/>
      <c r="X32" s="771"/>
      <c r="Y32" s="771"/>
      <c r="Z32" s="771"/>
      <c r="AA32" s="771">
        <v>223</v>
      </c>
      <c r="AB32" s="771"/>
      <c r="AC32" s="771"/>
      <c r="AD32" s="771"/>
      <c r="AE32" s="772"/>
      <c r="AF32" s="773">
        <v>1774</v>
      </c>
      <c r="AG32" s="774"/>
      <c r="AH32" s="774"/>
      <c r="AI32" s="774"/>
      <c r="AJ32" s="775"/>
      <c r="AK32" s="821">
        <v>215</v>
      </c>
      <c r="AL32" s="817"/>
      <c r="AM32" s="817"/>
      <c r="AN32" s="817"/>
      <c r="AO32" s="817"/>
      <c r="AP32" s="817">
        <v>4404</v>
      </c>
      <c r="AQ32" s="817"/>
      <c r="AR32" s="817"/>
      <c r="AS32" s="817"/>
      <c r="AT32" s="817"/>
      <c r="AU32" s="817">
        <v>973</v>
      </c>
      <c r="AV32" s="817"/>
      <c r="AW32" s="817"/>
      <c r="AX32" s="817"/>
      <c r="AY32" s="817"/>
      <c r="AZ32" s="818" t="s">
        <v>549</v>
      </c>
      <c r="BA32" s="818"/>
      <c r="BB32" s="818"/>
      <c r="BC32" s="818"/>
      <c r="BD32" s="818"/>
      <c r="BE32" s="819" t="s">
        <v>391</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393</v>
      </c>
      <c r="C33" s="768"/>
      <c r="D33" s="768"/>
      <c r="E33" s="768"/>
      <c r="F33" s="768"/>
      <c r="G33" s="768"/>
      <c r="H33" s="768"/>
      <c r="I33" s="768"/>
      <c r="J33" s="768"/>
      <c r="K33" s="768"/>
      <c r="L33" s="768"/>
      <c r="M33" s="768"/>
      <c r="N33" s="768"/>
      <c r="O33" s="768"/>
      <c r="P33" s="769"/>
      <c r="Q33" s="770">
        <v>488</v>
      </c>
      <c r="R33" s="771"/>
      <c r="S33" s="771"/>
      <c r="T33" s="771"/>
      <c r="U33" s="771"/>
      <c r="V33" s="771">
        <v>439</v>
      </c>
      <c r="W33" s="771"/>
      <c r="X33" s="771"/>
      <c r="Y33" s="771"/>
      <c r="Z33" s="771"/>
      <c r="AA33" s="771">
        <v>49</v>
      </c>
      <c r="AB33" s="771"/>
      <c r="AC33" s="771"/>
      <c r="AD33" s="771"/>
      <c r="AE33" s="772"/>
      <c r="AF33" s="773">
        <v>413</v>
      </c>
      <c r="AG33" s="774"/>
      <c r="AH33" s="774"/>
      <c r="AI33" s="774"/>
      <c r="AJ33" s="775"/>
      <c r="AK33" s="821">
        <v>4</v>
      </c>
      <c r="AL33" s="817"/>
      <c r="AM33" s="817"/>
      <c r="AN33" s="817"/>
      <c r="AO33" s="817"/>
      <c r="AP33" s="817">
        <v>322</v>
      </c>
      <c r="AQ33" s="817"/>
      <c r="AR33" s="817"/>
      <c r="AS33" s="817"/>
      <c r="AT33" s="817"/>
      <c r="AU33" s="817">
        <v>4</v>
      </c>
      <c r="AV33" s="817"/>
      <c r="AW33" s="817"/>
      <c r="AX33" s="817"/>
      <c r="AY33" s="817"/>
      <c r="AZ33" s="818" t="s">
        <v>549</v>
      </c>
      <c r="BA33" s="818"/>
      <c r="BB33" s="818"/>
      <c r="BC33" s="818"/>
      <c r="BD33" s="818"/>
      <c r="BE33" s="819" t="s">
        <v>391</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394</v>
      </c>
      <c r="C34" s="768"/>
      <c r="D34" s="768"/>
      <c r="E34" s="768"/>
      <c r="F34" s="768"/>
      <c r="G34" s="768"/>
      <c r="H34" s="768"/>
      <c r="I34" s="768"/>
      <c r="J34" s="768"/>
      <c r="K34" s="768"/>
      <c r="L34" s="768"/>
      <c r="M34" s="768"/>
      <c r="N34" s="768"/>
      <c r="O34" s="768"/>
      <c r="P34" s="769"/>
      <c r="Q34" s="770">
        <v>70</v>
      </c>
      <c r="R34" s="771"/>
      <c r="S34" s="771"/>
      <c r="T34" s="771"/>
      <c r="U34" s="771"/>
      <c r="V34" s="771">
        <v>62</v>
      </c>
      <c r="W34" s="771"/>
      <c r="X34" s="771"/>
      <c r="Y34" s="771"/>
      <c r="Z34" s="771"/>
      <c r="AA34" s="771">
        <v>8</v>
      </c>
      <c r="AB34" s="771"/>
      <c r="AC34" s="771"/>
      <c r="AD34" s="771"/>
      <c r="AE34" s="772"/>
      <c r="AF34" s="773">
        <v>14</v>
      </c>
      <c r="AG34" s="774"/>
      <c r="AH34" s="774"/>
      <c r="AI34" s="774"/>
      <c r="AJ34" s="775"/>
      <c r="AK34" s="821">
        <v>49</v>
      </c>
      <c r="AL34" s="817"/>
      <c r="AM34" s="817"/>
      <c r="AN34" s="817"/>
      <c r="AO34" s="817"/>
      <c r="AP34" s="817">
        <v>136</v>
      </c>
      <c r="AQ34" s="817"/>
      <c r="AR34" s="817"/>
      <c r="AS34" s="817"/>
      <c r="AT34" s="817"/>
      <c r="AU34" s="817">
        <v>136</v>
      </c>
      <c r="AV34" s="817"/>
      <c r="AW34" s="817"/>
      <c r="AX34" s="817"/>
      <c r="AY34" s="817"/>
      <c r="AZ34" s="818" t="s">
        <v>549</v>
      </c>
      <c r="BA34" s="818"/>
      <c r="BB34" s="818"/>
      <c r="BC34" s="818"/>
      <c r="BD34" s="818"/>
      <c r="BE34" s="819" t="s">
        <v>391</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375</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2792</v>
      </c>
      <c r="AG63" s="831"/>
      <c r="AH63" s="831"/>
      <c r="AI63" s="831"/>
      <c r="AJ63" s="832"/>
      <c r="AK63" s="833"/>
      <c r="AL63" s="828"/>
      <c r="AM63" s="828"/>
      <c r="AN63" s="828"/>
      <c r="AO63" s="828"/>
      <c r="AP63" s="831">
        <v>11771</v>
      </c>
      <c r="AQ63" s="831"/>
      <c r="AR63" s="831"/>
      <c r="AS63" s="831"/>
      <c r="AT63" s="831"/>
      <c r="AU63" s="831">
        <v>1244</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379</v>
      </c>
      <c r="R66" s="721"/>
      <c r="S66" s="721"/>
      <c r="T66" s="721"/>
      <c r="U66" s="722"/>
      <c r="V66" s="720" t="s">
        <v>380</v>
      </c>
      <c r="W66" s="721"/>
      <c r="X66" s="721"/>
      <c r="Y66" s="721"/>
      <c r="Z66" s="722"/>
      <c r="AA66" s="720" t="s">
        <v>381</v>
      </c>
      <c r="AB66" s="721"/>
      <c r="AC66" s="721"/>
      <c r="AD66" s="721"/>
      <c r="AE66" s="722"/>
      <c r="AF66" s="841" t="s">
        <v>382</v>
      </c>
      <c r="AG66" s="802"/>
      <c r="AH66" s="802"/>
      <c r="AI66" s="802"/>
      <c r="AJ66" s="842"/>
      <c r="AK66" s="720" t="s">
        <v>383</v>
      </c>
      <c r="AL66" s="715"/>
      <c r="AM66" s="715"/>
      <c r="AN66" s="715"/>
      <c r="AO66" s="716"/>
      <c r="AP66" s="720" t="s">
        <v>384</v>
      </c>
      <c r="AQ66" s="721"/>
      <c r="AR66" s="721"/>
      <c r="AS66" s="721"/>
      <c r="AT66" s="722"/>
      <c r="AU66" s="720" t="s">
        <v>399</v>
      </c>
      <c r="AV66" s="721"/>
      <c r="AW66" s="721"/>
      <c r="AX66" s="721"/>
      <c r="AY66" s="722"/>
      <c r="AZ66" s="720" t="s">
        <v>363</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553</v>
      </c>
      <c r="C68" s="857"/>
      <c r="D68" s="857"/>
      <c r="E68" s="857"/>
      <c r="F68" s="857"/>
      <c r="G68" s="857"/>
      <c r="H68" s="857"/>
      <c r="I68" s="857"/>
      <c r="J68" s="857"/>
      <c r="K68" s="857"/>
      <c r="L68" s="857"/>
      <c r="M68" s="857"/>
      <c r="N68" s="857"/>
      <c r="O68" s="857"/>
      <c r="P68" s="858"/>
      <c r="Q68" s="859">
        <v>134</v>
      </c>
      <c r="R68" s="853"/>
      <c r="S68" s="853"/>
      <c r="T68" s="853"/>
      <c r="U68" s="853"/>
      <c r="V68" s="853">
        <v>128</v>
      </c>
      <c r="W68" s="853"/>
      <c r="X68" s="853"/>
      <c r="Y68" s="853"/>
      <c r="Z68" s="853"/>
      <c r="AA68" s="853">
        <v>6</v>
      </c>
      <c r="AB68" s="853"/>
      <c r="AC68" s="853"/>
      <c r="AD68" s="853"/>
      <c r="AE68" s="853"/>
      <c r="AF68" s="853">
        <v>6</v>
      </c>
      <c r="AG68" s="853"/>
      <c r="AH68" s="853"/>
      <c r="AI68" s="853"/>
      <c r="AJ68" s="853"/>
      <c r="AK68" s="853" t="s">
        <v>556</v>
      </c>
      <c r="AL68" s="853"/>
      <c r="AM68" s="853"/>
      <c r="AN68" s="853"/>
      <c r="AO68" s="853"/>
      <c r="AP68" s="853" t="s">
        <v>556</v>
      </c>
      <c r="AQ68" s="853"/>
      <c r="AR68" s="853"/>
      <c r="AS68" s="853"/>
      <c r="AT68" s="853"/>
      <c r="AU68" s="853" t="s">
        <v>556</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554</v>
      </c>
      <c r="C69" s="861"/>
      <c r="D69" s="861"/>
      <c r="E69" s="861"/>
      <c r="F69" s="861"/>
      <c r="G69" s="861"/>
      <c r="H69" s="861"/>
      <c r="I69" s="861"/>
      <c r="J69" s="861"/>
      <c r="K69" s="861"/>
      <c r="L69" s="861"/>
      <c r="M69" s="861"/>
      <c r="N69" s="861"/>
      <c r="O69" s="861"/>
      <c r="P69" s="862"/>
      <c r="Q69" s="863">
        <v>509522</v>
      </c>
      <c r="R69" s="817"/>
      <c r="S69" s="817"/>
      <c r="T69" s="817"/>
      <c r="U69" s="817"/>
      <c r="V69" s="817">
        <v>498264</v>
      </c>
      <c r="W69" s="817"/>
      <c r="X69" s="817"/>
      <c r="Y69" s="817"/>
      <c r="Z69" s="817"/>
      <c r="AA69" s="817">
        <v>11257</v>
      </c>
      <c r="AB69" s="817"/>
      <c r="AC69" s="817"/>
      <c r="AD69" s="817"/>
      <c r="AE69" s="817"/>
      <c r="AF69" s="817">
        <v>11257</v>
      </c>
      <c r="AG69" s="817"/>
      <c r="AH69" s="817"/>
      <c r="AI69" s="817"/>
      <c r="AJ69" s="817"/>
      <c r="AK69" s="817" t="s">
        <v>556</v>
      </c>
      <c r="AL69" s="817"/>
      <c r="AM69" s="817"/>
      <c r="AN69" s="817"/>
      <c r="AO69" s="817"/>
      <c r="AP69" s="817" t="s">
        <v>556</v>
      </c>
      <c r="AQ69" s="817"/>
      <c r="AR69" s="817"/>
      <c r="AS69" s="817"/>
      <c r="AT69" s="817"/>
      <c r="AU69" s="817" t="s">
        <v>556</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555</v>
      </c>
      <c r="C70" s="861"/>
      <c r="D70" s="861"/>
      <c r="E70" s="861"/>
      <c r="F70" s="861"/>
      <c r="G70" s="861"/>
      <c r="H70" s="861"/>
      <c r="I70" s="861"/>
      <c r="J70" s="861"/>
      <c r="K70" s="861"/>
      <c r="L70" s="861"/>
      <c r="M70" s="861"/>
      <c r="N70" s="861"/>
      <c r="O70" s="861"/>
      <c r="P70" s="862"/>
      <c r="Q70" s="863">
        <v>301</v>
      </c>
      <c r="R70" s="817"/>
      <c r="S70" s="817"/>
      <c r="T70" s="817"/>
      <c r="U70" s="817"/>
      <c r="V70" s="817">
        <v>293</v>
      </c>
      <c r="W70" s="817"/>
      <c r="X70" s="817"/>
      <c r="Y70" s="817"/>
      <c r="Z70" s="817"/>
      <c r="AA70" s="817">
        <v>8</v>
      </c>
      <c r="AB70" s="817"/>
      <c r="AC70" s="817"/>
      <c r="AD70" s="817"/>
      <c r="AE70" s="817"/>
      <c r="AF70" s="817">
        <v>8</v>
      </c>
      <c r="AG70" s="817"/>
      <c r="AH70" s="817"/>
      <c r="AI70" s="817"/>
      <c r="AJ70" s="817"/>
      <c r="AK70" s="817">
        <v>24</v>
      </c>
      <c r="AL70" s="817"/>
      <c r="AM70" s="817"/>
      <c r="AN70" s="817"/>
      <c r="AO70" s="817"/>
      <c r="AP70" s="817" t="s">
        <v>556</v>
      </c>
      <c r="AQ70" s="817"/>
      <c r="AR70" s="817"/>
      <c r="AS70" s="817"/>
      <c r="AT70" s="817"/>
      <c r="AU70" s="817" t="s">
        <v>556</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375</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11271</v>
      </c>
      <c r="AG88" s="831"/>
      <c r="AH88" s="831"/>
      <c r="AI88" s="831"/>
      <c r="AJ88" s="831"/>
      <c r="AK88" s="828"/>
      <c r="AL88" s="828"/>
      <c r="AM88" s="828"/>
      <c r="AN88" s="828"/>
      <c r="AO88" s="828"/>
      <c r="AP88" s="831" t="s">
        <v>556</v>
      </c>
      <c r="AQ88" s="831"/>
      <c r="AR88" s="831"/>
      <c r="AS88" s="831"/>
      <c r="AT88" s="831"/>
      <c r="AU88" s="831" t="s">
        <v>556</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46</v>
      </c>
      <c r="CS102" s="839"/>
      <c r="CT102" s="839"/>
      <c r="CU102" s="839"/>
      <c r="CV102" s="878"/>
      <c r="CW102" s="877">
        <v>14</v>
      </c>
      <c r="CX102" s="839"/>
      <c r="CY102" s="839"/>
      <c r="CZ102" s="839"/>
      <c r="DA102" s="878"/>
      <c r="DB102" s="877" t="s">
        <v>556</v>
      </c>
      <c r="DC102" s="839"/>
      <c r="DD102" s="839"/>
      <c r="DE102" s="839"/>
      <c r="DF102" s="878"/>
      <c r="DG102" s="877" t="s">
        <v>556</v>
      </c>
      <c r="DH102" s="839"/>
      <c r="DI102" s="839"/>
      <c r="DJ102" s="839"/>
      <c r="DK102" s="878"/>
      <c r="DL102" s="877">
        <v>47</v>
      </c>
      <c r="DM102" s="839"/>
      <c r="DN102" s="839"/>
      <c r="DO102" s="839"/>
      <c r="DP102" s="878"/>
      <c r="DQ102" s="877" t="s">
        <v>556</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1617116</v>
      </c>
      <c r="AB110" s="887"/>
      <c r="AC110" s="887"/>
      <c r="AD110" s="887"/>
      <c r="AE110" s="888"/>
      <c r="AF110" s="889">
        <v>1671029</v>
      </c>
      <c r="AG110" s="887"/>
      <c r="AH110" s="887"/>
      <c r="AI110" s="887"/>
      <c r="AJ110" s="888"/>
      <c r="AK110" s="889">
        <v>1637967</v>
      </c>
      <c r="AL110" s="887"/>
      <c r="AM110" s="887"/>
      <c r="AN110" s="887"/>
      <c r="AO110" s="888"/>
      <c r="AP110" s="890">
        <v>17.100000000000001</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16829404</v>
      </c>
      <c r="BR110" s="918"/>
      <c r="BS110" s="918"/>
      <c r="BT110" s="918"/>
      <c r="BU110" s="918"/>
      <c r="BV110" s="918">
        <v>16169935</v>
      </c>
      <c r="BW110" s="918"/>
      <c r="BX110" s="918"/>
      <c r="BY110" s="918"/>
      <c r="BZ110" s="918"/>
      <c r="CA110" s="918">
        <v>15602828</v>
      </c>
      <c r="CB110" s="918"/>
      <c r="CC110" s="918"/>
      <c r="CD110" s="918"/>
      <c r="CE110" s="918"/>
      <c r="CF110" s="931">
        <v>162.69999999999999</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1861528</v>
      </c>
      <c r="BR112" s="913"/>
      <c r="BS112" s="913"/>
      <c r="BT112" s="913"/>
      <c r="BU112" s="913"/>
      <c r="BV112" s="913">
        <v>1620404</v>
      </c>
      <c r="BW112" s="913"/>
      <c r="BX112" s="913"/>
      <c r="BY112" s="913"/>
      <c r="BZ112" s="913"/>
      <c r="CA112" s="913">
        <v>1243957</v>
      </c>
      <c r="CB112" s="913"/>
      <c r="CC112" s="913"/>
      <c r="CD112" s="913"/>
      <c r="CE112" s="913"/>
      <c r="CF112" s="907">
        <v>13</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227107</v>
      </c>
      <c r="AB113" s="925"/>
      <c r="AC113" s="925"/>
      <c r="AD113" s="925"/>
      <c r="AE113" s="926"/>
      <c r="AF113" s="927">
        <v>214857</v>
      </c>
      <c r="AG113" s="925"/>
      <c r="AH113" s="925"/>
      <c r="AI113" s="925"/>
      <c r="AJ113" s="926"/>
      <c r="AK113" s="927">
        <v>109752</v>
      </c>
      <c r="AL113" s="925"/>
      <c r="AM113" s="925"/>
      <c r="AN113" s="925"/>
      <c r="AO113" s="926"/>
      <c r="AP113" s="928">
        <v>1.1000000000000001</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3227259</v>
      </c>
      <c r="BR114" s="913"/>
      <c r="BS114" s="913"/>
      <c r="BT114" s="913"/>
      <c r="BU114" s="913"/>
      <c r="BV114" s="913">
        <v>3269528</v>
      </c>
      <c r="BW114" s="913"/>
      <c r="BX114" s="913"/>
      <c r="BY114" s="913"/>
      <c r="BZ114" s="913"/>
      <c r="CA114" s="913">
        <v>3290304</v>
      </c>
      <c r="CB114" s="913"/>
      <c r="CC114" s="913"/>
      <c r="CD114" s="913"/>
      <c r="CE114" s="913"/>
      <c r="CF114" s="907">
        <v>34.299999999999997</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28768</v>
      </c>
      <c r="AB115" s="925"/>
      <c r="AC115" s="925"/>
      <c r="AD115" s="925"/>
      <c r="AE115" s="926"/>
      <c r="AF115" s="927">
        <v>390</v>
      </c>
      <c r="AG115" s="925"/>
      <c r="AH115" s="925"/>
      <c r="AI115" s="925"/>
      <c r="AJ115" s="926"/>
      <c r="AK115" s="927">
        <v>479</v>
      </c>
      <c r="AL115" s="925"/>
      <c r="AM115" s="925"/>
      <c r="AN115" s="925"/>
      <c r="AO115" s="926"/>
      <c r="AP115" s="928">
        <v>0</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613</v>
      </c>
      <c r="AB116" s="946"/>
      <c r="AC116" s="946"/>
      <c r="AD116" s="946"/>
      <c r="AE116" s="947"/>
      <c r="AF116" s="948">
        <v>89</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1873604</v>
      </c>
      <c r="AB117" s="966"/>
      <c r="AC117" s="966"/>
      <c r="AD117" s="966"/>
      <c r="AE117" s="967"/>
      <c r="AF117" s="968">
        <v>1886365</v>
      </c>
      <c r="AG117" s="966"/>
      <c r="AH117" s="966"/>
      <c r="AI117" s="966"/>
      <c r="AJ117" s="967"/>
      <c r="AK117" s="968">
        <v>1748198</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441</v>
      </c>
      <c r="BP119" s="992"/>
      <c r="BQ119" s="986">
        <v>21918191</v>
      </c>
      <c r="BR119" s="987"/>
      <c r="BS119" s="987"/>
      <c r="BT119" s="987"/>
      <c r="BU119" s="987"/>
      <c r="BV119" s="987">
        <v>21059867</v>
      </c>
      <c r="BW119" s="987"/>
      <c r="BX119" s="987"/>
      <c r="BY119" s="987"/>
      <c r="BZ119" s="987"/>
      <c r="CA119" s="987">
        <v>20137089</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7047767</v>
      </c>
      <c r="BR120" s="918"/>
      <c r="BS120" s="918"/>
      <c r="BT120" s="918"/>
      <c r="BU120" s="918"/>
      <c r="BV120" s="918">
        <v>8939248</v>
      </c>
      <c r="BW120" s="918"/>
      <c r="BX120" s="918"/>
      <c r="BY120" s="918"/>
      <c r="BZ120" s="918"/>
      <c r="CA120" s="918">
        <v>10082021</v>
      </c>
      <c r="CB120" s="918"/>
      <c r="CC120" s="918"/>
      <c r="CD120" s="918"/>
      <c r="CE120" s="918"/>
      <c r="CF120" s="931">
        <v>105.1</v>
      </c>
      <c r="CG120" s="932"/>
      <c r="CH120" s="932"/>
      <c r="CI120" s="932"/>
      <c r="CJ120" s="932"/>
      <c r="CK120" s="993" t="s">
        <v>445</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1407223</v>
      </c>
      <c r="DH120" s="918"/>
      <c r="DI120" s="918"/>
      <c r="DJ120" s="918"/>
      <c r="DK120" s="918"/>
      <c r="DL120" s="918">
        <v>1285815</v>
      </c>
      <c r="DM120" s="918"/>
      <c r="DN120" s="918"/>
      <c r="DO120" s="918"/>
      <c r="DP120" s="918"/>
      <c r="DQ120" s="918">
        <v>973256</v>
      </c>
      <c r="DR120" s="918"/>
      <c r="DS120" s="918"/>
      <c r="DT120" s="918"/>
      <c r="DU120" s="918"/>
      <c r="DV120" s="919">
        <v>10.1</v>
      </c>
      <c r="DW120" s="919"/>
      <c r="DX120" s="919"/>
      <c r="DY120" s="919"/>
      <c r="DZ120" s="920"/>
    </row>
    <row r="121" spans="1:130" s="212" customFormat="1" ht="26.25" customHeight="1" x14ac:dyDescent="0.2">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680245</v>
      </c>
      <c r="BR121" s="913"/>
      <c r="BS121" s="913"/>
      <c r="BT121" s="913"/>
      <c r="BU121" s="913"/>
      <c r="BV121" s="913">
        <v>412751</v>
      </c>
      <c r="BW121" s="913"/>
      <c r="BX121" s="913"/>
      <c r="BY121" s="913"/>
      <c r="BZ121" s="913"/>
      <c r="CA121" s="913">
        <v>383479</v>
      </c>
      <c r="CB121" s="913"/>
      <c r="CC121" s="913"/>
      <c r="CD121" s="913"/>
      <c r="CE121" s="913"/>
      <c r="CF121" s="907">
        <v>4</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135566</v>
      </c>
      <c r="DR121" s="913"/>
      <c r="DS121" s="913"/>
      <c r="DT121" s="913"/>
      <c r="DU121" s="913"/>
      <c r="DV121" s="914">
        <v>1.4</v>
      </c>
      <c r="DW121" s="914"/>
      <c r="DX121" s="914"/>
      <c r="DY121" s="914"/>
      <c r="DZ121" s="915"/>
    </row>
    <row r="122" spans="1:130" s="212" customFormat="1" ht="26.25" customHeight="1" x14ac:dyDescent="0.2">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14636604</v>
      </c>
      <c r="BR122" s="987"/>
      <c r="BS122" s="987"/>
      <c r="BT122" s="987"/>
      <c r="BU122" s="987"/>
      <c r="BV122" s="987">
        <v>12251860</v>
      </c>
      <c r="BW122" s="987"/>
      <c r="BX122" s="987"/>
      <c r="BY122" s="987"/>
      <c r="BZ122" s="987"/>
      <c r="CA122" s="987">
        <v>13188367</v>
      </c>
      <c r="CB122" s="987"/>
      <c r="CC122" s="987"/>
      <c r="CD122" s="987"/>
      <c r="CE122" s="987"/>
      <c r="CF122" s="1004">
        <v>137.5</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v>318480</v>
      </c>
      <c r="DH122" s="913"/>
      <c r="DI122" s="913"/>
      <c r="DJ122" s="913"/>
      <c r="DK122" s="913"/>
      <c r="DL122" s="913">
        <v>196561</v>
      </c>
      <c r="DM122" s="913"/>
      <c r="DN122" s="913"/>
      <c r="DO122" s="913"/>
      <c r="DP122" s="913"/>
      <c r="DQ122" s="913">
        <v>131268</v>
      </c>
      <c r="DR122" s="913"/>
      <c r="DS122" s="913"/>
      <c r="DT122" s="913"/>
      <c r="DU122" s="913"/>
      <c r="DV122" s="914">
        <v>1.4</v>
      </c>
      <c r="DW122" s="914"/>
      <c r="DX122" s="914"/>
      <c r="DY122" s="914"/>
      <c r="DZ122" s="915"/>
    </row>
    <row r="123" spans="1:130" s="212" customFormat="1" ht="26.25" customHeight="1" x14ac:dyDescent="0.2">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449</v>
      </c>
      <c r="BP123" s="992"/>
      <c r="BQ123" s="1050">
        <v>22364616</v>
      </c>
      <c r="BR123" s="1051"/>
      <c r="BS123" s="1051"/>
      <c r="BT123" s="1051"/>
      <c r="BU123" s="1051"/>
      <c r="BV123" s="1051">
        <v>21603859</v>
      </c>
      <c r="BW123" s="1051"/>
      <c r="BX123" s="1051"/>
      <c r="BY123" s="1051"/>
      <c r="BZ123" s="1051"/>
      <c r="CA123" s="1051">
        <v>23653867</v>
      </c>
      <c r="CB123" s="1051"/>
      <c r="CC123" s="1051"/>
      <c r="CD123" s="1051"/>
      <c r="CE123" s="1051"/>
      <c r="CF123" s="988"/>
      <c r="CG123" s="989"/>
      <c r="CH123" s="989"/>
      <c r="CI123" s="989"/>
      <c r="CJ123" s="990"/>
      <c r="CK123" s="996"/>
      <c r="CL123" s="997"/>
      <c r="CM123" s="997"/>
      <c r="CN123" s="997"/>
      <c r="CO123" s="998"/>
      <c r="CP123" s="1006" t="s">
        <v>393</v>
      </c>
      <c r="CQ123" s="1007"/>
      <c r="CR123" s="1007"/>
      <c r="CS123" s="1007"/>
      <c r="CT123" s="1007"/>
      <c r="CU123" s="1007"/>
      <c r="CV123" s="1007"/>
      <c r="CW123" s="1007"/>
      <c r="CX123" s="1007"/>
      <c r="CY123" s="1007"/>
      <c r="CZ123" s="1007"/>
      <c r="DA123" s="1007"/>
      <c r="DB123" s="1007"/>
      <c r="DC123" s="1007"/>
      <c r="DD123" s="1007"/>
      <c r="DE123" s="1007"/>
      <c r="DF123" s="1008"/>
      <c r="DG123" s="945">
        <v>4265</v>
      </c>
      <c r="DH123" s="946"/>
      <c r="DI123" s="946"/>
      <c r="DJ123" s="946"/>
      <c r="DK123" s="947"/>
      <c r="DL123" s="948">
        <v>3929</v>
      </c>
      <c r="DM123" s="946"/>
      <c r="DN123" s="946"/>
      <c r="DO123" s="946"/>
      <c r="DP123" s="947"/>
      <c r="DQ123" s="948">
        <v>3867</v>
      </c>
      <c r="DR123" s="946"/>
      <c r="DS123" s="946"/>
      <c r="DT123" s="946"/>
      <c r="DU123" s="947"/>
      <c r="DV123" s="949">
        <v>0</v>
      </c>
      <c r="DW123" s="950"/>
      <c r="DX123" s="950"/>
      <c r="DY123" s="950"/>
      <c r="DZ123" s="951"/>
    </row>
    <row r="124" spans="1:130" s="212" customFormat="1" ht="26.25" customHeight="1" thickBot="1" x14ac:dyDescent="0.25">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v>131560</v>
      </c>
      <c r="DH124" s="973"/>
      <c r="DI124" s="973"/>
      <c r="DJ124" s="973"/>
      <c r="DK124" s="974"/>
      <c r="DL124" s="972">
        <v>134099</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28353</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415</v>
      </c>
      <c r="AB127" s="946"/>
      <c r="AC127" s="946"/>
      <c r="AD127" s="946"/>
      <c r="AE127" s="947"/>
      <c r="AF127" s="948">
        <v>390</v>
      </c>
      <c r="AG127" s="946"/>
      <c r="AH127" s="946"/>
      <c r="AI127" s="946"/>
      <c r="AJ127" s="947"/>
      <c r="AK127" s="948">
        <v>479</v>
      </c>
      <c r="AL127" s="946"/>
      <c r="AM127" s="946"/>
      <c r="AN127" s="946"/>
      <c r="AO127" s="947"/>
      <c r="AP127" s="949">
        <v>0</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169547</v>
      </c>
      <c r="AB128" s="1033"/>
      <c r="AC128" s="1033"/>
      <c r="AD128" s="1033"/>
      <c r="AE128" s="1034"/>
      <c r="AF128" s="1035">
        <v>165869</v>
      </c>
      <c r="AG128" s="1033"/>
      <c r="AH128" s="1033"/>
      <c r="AI128" s="1033"/>
      <c r="AJ128" s="1034"/>
      <c r="AK128" s="1035">
        <v>154697</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13.2</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10360765</v>
      </c>
      <c r="AB129" s="946"/>
      <c r="AC129" s="946"/>
      <c r="AD129" s="946"/>
      <c r="AE129" s="947"/>
      <c r="AF129" s="948">
        <v>10583291</v>
      </c>
      <c r="AG129" s="946"/>
      <c r="AH129" s="946"/>
      <c r="AI129" s="946"/>
      <c r="AJ129" s="947"/>
      <c r="AK129" s="948">
        <v>10835817</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18.2</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1282128</v>
      </c>
      <c r="AB130" s="946"/>
      <c r="AC130" s="946"/>
      <c r="AD130" s="946"/>
      <c r="AE130" s="947"/>
      <c r="AF130" s="948">
        <v>1263060</v>
      </c>
      <c r="AG130" s="946"/>
      <c r="AH130" s="946"/>
      <c r="AI130" s="946"/>
      <c r="AJ130" s="947"/>
      <c r="AK130" s="948">
        <v>1244510</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4.3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9078637</v>
      </c>
      <c r="AB131" s="973"/>
      <c r="AC131" s="973"/>
      <c r="AD131" s="973"/>
      <c r="AE131" s="974"/>
      <c r="AF131" s="972">
        <v>9320231</v>
      </c>
      <c r="AG131" s="973"/>
      <c r="AH131" s="973"/>
      <c r="AI131" s="973"/>
      <c r="AJ131" s="974"/>
      <c r="AK131" s="972">
        <v>9591307</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4.6474927900000003</v>
      </c>
      <c r="AB132" s="1084"/>
      <c r="AC132" s="1084"/>
      <c r="AD132" s="1084"/>
      <c r="AE132" s="1085"/>
      <c r="AF132" s="1086">
        <v>4.9079899410000003</v>
      </c>
      <c r="AG132" s="1084"/>
      <c r="AH132" s="1084"/>
      <c r="AI132" s="1084"/>
      <c r="AJ132" s="1085"/>
      <c r="AK132" s="1086">
        <v>3.6386177609999999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4</v>
      </c>
      <c r="AB133" s="1067"/>
      <c r="AC133" s="1067"/>
      <c r="AD133" s="1067"/>
      <c r="AE133" s="1068"/>
      <c r="AF133" s="1066">
        <v>4.3</v>
      </c>
      <c r="AG133" s="1067"/>
      <c r="AH133" s="1067"/>
      <c r="AI133" s="1067"/>
      <c r="AJ133" s="1068"/>
      <c r="AK133" s="1066">
        <v>4.3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AN9jJyFGWeQo82gySXguJB6P7VMizIyAwSZoFc9pZU6CCMPddAOtxmIPW0XCUhUVhnhy1QYsVJ8b2aFTp8oKxQ==" saltValue="tlpepYGImzW+8PGERq83W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6"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475</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PiJNX5JSPkqj8j49H9XkyqQvSrwJqjdNJ2TNqmHWzJyq1SA/Hz/IOnnQ8tnU1/lFZgHfQHaY0J2vxsR1BxCBKA==" saltValue="2whqpwahxd160A+eijHX5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a+res1oAwRZo0NPaXDqFtHRuWkZ5pG/jxSDbdQsCFnjAjvgwwGwdhrJfUy16inb8xPPsb81um/fJno8ZHoYxg==" saltValue="91ySsyDHPou/d6H80KemN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 x14ac:dyDescent="0.2">
      <c r="A8" s="247"/>
      <c r="AK8" s="256"/>
      <c r="AL8" s="257"/>
      <c r="AM8" s="257"/>
      <c r="AN8" s="258"/>
      <c r="AO8" s="1102"/>
      <c r="AP8" s="259" t="s">
        <v>480</v>
      </c>
      <c r="AQ8" s="260" t="s">
        <v>481</v>
      </c>
      <c r="AR8" s="261" t="s">
        <v>482</v>
      </c>
    </row>
    <row r="9" spans="1:46" ht="13" x14ac:dyDescent="0.2">
      <c r="A9" s="247"/>
      <c r="AK9" s="1103" t="s">
        <v>483</v>
      </c>
      <c r="AL9" s="1104"/>
      <c r="AM9" s="1104"/>
      <c r="AN9" s="1105"/>
      <c r="AO9" s="262">
        <v>4111622</v>
      </c>
      <c r="AP9" s="262">
        <v>123509</v>
      </c>
      <c r="AQ9" s="263">
        <v>99044</v>
      </c>
      <c r="AR9" s="264">
        <v>24.7</v>
      </c>
    </row>
    <row r="10" spans="1:46" ht="13.5" customHeight="1" x14ac:dyDescent="0.2">
      <c r="A10" s="247"/>
      <c r="AK10" s="1103" t="s">
        <v>484</v>
      </c>
      <c r="AL10" s="1104"/>
      <c r="AM10" s="1104"/>
      <c r="AN10" s="1105"/>
      <c r="AO10" s="265">
        <v>2576</v>
      </c>
      <c r="AP10" s="265">
        <v>77</v>
      </c>
      <c r="AQ10" s="266">
        <v>12597</v>
      </c>
      <c r="AR10" s="267">
        <v>-99.4</v>
      </c>
    </row>
    <row r="11" spans="1:46" ht="13.5" customHeight="1" x14ac:dyDescent="0.2">
      <c r="A11" s="247"/>
      <c r="AK11" s="1103" t="s">
        <v>485</v>
      </c>
      <c r="AL11" s="1104"/>
      <c r="AM11" s="1104"/>
      <c r="AN11" s="1105"/>
      <c r="AO11" s="265" t="s">
        <v>486</v>
      </c>
      <c r="AP11" s="265" t="s">
        <v>486</v>
      </c>
      <c r="AQ11" s="266">
        <v>1194</v>
      </c>
      <c r="AR11" s="267" t="s">
        <v>486</v>
      </c>
    </row>
    <row r="12" spans="1:46" ht="13.5" customHeight="1" x14ac:dyDescent="0.2">
      <c r="A12" s="247"/>
      <c r="AK12" s="1103" t="s">
        <v>487</v>
      </c>
      <c r="AL12" s="1104"/>
      <c r="AM12" s="1104"/>
      <c r="AN12" s="1105"/>
      <c r="AO12" s="265" t="s">
        <v>486</v>
      </c>
      <c r="AP12" s="265" t="s">
        <v>486</v>
      </c>
      <c r="AQ12" s="266">
        <v>18</v>
      </c>
      <c r="AR12" s="267" t="s">
        <v>486</v>
      </c>
    </row>
    <row r="13" spans="1:46" ht="13.5" customHeight="1" x14ac:dyDescent="0.2">
      <c r="A13" s="247"/>
      <c r="AK13" s="1103" t="s">
        <v>488</v>
      </c>
      <c r="AL13" s="1104"/>
      <c r="AM13" s="1104"/>
      <c r="AN13" s="1105"/>
      <c r="AO13" s="265">
        <v>202478</v>
      </c>
      <c r="AP13" s="265">
        <v>6082</v>
      </c>
      <c r="AQ13" s="266">
        <v>3890</v>
      </c>
      <c r="AR13" s="267">
        <v>56.3</v>
      </c>
    </row>
    <row r="14" spans="1:46" ht="13.5" customHeight="1" x14ac:dyDescent="0.2">
      <c r="A14" s="247"/>
      <c r="AK14" s="1103" t="s">
        <v>489</v>
      </c>
      <c r="AL14" s="1104"/>
      <c r="AM14" s="1104"/>
      <c r="AN14" s="1105"/>
      <c r="AO14" s="265">
        <v>71613</v>
      </c>
      <c r="AP14" s="265">
        <v>2151</v>
      </c>
      <c r="AQ14" s="266">
        <v>1837</v>
      </c>
      <c r="AR14" s="267">
        <v>17.100000000000001</v>
      </c>
    </row>
    <row r="15" spans="1:46" ht="13.5" customHeight="1" x14ac:dyDescent="0.2">
      <c r="A15" s="247"/>
      <c r="AK15" s="1106" t="s">
        <v>490</v>
      </c>
      <c r="AL15" s="1107"/>
      <c r="AM15" s="1107"/>
      <c r="AN15" s="1108"/>
      <c r="AO15" s="265">
        <v>-259540</v>
      </c>
      <c r="AP15" s="265">
        <v>-7796</v>
      </c>
      <c r="AQ15" s="266">
        <v>-6318</v>
      </c>
      <c r="AR15" s="267">
        <v>23.4</v>
      </c>
    </row>
    <row r="16" spans="1:46" ht="13" x14ac:dyDescent="0.2">
      <c r="A16" s="247"/>
      <c r="AK16" s="1106" t="s">
        <v>177</v>
      </c>
      <c r="AL16" s="1107"/>
      <c r="AM16" s="1107"/>
      <c r="AN16" s="1108"/>
      <c r="AO16" s="265">
        <v>4128749</v>
      </c>
      <c r="AP16" s="265">
        <v>124024</v>
      </c>
      <c r="AQ16" s="266">
        <v>112262</v>
      </c>
      <c r="AR16" s="267">
        <v>10.5</v>
      </c>
    </row>
    <row r="17" spans="1:46" ht="13" x14ac:dyDescent="0.2">
      <c r="A17" s="247"/>
    </row>
    <row r="18" spans="1:46" ht="13" x14ac:dyDescent="0.2">
      <c r="A18" s="247"/>
      <c r="AQ18" s="268"/>
      <c r="AR18" s="268"/>
    </row>
    <row r="19" spans="1:46" ht="13" x14ac:dyDescent="0.2">
      <c r="A19" s="247"/>
      <c r="AK19" s="243" t="s">
        <v>491</v>
      </c>
    </row>
    <row r="20" spans="1:46" ht="13" x14ac:dyDescent="0.2">
      <c r="A20" s="247"/>
      <c r="AK20" s="269"/>
      <c r="AL20" s="270"/>
      <c r="AM20" s="270"/>
      <c r="AN20" s="271"/>
      <c r="AO20" s="272" t="s">
        <v>492</v>
      </c>
      <c r="AP20" s="273" t="s">
        <v>493</v>
      </c>
      <c r="AQ20" s="274" t="s">
        <v>494</v>
      </c>
      <c r="AR20" s="275"/>
    </row>
    <row r="21" spans="1:46" s="248" customFormat="1" ht="13" x14ac:dyDescent="0.2">
      <c r="A21" s="276"/>
      <c r="AK21" s="1109" t="s">
        <v>495</v>
      </c>
      <c r="AL21" s="1110"/>
      <c r="AM21" s="1110"/>
      <c r="AN21" s="1111"/>
      <c r="AO21" s="277">
        <v>13.13</v>
      </c>
      <c r="AP21" s="278">
        <v>9.26</v>
      </c>
      <c r="AQ21" s="279">
        <v>3.87</v>
      </c>
      <c r="AS21" s="280"/>
      <c r="AT21" s="276"/>
    </row>
    <row r="22" spans="1:46" s="248" customFormat="1" ht="13" x14ac:dyDescent="0.2">
      <c r="A22" s="276"/>
      <c r="AK22" s="1109" t="s">
        <v>496</v>
      </c>
      <c r="AL22" s="1110"/>
      <c r="AM22" s="1110"/>
      <c r="AN22" s="1111"/>
      <c r="AO22" s="281">
        <v>102.8</v>
      </c>
      <c r="AP22" s="282">
        <v>97.3</v>
      </c>
      <c r="AQ22" s="283">
        <v>5.5</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1637967</v>
      </c>
      <c r="AP32" s="291">
        <v>49203</v>
      </c>
      <c r="AQ32" s="292">
        <v>60713</v>
      </c>
      <c r="AR32" s="293">
        <v>-19</v>
      </c>
    </row>
    <row r="33" spans="1:46" ht="13.5" customHeight="1" x14ac:dyDescent="0.2">
      <c r="A33" s="247"/>
      <c r="AK33" s="1117" t="s">
        <v>501</v>
      </c>
      <c r="AL33" s="1118"/>
      <c r="AM33" s="1118"/>
      <c r="AN33" s="1119"/>
      <c r="AO33" s="291" t="s">
        <v>486</v>
      </c>
      <c r="AP33" s="291" t="s">
        <v>486</v>
      </c>
      <c r="AQ33" s="292" t="s">
        <v>486</v>
      </c>
      <c r="AR33" s="293" t="s">
        <v>486</v>
      </c>
    </row>
    <row r="34" spans="1:46" ht="27" customHeight="1" x14ac:dyDescent="0.2">
      <c r="A34" s="247"/>
      <c r="AK34" s="1117" t="s">
        <v>502</v>
      </c>
      <c r="AL34" s="1118"/>
      <c r="AM34" s="1118"/>
      <c r="AN34" s="1119"/>
      <c r="AO34" s="291" t="s">
        <v>486</v>
      </c>
      <c r="AP34" s="291" t="s">
        <v>486</v>
      </c>
      <c r="AQ34" s="292" t="s">
        <v>486</v>
      </c>
      <c r="AR34" s="293" t="s">
        <v>486</v>
      </c>
    </row>
    <row r="35" spans="1:46" ht="27" customHeight="1" x14ac:dyDescent="0.2">
      <c r="A35" s="247"/>
      <c r="AK35" s="1117" t="s">
        <v>503</v>
      </c>
      <c r="AL35" s="1118"/>
      <c r="AM35" s="1118"/>
      <c r="AN35" s="1119"/>
      <c r="AO35" s="291">
        <v>109752</v>
      </c>
      <c r="AP35" s="291">
        <v>3297</v>
      </c>
      <c r="AQ35" s="292">
        <v>14168</v>
      </c>
      <c r="AR35" s="293">
        <v>-76.7</v>
      </c>
    </row>
    <row r="36" spans="1:46" ht="27" customHeight="1" x14ac:dyDescent="0.2">
      <c r="A36" s="247"/>
      <c r="AK36" s="1117" t="s">
        <v>504</v>
      </c>
      <c r="AL36" s="1118"/>
      <c r="AM36" s="1118"/>
      <c r="AN36" s="1119"/>
      <c r="AO36" s="291" t="s">
        <v>486</v>
      </c>
      <c r="AP36" s="291" t="s">
        <v>486</v>
      </c>
      <c r="AQ36" s="292">
        <v>2586</v>
      </c>
      <c r="AR36" s="293" t="s">
        <v>486</v>
      </c>
    </row>
    <row r="37" spans="1:46" ht="13.5" customHeight="1" x14ac:dyDescent="0.2">
      <c r="A37" s="247"/>
      <c r="AK37" s="1117" t="s">
        <v>505</v>
      </c>
      <c r="AL37" s="1118"/>
      <c r="AM37" s="1118"/>
      <c r="AN37" s="1119"/>
      <c r="AO37" s="291">
        <v>479</v>
      </c>
      <c r="AP37" s="291">
        <v>14</v>
      </c>
      <c r="AQ37" s="292">
        <v>189</v>
      </c>
      <c r="AR37" s="293">
        <v>-92.6</v>
      </c>
    </row>
    <row r="38" spans="1:46" ht="27" customHeight="1" x14ac:dyDescent="0.2">
      <c r="A38" s="247"/>
      <c r="AK38" s="1120" t="s">
        <v>506</v>
      </c>
      <c r="AL38" s="1121"/>
      <c r="AM38" s="1121"/>
      <c r="AN38" s="1122"/>
      <c r="AO38" s="294" t="s">
        <v>486</v>
      </c>
      <c r="AP38" s="294" t="s">
        <v>486</v>
      </c>
      <c r="AQ38" s="295">
        <v>8</v>
      </c>
      <c r="AR38" s="283" t="s">
        <v>486</v>
      </c>
      <c r="AS38" s="290"/>
    </row>
    <row r="39" spans="1:46" ht="13" x14ac:dyDescent="0.2">
      <c r="A39" s="247"/>
      <c r="AK39" s="1120" t="s">
        <v>507</v>
      </c>
      <c r="AL39" s="1121"/>
      <c r="AM39" s="1121"/>
      <c r="AN39" s="1122"/>
      <c r="AO39" s="291">
        <v>-154697</v>
      </c>
      <c r="AP39" s="291">
        <v>-4647</v>
      </c>
      <c r="AQ39" s="292">
        <v>-5399</v>
      </c>
      <c r="AR39" s="293">
        <v>-13.9</v>
      </c>
      <c r="AS39" s="290"/>
    </row>
    <row r="40" spans="1:46" ht="27" customHeight="1" x14ac:dyDescent="0.2">
      <c r="A40" s="247"/>
      <c r="AK40" s="1117" t="s">
        <v>508</v>
      </c>
      <c r="AL40" s="1118"/>
      <c r="AM40" s="1118"/>
      <c r="AN40" s="1119"/>
      <c r="AO40" s="291">
        <v>-1244510</v>
      </c>
      <c r="AP40" s="291">
        <v>-37384</v>
      </c>
      <c r="AQ40" s="292">
        <v>-49527</v>
      </c>
      <c r="AR40" s="293">
        <v>-24.5</v>
      </c>
      <c r="AS40" s="290"/>
    </row>
    <row r="41" spans="1:46" ht="13" x14ac:dyDescent="0.2">
      <c r="A41" s="247"/>
      <c r="AK41" s="1123" t="s">
        <v>287</v>
      </c>
      <c r="AL41" s="1124"/>
      <c r="AM41" s="1124"/>
      <c r="AN41" s="1125"/>
      <c r="AO41" s="291">
        <v>348991</v>
      </c>
      <c r="AP41" s="291">
        <v>10483</v>
      </c>
      <c r="AQ41" s="292">
        <v>22738</v>
      </c>
      <c r="AR41" s="293">
        <v>-53.9</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 x14ac:dyDescent="0.2">
      <c r="A50" s="247"/>
      <c r="AK50" s="305"/>
      <c r="AL50" s="306"/>
      <c r="AM50" s="1113"/>
      <c r="AN50" s="307" t="s">
        <v>512</v>
      </c>
      <c r="AO50" s="308" t="s">
        <v>513</v>
      </c>
      <c r="AP50" s="309" t="s">
        <v>514</v>
      </c>
      <c r="AQ50" s="310" t="s">
        <v>515</v>
      </c>
      <c r="AR50" s="311" t="s">
        <v>516</v>
      </c>
    </row>
    <row r="51" spans="1:44" ht="13" x14ac:dyDescent="0.2">
      <c r="A51" s="247"/>
      <c r="AK51" s="303" t="s">
        <v>517</v>
      </c>
      <c r="AL51" s="304"/>
      <c r="AM51" s="312">
        <v>1981462</v>
      </c>
      <c r="AN51" s="313">
        <v>54986</v>
      </c>
      <c r="AO51" s="314">
        <v>-51.5</v>
      </c>
      <c r="AP51" s="315">
        <v>84962</v>
      </c>
      <c r="AQ51" s="316">
        <v>7.2</v>
      </c>
      <c r="AR51" s="317">
        <v>-58.7</v>
      </c>
    </row>
    <row r="52" spans="1:44" ht="13" x14ac:dyDescent="0.2">
      <c r="A52" s="247"/>
      <c r="AK52" s="318"/>
      <c r="AL52" s="319" t="s">
        <v>518</v>
      </c>
      <c r="AM52" s="320">
        <v>1142376</v>
      </c>
      <c r="AN52" s="321">
        <v>31701</v>
      </c>
      <c r="AO52" s="322">
        <v>-61.7</v>
      </c>
      <c r="AP52" s="323">
        <v>42793</v>
      </c>
      <c r="AQ52" s="324">
        <v>2.2000000000000002</v>
      </c>
      <c r="AR52" s="325">
        <v>-63.9</v>
      </c>
    </row>
    <row r="53" spans="1:44" ht="13" x14ac:dyDescent="0.2">
      <c r="A53" s="247"/>
      <c r="AK53" s="303" t="s">
        <v>519</v>
      </c>
      <c r="AL53" s="304"/>
      <c r="AM53" s="312">
        <v>1039453</v>
      </c>
      <c r="AN53" s="313">
        <v>29558</v>
      </c>
      <c r="AO53" s="314">
        <v>-46.2</v>
      </c>
      <c r="AP53" s="315">
        <v>71279</v>
      </c>
      <c r="AQ53" s="316">
        <v>-16.100000000000001</v>
      </c>
      <c r="AR53" s="317">
        <v>-30.1</v>
      </c>
    </row>
    <row r="54" spans="1:44" ht="13" x14ac:dyDescent="0.2">
      <c r="A54" s="247"/>
      <c r="AK54" s="318"/>
      <c r="AL54" s="319" t="s">
        <v>518</v>
      </c>
      <c r="AM54" s="320">
        <v>748529</v>
      </c>
      <c r="AN54" s="321">
        <v>21285</v>
      </c>
      <c r="AO54" s="322">
        <v>-32.9</v>
      </c>
      <c r="AP54" s="323">
        <v>36731</v>
      </c>
      <c r="AQ54" s="324">
        <v>-14.2</v>
      </c>
      <c r="AR54" s="325">
        <v>-18.7</v>
      </c>
    </row>
    <row r="55" spans="1:44" ht="13" x14ac:dyDescent="0.2">
      <c r="A55" s="247"/>
      <c r="AK55" s="303" t="s">
        <v>520</v>
      </c>
      <c r="AL55" s="304"/>
      <c r="AM55" s="312">
        <v>1084536</v>
      </c>
      <c r="AN55" s="313">
        <v>31497</v>
      </c>
      <c r="AO55" s="314">
        <v>6.6</v>
      </c>
      <c r="AP55" s="315">
        <v>74994</v>
      </c>
      <c r="AQ55" s="316">
        <v>5.2</v>
      </c>
      <c r="AR55" s="317">
        <v>1.4</v>
      </c>
    </row>
    <row r="56" spans="1:44" ht="13" x14ac:dyDescent="0.2">
      <c r="A56" s="247"/>
      <c r="AK56" s="318"/>
      <c r="AL56" s="319" t="s">
        <v>518</v>
      </c>
      <c r="AM56" s="320">
        <v>796488</v>
      </c>
      <c r="AN56" s="321">
        <v>23132</v>
      </c>
      <c r="AO56" s="322">
        <v>8.6999999999999993</v>
      </c>
      <c r="AP56" s="323">
        <v>36188</v>
      </c>
      <c r="AQ56" s="324">
        <v>-1.5</v>
      </c>
      <c r="AR56" s="325">
        <v>10.199999999999999</v>
      </c>
    </row>
    <row r="57" spans="1:44" ht="13" x14ac:dyDescent="0.2">
      <c r="A57" s="247"/>
      <c r="AK57" s="303" t="s">
        <v>521</v>
      </c>
      <c r="AL57" s="304"/>
      <c r="AM57" s="312">
        <v>2121492</v>
      </c>
      <c r="AN57" s="313">
        <v>62518</v>
      </c>
      <c r="AO57" s="314">
        <v>98.5</v>
      </c>
      <c r="AP57" s="315">
        <v>71849</v>
      </c>
      <c r="AQ57" s="316">
        <v>-4.2</v>
      </c>
      <c r="AR57" s="317">
        <v>102.7</v>
      </c>
    </row>
    <row r="58" spans="1:44" ht="13" x14ac:dyDescent="0.2">
      <c r="A58" s="247"/>
      <c r="AK58" s="318"/>
      <c r="AL58" s="319" t="s">
        <v>518</v>
      </c>
      <c r="AM58" s="320">
        <v>1524645</v>
      </c>
      <c r="AN58" s="321">
        <v>44930</v>
      </c>
      <c r="AO58" s="322">
        <v>94.2</v>
      </c>
      <c r="AP58" s="323">
        <v>36144</v>
      </c>
      <c r="AQ58" s="324">
        <v>-0.1</v>
      </c>
      <c r="AR58" s="325">
        <v>94.3</v>
      </c>
    </row>
    <row r="59" spans="1:44" ht="13" x14ac:dyDescent="0.2">
      <c r="A59" s="247"/>
      <c r="AK59" s="303" t="s">
        <v>522</v>
      </c>
      <c r="AL59" s="304"/>
      <c r="AM59" s="312">
        <v>2054275</v>
      </c>
      <c r="AN59" s="313">
        <v>61708</v>
      </c>
      <c r="AO59" s="314">
        <v>-1.3</v>
      </c>
      <c r="AP59" s="315">
        <v>82962</v>
      </c>
      <c r="AQ59" s="316">
        <v>15.5</v>
      </c>
      <c r="AR59" s="317">
        <v>-16.8</v>
      </c>
    </row>
    <row r="60" spans="1:44" ht="13" x14ac:dyDescent="0.2">
      <c r="A60" s="247"/>
      <c r="AK60" s="318"/>
      <c r="AL60" s="319" t="s">
        <v>518</v>
      </c>
      <c r="AM60" s="320">
        <v>1680882</v>
      </c>
      <c r="AN60" s="321">
        <v>50492</v>
      </c>
      <c r="AO60" s="322">
        <v>12.4</v>
      </c>
      <c r="AP60" s="323">
        <v>42835</v>
      </c>
      <c r="AQ60" s="324">
        <v>18.5</v>
      </c>
      <c r="AR60" s="325">
        <v>-6.1</v>
      </c>
    </row>
    <row r="61" spans="1:44" ht="13" x14ac:dyDescent="0.2">
      <c r="A61" s="247"/>
      <c r="AK61" s="303" t="s">
        <v>523</v>
      </c>
      <c r="AL61" s="326"/>
      <c r="AM61" s="312">
        <v>1656244</v>
      </c>
      <c r="AN61" s="313">
        <v>48053</v>
      </c>
      <c r="AO61" s="314">
        <v>1.2</v>
      </c>
      <c r="AP61" s="315">
        <v>77209</v>
      </c>
      <c r="AQ61" s="327">
        <v>1.5</v>
      </c>
      <c r="AR61" s="317">
        <v>-0.3</v>
      </c>
    </row>
    <row r="62" spans="1:44" ht="13" x14ac:dyDescent="0.2">
      <c r="A62" s="247"/>
      <c r="AK62" s="318"/>
      <c r="AL62" s="319" t="s">
        <v>518</v>
      </c>
      <c r="AM62" s="320">
        <v>1178584</v>
      </c>
      <c r="AN62" s="321">
        <v>34308</v>
      </c>
      <c r="AO62" s="322">
        <v>4.0999999999999996</v>
      </c>
      <c r="AP62" s="323">
        <v>38938</v>
      </c>
      <c r="AQ62" s="324">
        <v>1</v>
      </c>
      <c r="AR62" s="325">
        <v>3.1</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p5wJfP1II1Fz9nFv7ppU6OmdYfN4sIzyHmn5KEV7YX/Kp0nsMOXOx5ROc0i1JI49Meuwu1pAtdpW1NLgbuj/zw==" saltValue="TdLDWGyKAQzkDbHjgtNpI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LhkRegNvc3yad0ssJPQb1OJY7RMfKHr5Lpn76/ene9r7VdZVOa3mwJeGOngKQLILiqP/p6WeE/XGwG512zWgrg==" saltValue="y7WiM5SwwXkObwLGCpDN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3" zoomScaleNormal="83"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Qo0Sck/+1AO9ElsxsorY/nTxzfwQbZ47jD252+WOhsUzQVUA6Wa/u9UNHN0LPFlqyYJNJYZ8DpVIwU5T0LBuag==" saltValue="hxyQePvCsoC75ZhqgE767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6" zoomScaleNormal="66"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35.630000000000003</v>
      </c>
      <c r="G47" s="12">
        <v>34.270000000000003</v>
      </c>
      <c r="H47" s="12">
        <v>38.43</v>
      </c>
      <c r="I47" s="12">
        <v>42.56</v>
      </c>
      <c r="J47" s="13">
        <v>39.28</v>
      </c>
    </row>
    <row r="48" spans="2:10" ht="57.75" customHeight="1" x14ac:dyDescent="0.2">
      <c r="B48" s="14"/>
      <c r="C48" s="1128" t="s">
        <v>4</v>
      </c>
      <c r="D48" s="1128"/>
      <c r="E48" s="1129"/>
      <c r="F48" s="15">
        <v>4.45</v>
      </c>
      <c r="G48" s="16">
        <v>16.59</v>
      </c>
      <c r="H48" s="16">
        <v>26.36</v>
      </c>
      <c r="I48" s="16">
        <v>18.03</v>
      </c>
      <c r="J48" s="17">
        <v>12.99</v>
      </c>
    </row>
    <row r="49" spans="2:10" ht="57.75" customHeight="1" thickBot="1" x14ac:dyDescent="0.25">
      <c r="B49" s="18"/>
      <c r="C49" s="1130" t="s">
        <v>5</v>
      </c>
      <c r="D49" s="1130"/>
      <c r="E49" s="1131"/>
      <c r="F49" s="19" t="s">
        <v>530</v>
      </c>
      <c r="G49" s="20">
        <v>10.57</v>
      </c>
      <c r="H49" s="20">
        <v>3.38</v>
      </c>
      <c r="I49" s="20" t="s">
        <v>531</v>
      </c>
      <c r="J49" s="21" t="s">
        <v>532</v>
      </c>
    </row>
    <row r="50" spans="2:10" ht="13" x14ac:dyDescent="0.2"/>
  </sheetData>
  <sheetProtection algorithmName="SHA-512" hashValue="6HH/KQKQfc/qT0c1gbiSezqrxt+0ODQkyvPMMn7NLvquOmu0/pE2GZYN9m1s3ZU0g0kEnQw2ApiRF2x5LNculg==" saltValue="3cJw/5klMLn5icON/FZs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at2063</cp:lastModifiedBy>
  <cp:lastPrinted>2026-03-23T07:11:54Z</cp:lastPrinted>
  <dcterms:created xsi:type="dcterms:W3CDTF">2026-02-23T06:57:40Z</dcterms:created>
  <dcterms:modified xsi:type="dcterms:W3CDTF">2026-03-23T07:12:07Z</dcterms:modified>
  <cp:category/>
</cp:coreProperties>
</file>