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1570" windowHeight="7245"/>
  </bookViews>
  <sheets>
    <sheet name="入力シート" sheetId="3" r:id="rId1"/>
    <sheet name="申告書様式(A申告書)" sheetId="1" r:id="rId2"/>
    <sheet name="申告書様式 (C申告書)" sheetId="5" r:id="rId3"/>
    <sheet name="特別徴収義務者名簿" sheetId="2" state="hidden" r:id="rId4"/>
  </sheets>
  <definedNames>
    <definedName name="_xlnm._FilterDatabase" localSheetId="3" hidden="1">特別徴収義務者名簿!$A$1:$BK$821</definedName>
    <definedName name="_01_00_特別徴収義務者名簿">特別徴収義務者名簿!$A$1:$BK$481</definedName>
    <definedName name="_xlnm.Print_Area" localSheetId="1">'申告書様式(A申告書)'!$A$1:$BH$164</definedName>
    <definedName name="_xlnm._FilterDatabase" localSheetId="0" hidden="1">入力シート!$B$1:$E$6</definedName>
    <definedName name="_xlnm.Print_Area" localSheetId="0">入力シート!$A$1:$J$33</definedName>
    <definedName name="_xlnm.Print_Area" localSheetId="2">'申告書様式 (C申告書)'!$A$1:$BH$149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<sst xmlns="http://schemas.openxmlformats.org/spreadsheetml/2006/main" xmlns:r="http://schemas.openxmlformats.org/officeDocument/2006/relationships" count="3992" uniqueCount="3992">
  <si>
    <t>公社債利子等の道府県民税</t>
    <rPh sb="0" eb="3">
      <t>コウシャサイ</t>
    </rPh>
    <rPh sb="3" eb="5">
      <t>リシ</t>
    </rPh>
    <rPh sb="5" eb="6">
      <t>トウ</t>
    </rPh>
    <rPh sb="7" eb="12">
      <t>ドウフケンミンゼイ</t>
    </rPh>
    <phoneticPr fontId="2"/>
  </si>
  <si>
    <t>焼津信金と合併</t>
  </si>
  <si>
    <t>ｴﾑ ｵ- ｴ- ｼﾖｳｼﾞ</t>
  </si>
  <si>
    <t>勤務先預金等の利子</t>
    <rPh sb="0" eb="3">
      <t>キンムサキ</t>
    </rPh>
    <rPh sb="3" eb="5">
      <t>ヨキン</t>
    </rPh>
    <rPh sb="5" eb="6">
      <t>トウ</t>
    </rPh>
    <rPh sb="7" eb="9">
      <t>リシ</t>
    </rPh>
    <phoneticPr fontId="2"/>
  </si>
  <si>
    <t>054-641-2358</t>
  </si>
  <si>
    <t>焼津市本町　２－　１－１</t>
  </si>
  <si>
    <t>418-0077</t>
  </si>
  <si>
    <t>（株）静岡中央銀行　三島支店</t>
  </si>
  <si>
    <t>ﾌｼﾞｲｽﾞ ﾉｳｷﾞﾖｳｷﾖｳﾄﾞｳｸﾐｱｲ  ﾆﾗﾔﾏｼﾃ</t>
  </si>
  <si>
    <t>417-0001</t>
  </si>
  <si>
    <t>06-6220-2627</t>
  </si>
  <si>
    <t>ｵｵｲｶﾞﾜ</t>
  </si>
  <si>
    <t>富士伊豆農業協同組合　田子浦支店</t>
  </si>
  <si>
    <t>財務事務所使用欄</t>
    <rPh sb="0" eb="2">
      <t>ザイム</t>
    </rPh>
    <rPh sb="2" eb="5">
      <t>ジムショ</t>
    </rPh>
    <rPh sb="5" eb="7">
      <t>シヨウ</t>
    </rPh>
    <rPh sb="7" eb="8">
      <t>ラン</t>
    </rPh>
    <phoneticPr fontId="2"/>
  </si>
  <si>
    <t>利子割特別徴収税額計算書</t>
    <rPh sb="0" eb="2">
      <t>リシ</t>
    </rPh>
    <rPh sb="2" eb="3">
      <t>ワリ</t>
    </rPh>
    <rPh sb="3" eb="5">
      <t>トクベツ</t>
    </rPh>
    <rPh sb="5" eb="7">
      <t>チョウシュウ</t>
    </rPh>
    <rPh sb="7" eb="9">
      <t>ゼイガク</t>
    </rPh>
    <rPh sb="9" eb="12">
      <t>ケイサンショ</t>
    </rPh>
    <phoneticPr fontId="2"/>
  </si>
  <si>
    <t>年</t>
    <rPh sb="0" eb="1">
      <t>ネン</t>
    </rPh>
    <phoneticPr fontId="2"/>
  </si>
  <si>
    <t>みずほ信託銀行株式会社浜松支店</t>
  </si>
  <si>
    <t>05</t>
  </si>
  <si>
    <t>御殿場市新橋　１９１７－１</t>
  </si>
  <si>
    <t>支払金額</t>
    <rPh sb="0" eb="2">
      <t>シハライ</t>
    </rPh>
    <rPh sb="2" eb="4">
      <t>キンガク</t>
    </rPh>
    <phoneticPr fontId="2"/>
  </si>
  <si>
    <t>ﾌｼﾞﾉﾐﾔ</t>
  </si>
  <si>
    <t>054-257-8888</t>
  </si>
  <si>
    <t>ﾘｿﾅｷﾞﾝｺｳ ﾊﾏﾏﾂｼﾃﾝ</t>
  </si>
  <si>
    <t>法人番号</t>
    <rPh sb="0" eb="2">
      <t>ホウジン</t>
    </rPh>
    <rPh sb="2" eb="4">
      <t>バンゴウ</t>
    </rPh>
    <phoneticPr fontId="2"/>
  </si>
  <si>
    <t>（株）清水銀行</t>
  </si>
  <si>
    <t>静岡県</t>
    <rPh sb="0" eb="3">
      <t>シズオカケン</t>
    </rPh>
    <phoneticPr fontId="2"/>
  </si>
  <si>
    <t>02</t>
  </si>
  <si>
    <t>0188629300</t>
  </si>
  <si>
    <t>0544-26-8121</t>
  </si>
  <si>
    <t>0162197400</t>
  </si>
  <si>
    <t>09</t>
  </si>
  <si>
    <t>001506001</t>
  </si>
  <si>
    <t>ﾐｽﾞﾎｼﾝﾀｸｷﾞﾝｺｳ</t>
  </si>
  <si>
    <t>Ｒ３，１１から電子申告開始</t>
  </si>
  <si>
    <t>ﾐｽﾞﾎｷﾞﾝｺｳ ｼｽﾞｵｶｼﾃﾝ</t>
  </si>
  <si>
    <t>0148614900</t>
  </si>
  <si>
    <t>②取扱開始日</t>
  </si>
  <si>
    <t>領収日付印</t>
    <rPh sb="0" eb="1">
      <t>リョウ</t>
    </rPh>
    <rPh sb="1" eb="2">
      <t>オサム</t>
    </rPh>
    <rPh sb="2" eb="3">
      <t>ヒ</t>
    </rPh>
    <rPh sb="3" eb="4">
      <t>ツキ</t>
    </rPh>
    <rPh sb="4" eb="5">
      <t>イン</t>
    </rPh>
    <phoneticPr fontId="2"/>
  </si>
  <si>
    <t>ﾌｼﾞｲｽﾞ ﾉｳｷﾞﾖｳｷﾖｳﾄﾞｳｸﾐｱｲ  ﾅｶｻﾞﾄｼ</t>
  </si>
  <si>
    <t>R 4- 5- 1</t>
  </si>
  <si>
    <t>0162372100</t>
  </si>
  <si>
    <t>駿東郡長泉町南一色　６３２－９</t>
  </si>
  <si>
    <t>（株）三井住友銀行静岡支店</t>
  </si>
  <si>
    <t>108-0072</t>
  </si>
  <si>
    <t>01</t>
  </si>
  <si>
    <t>とぴあ浜松農業協同組合豊西支店</t>
  </si>
  <si>
    <t>申告者（支店）_名称</t>
  </si>
  <si>
    <t>ｺｳｺｸｲﾝﾃﾂｸ ｶﾌﾞｼｷｶﾞｲｼﾔ ｶﾝ  ﾊﾞﾗｺｳｼﾞ</t>
  </si>
  <si>
    <t>H24- 5- 1</t>
  </si>
  <si>
    <t>0100587200</t>
  </si>
  <si>
    <t>H20- 6- 1</t>
  </si>
  <si>
    <t>0550-82-1001</t>
  </si>
  <si>
    <t>賀茂郡河津町笹原　３４１</t>
  </si>
  <si>
    <t>006403403</t>
  </si>
  <si>
    <t>（株）みずほ銀行</t>
  </si>
  <si>
    <t>ﾌｼﾞｲｽﾞﾉｳｷﾞﾖｳｷﾖｳﾄﾞｳｸﾐｱｲ ﾌ ｼﾞﾈｼﾃﾝ</t>
  </si>
  <si>
    <t>特定公社債以外の公社債の利子</t>
    <rPh sb="0" eb="2">
      <t>トクテイ</t>
    </rPh>
    <rPh sb="2" eb="5">
      <t>コウシャサイ</t>
    </rPh>
    <rPh sb="5" eb="7">
      <t>イガイ</t>
    </rPh>
    <rPh sb="8" eb="11">
      <t>コウシャサイ</t>
    </rPh>
    <rPh sb="12" eb="14">
      <t>リシ</t>
    </rPh>
    <phoneticPr fontId="2"/>
  </si>
  <si>
    <t>ﾌｼﾞ ｼﾝﾖｳｷﾝｺ ﾌｼﾞﾐﾀﾞｲｼﾃﾝ</t>
  </si>
  <si>
    <t>03</t>
  </si>
  <si>
    <t>浜松磐田（信金）</t>
  </si>
  <si>
    <t>ﾌｼﾞｲｽﾞ ﾉｳｷﾞﾖｳｷﾖｳﾄﾞｳｸﾐｱｲ  ﾅﾒﾘｼﾃﾝ</t>
  </si>
  <si>
    <t>浜松市中央区鍛冶町　３３２－１</t>
  </si>
  <si>
    <t>ﾌｼﾞ ｼﾝﾖｳｷﾝｺ ﾓﾘｼﾞﾏｼﾃﾝ</t>
  </si>
  <si>
    <t>0187011800</t>
  </si>
  <si>
    <t>種　　　類</t>
    <rPh sb="0" eb="1">
      <t>シュ</t>
    </rPh>
    <rPh sb="4" eb="5">
      <t>タグイ</t>
    </rPh>
    <phoneticPr fontId="2"/>
  </si>
  <si>
    <t>009855000</t>
  </si>
  <si>
    <t>加　入　者　名</t>
    <rPh sb="0" eb="1">
      <t>カ</t>
    </rPh>
    <rPh sb="2" eb="3">
      <t>イ</t>
    </rPh>
    <rPh sb="4" eb="5">
      <t>モノ</t>
    </rPh>
    <rPh sb="6" eb="7">
      <t>メイ</t>
    </rPh>
    <phoneticPr fontId="2"/>
  </si>
  <si>
    <t>0109485600</t>
  </si>
  <si>
    <t>0076049400</t>
  </si>
  <si>
    <t>04</t>
  </si>
  <si>
    <t>東海東京証券株式会社本店</t>
  </si>
  <si>
    <t>006403502</t>
  </si>
  <si>
    <t>08</t>
  </si>
  <si>
    <t>H17- 3- 1</t>
  </si>
  <si>
    <t>みずほ信託銀行（株）</t>
  </si>
  <si>
    <t>ﾌｼﾞｲｽﾞ ﾉｳｷﾞﾖｳｷﾖｳﾄﾞｳｸﾐｱｲ  ｼｭｾﾞﾝｼ</t>
  </si>
  <si>
    <t>0057748800</t>
  </si>
  <si>
    <t>銀行預金利子</t>
    <rPh sb="0" eb="2">
      <t>ギンコウ</t>
    </rPh>
    <rPh sb="2" eb="4">
      <t>ヨキン</t>
    </rPh>
    <rPh sb="4" eb="6">
      <t>リシ</t>
    </rPh>
    <phoneticPr fontId="2"/>
  </si>
  <si>
    <t>0545-61-0960</t>
  </si>
  <si>
    <t>ﾐﾂｲｽﾐﾄﾓｷﾞﾝｺｳ ｼｽﾞｵｶｼﾃﾝ</t>
  </si>
  <si>
    <t>摘要</t>
    <rPh sb="0" eb="2">
      <t>テキヨウ</t>
    </rPh>
    <phoneticPr fontId="2"/>
  </si>
  <si>
    <t>とぴあ浜松農業協同組合五島支店</t>
  </si>
  <si>
    <t>課　　税</t>
    <rPh sb="0" eb="1">
      <t>カ</t>
    </rPh>
    <rPh sb="3" eb="4">
      <t>ゼイ</t>
    </rPh>
    <phoneticPr fontId="2"/>
  </si>
  <si>
    <t>伊東市松原　７７１番地の１２</t>
  </si>
  <si>
    <t>公社債投資信</t>
  </si>
  <si>
    <t>ﾌｼﾞｲｽﾞ ﾉｳｷﾞﾖｳｷﾖｳﾄﾞｳｸﾐｱｲ  ﾐﾅﾐﾅｶｼ</t>
  </si>
  <si>
    <t>054-252-6180</t>
  </si>
  <si>
    <t>1234567891234</t>
  </si>
  <si>
    <t>0057712200</t>
  </si>
  <si>
    <t>東京都千代田区大手町　１丁目　５－５</t>
  </si>
  <si>
    <t>001515021</t>
  </si>
  <si>
    <t>銀行以外の金融機関の預貯金利子</t>
    <rPh sb="0" eb="2">
      <t>ギンコウ</t>
    </rPh>
    <rPh sb="2" eb="4">
      <t>イガイ</t>
    </rPh>
    <rPh sb="5" eb="7">
      <t>キンユウ</t>
    </rPh>
    <rPh sb="7" eb="9">
      <t>キカン</t>
    </rPh>
    <rPh sb="10" eb="13">
      <t>ヨチョキン</t>
    </rPh>
    <rPh sb="13" eb="15">
      <t>リシ</t>
    </rPh>
    <phoneticPr fontId="2"/>
  </si>
  <si>
    <t>0279169600</t>
  </si>
  <si>
    <t>412-0038</t>
  </si>
  <si>
    <t>H17- 4- 1</t>
  </si>
  <si>
    <t>000005042</t>
  </si>
  <si>
    <t>非課税・その他</t>
    <rPh sb="0" eb="3">
      <t>ヒカゼイ</t>
    </rPh>
    <rPh sb="6" eb="7">
      <t>タ</t>
    </rPh>
    <phoneticPr fontId="2"/>
  </si>
  <si>
    <t>412-0006</t>
  </si>
  <si>
    <t>0163292700</t>
  </si>
  <si>
    <t>合同運用信託の収益の分配</t>
    <rPh sb="0" eb="2">
      <t>ゴウドウ</t>
    </rPh>
    <rPh sb="2" eb="4">
      <t>ウンヨウ</t>
    </rPh>
    <rPh sb="4" eb="6">
      <t>シンタク</t>
    </rPh>
    <rPh sb="7" eb="9">
      <t>シュウエキ</t>
    </rPh>
    <rPh sb="10" eb="12">
      <t>ブンパイ</t>
    </rPh>
    <phoneticPr fontId="2"/>
  </si>
  <si>
    <t>006345080</t>
  </si>
  <si>
    <t>0145121700</t>
  </si>
  <si>
    <t>052-962-4481</t>
  </si>
  <si>
    <t>遠州夢咲農業協同組合土方支店</t>
  </si>
  <si>
    <t>0109485500</t>
  </si>
  <si>
    <t>非課税</t>
    <rPh sb="0" eb="3">
      <t>ヒカゼイ</t>
    </rPh>
    <phoneticPr fontId="2"/>
  </si>
  <si>
    <t>03-6737-6678</t>
  </si>
  <si>
    <t>（株）静岡中央銀行　吉原支店</t>
  </si>
  <si>
    <t>浜松磐田信用金庫本店営業部</t>
  </si>
  <si>
    <t>06</t>
  </si>
  <si>
    <t>0109538200</t>
  </si>
  <si>
    <t>月分</t>
    <rPh sb="0" eb="2">
      <t>ツキブン</t>
    </rPh>
    <phoneticPr fontId="2"/>
  </si>
  <si>
    <t>053-454-6411</t>
  </si>
  <si>
    <t>006345056</t>
  </si>
  <si>
    <t>418-0105</t>
  </si>
  <si>
    <t>ﾐｽﾞﾎｷﾞﾝｺｳ</t>
  </si>
  <si>
    <t>富士伊豆農業協同組合大岡支店</t>
  </si>
  <si>
    <t>07</t>
  </si>
  <si>
    <t>03-3211-6111</t>
  </si>
  <si>
    <t>006403402</t>
  </si>
  <si>
    <t>0158456000</t>
  </si>
  <si>
    <t>410-0304</t>
  </si>
  <si>
    <t>08 国外一般公社債等の利子等</t>
    <rPh sb="3" eb="5">
      <t>コクガイ</t>
    </rPh>
    <rPh sb="5" eb="7">
      <t>イッパン</t>
    </rPh>
    <rPh sb="7" eb="10">
      <t>コウシャサイ</t>
    </rPh>
    <rPh sb="10" eb="11">
      <t>トウ</t>
    </rPh>
    <rPh sb="12" eb="14">
      <t>リシ</t>
    </rPh>
    <rPh sb="14" eb="15">
      <t>トウ</t>
    </rPh>
    <phoneticPr fontId="2"/>
  </si>
  <si>
    <t>ﾌｼﾞﾉﾐﾔ ｼﾝﾖｳｷﾝｺ ｷﾀｼﾃﾝ</t>
  </si>
  <si>
    <t>公社債投資信託のうち公募公社債
投資信託以外の収益の分配</t>
    <rPh sb="0" eb="3">
      <t>コウシャサイ</t>
    </rPh>
    <rPh sb="3" eb="5">
      <t>トウシ</t>
    </rPh>
    <rPh sb="5" eb="7">
      <t>シンタク</t>
    </rPh>
    <rPh sb="10" eb="12">
      <t>コウボ</t>
    </rPh>
    <rPh sb="12" eb="15">
      <t>コウシャサイ</t>
    </rPh>
    <rPh sb="16" eb="18">
      <t>トウシ</t>
    </rPh>
    <rPh sb="18" eb="20">
      <t>シンタク</t>
    </rPh>
    <rPh sb="20" eb="22">
      <t>イガイ</t>
    </rPh>
    <rPh sb="23" eb="25">
      <t>シュウエキ</t>
    </rPh>
    <rPh sb="26" eb="28">
      <t>ブンパイ</t>
    </rPh>
    <phoneticPr fontId="2"/>
  </si>
  <si>
    <t>054-263-3141</t>
  </si>
  <si>
    <t>0109537400</t>
  </si>
  <si>
    <t>富士宮信用金庫神田支店</t>
  </si>
  <si>
    <t>銀行預金利子</t>
  </si>
  <si>
    <t>H16-12- 1</t>
  </si>
  <si>
    <t>416-0901</t>
  </si>
  <si>
    <t>郵便貯金利子</t>
  </si>
  <si>
    <t>006345003</t>
  </si>
  <si>
    <t>富士市天間　６４２－１</t>
  </si>
  <si>
    <t>島田市中河町　３７４－１</t>
  </si>
  <si>
    <t>424-8715</t>
  </si>
  <si>
    <t>0109455000</t>
  </si>
  <si>
    <t>001507007</t>
  </si>
  <si>
    <t>ﾐｽﾞﾎｼﾝﾀｸｷﾞﾝｺｳ ｶﾌﾞｼｷｶﾞｲｼﾔ  ﾊﾏﾏﾂｼ</t>
  </si>
  <si>
    <t>郵便貯金利子</t>
    <rPh sb="0" eb="2">
      <t>ユウビン</t>
    </rPh>
    <rPh sb="2" eb="4">
      <t>チョキン</t>
    </rPh>
    <rPh sb="4" eb="6">
      <t>リシ</t>
    </rPh>
    <phoneticPr fontId="2"/>
  </si>
  <si>
    <t>020223001</t>
  </si>
  <si>
    <t>静岡市葵区呉服町　１－　１０</t>
  </si>
  <si>
    <t>0545-52-5031</t>
  </si>
  <si>
    <t>ｴﾝｼﾕｳ ｼﾝﾖｳｷﾝｺ ﾎﾝﾌﾞ</t>
  </si>
  <si>
    <t>0119226000</t>
  </si>
  <si>
    <t>国外一般公社債等の利子等</t>
    <rPh sb="0" eb="2">
      <t>コクガイ</t>
    </rPh>
    <rPh sb="2" eb="4">
      <t>イッパン</t>
    </rPh>
    <rPh sb="4" eb="7">
      <t>コウシャサイ</t>
    </rPh>
    <rPh sb="7" eb="8">
      <t>トウ</t>
    </rPh>
    <rPh sb="9" eb="11">
      <t>リシ</t>
    </rPh>
    <rPh sb="11" eb="12">
      <t>トウ</t>
    </rPh>
    <phoneticPr fontId="2"/>
  </si>
  <si>
    <t>0187009700</t>
  </si>
  <si>
    <t>磐田市中泉　６２２－３</t>
  </si>
  <si>
    <t>0557-37-2958</t>
  </si>
  <si>
    <t>非居住者</t>
    <rPh sb="0" eb="1">
      <t>ヒ</t>
    </rPh>
    <rPh sb="1" eb="4">
      <t>キョジュウシャ</t>
    </rPh>
    <phoneticPr fontId="2"/>
  </si>
  <si>
    <t>裾野市伊豆島田　７１１－１</t>
  </si>
  <si>
    <t>H15- 8- 1</t>
  </si>
  <si>
    <t>ﾌｼﾞｲｽﾞ ﾉｳｷﾞﾖｳｷﾖｳﾄﾞｳｸﾐｱｲ  ﾆﾂﾀｼﾃﾝ</t>
  </si>
  <si>
    <t>ｵｵｲｶﾞﾜ ﾉｳｷﾞﾖｳｷﾖｳﾄﾞｳｸﾐｱｲ  ﾛｸｺﾞｳｼ</t>
  </si>
  <si>
    <t>財形貯蓄契約に係る生命保険等の差益</t>
    <rPh sb="0" eb="2">
      <t>ザイケイ</t>
    </rPh>
    <rPh sb="2" eb="4">
      <t>チョチク</t>
    </rPh>
    <rPh sb="4" eb="6">
      <t>ケイヤク</t>
    </rPh>
    <rPh sb="7" eb="8">
      <t>カカ</t>
    </rPh>
    <rPh sb="9" eb="11">
      <t>セイメイ</t>
    </rPh>
    <rPh sb="11" eb="13">
      <t>ホケン</t>
    </rPh>
    <rPh sb="13" eb="14">
      <t>トウ</t>
    </rPh>
    <rPh sb="15" eb="17">
      <t>サエキ</t>
    </rPh>
    <phoneticPr fontId="2"/>
  </si>
  <si>
    <t>ﾌｼﾞｲｽﾞﾉｳｷﾞﾖｳｷﾖｳﾄﾞｳｸﾐｱｲ ﾌ ｼﾞﾁｭｳｵ</t>
  </si>
  <si>
    <t>ﾀﾞｲﾜｼﾖｳｹﾝ ｶﾌﾞｼｷｶﾞｲｼﾔ ﾊﾏﾏ ﾂｼﾃﾝ</t>
  </si>
  <si>
    <t>ｾｲｼﾝ ｼﾝﾖｳｷﾝｺ ﾎﾝﾃﾝｴｲｷﾞﾖｳ  ﾌﾞ</t>
  </si>
  <si>
    <t>浜松市中央区新橋町　６４８－１</t>
  </si>
  <si>
    <t>(取りまとめ店)</t>
    <rPh sb="1" eb="2">
      <t>ト</t>
    </rPh>
    <rPh sb="6" eb="7">
      <t>テン</t>
    </rPh>
    <phoneticPr fontId="2"/>
  </si>
  <si>
    <t>特別徴収義務者番号が不明の場合（キーワード検索）↓ここに入力</t>
    <rPh sb="0" eb="2">
      <t>トクベツ</t>
    </rPh>
    <rPh sb="2" eb="4">
      <t>チョウシュウ</t>
    </rPh>
    <rPh sb="4" eb="7">
      <t>ギムシャ</t>
    </rPh>
    <rPh sb="7" eb="9">
      <t>バンゴウ</t>
    </rPh>
    <rPh sb="10" eb="12">
      <t>フメイ</t>
    </rPh>
    <rPh sb="13" eb="15">
      <t>バアイ</t>
    </rPh>
    <rPh sb="21" eb="23">
      <t>ケンサク</t>
    </rPh>
    <rPh sb="28" eb="30">
      <t>ニュウリョク</t>
    </rPh>
    <phoneticPr fontId="2"/>
  </si>
  <si>
    <t>区　　分</t>
    <rPh sb="0" eb="1">
      <t>ク</t>
    </rPh>
    <rPh sb="3" eb="4">
      <t>ブン</t>
    </rPh>
    <phoneticPr fontId="2"/>
  </si>
  <si>
    <t>⑤取扱中止日</t>
  </si>
  <si>
    <t>0545-520201</t>
  </si>
  <si>
    <t>十</t>
    <rPh sb="0" eb="1">
      <t>ジュウ</t>
    </rPh>
    <phoneticPr fontId="2"/>
  </si>
  <si>
    <t>⑤商品種別コード</t>
  </si>
  <si>
    <t>425-0022</t>
  </si>
  <si>
    <t>支　　払　　額</t>
    <rPh sb="0" eb="1">
      <t>シ</t>
    </rPh>
    <rPh sb="3" eb="4">
      <t>フツ</t>
    </rPh>
    <rPh sb="6" eb="7">
      <t>ガク</t>
    </rPh>
    <phoneticPr fontId="2"/>
  </si>
  <si>
    <t>ﾌｼﾞ ｼﾝﾖｳｷﾝｺ ﾀｺﾞﾉｳﾗｼﾃﾝ</t>
  </si>
  <si>
    <t>浜松市浜名区細江町気賀　９７３８－５</t>
  </si>
  <si>
    <t>053-588-7207</t>
  </si>
  <si>
    <t>億</t>
    <rPh sb="0" eb="1">
      <t>オク</t>
    </rPh>
    <phoneticPr fontId="2"/>
  </si>
  <si>
    <t>外貨建預貯金</t>
  </si>
  <si>
    <t>⑥申告区分</t>
  </si>
  <si>
    <t>富士伊豆農業協同組合三島支店</t>
  </si>
  <si>
    <t>020014001</t>
  </si>
  <si>
    <t>（株）みずほ銀行　清水支店</t>
  </si>
  <si>
    <t>ﾄﾋﾟｱﾊﾏﾏﾂ ﾉｳｷﾞﾖｳｷﾖｳﾄﾞｳｸﾐｱ ｲ ﾏｺﾞｵ</t>
  </si>
  <si>
    <t>418-0003</t>
  </si>
  <si>
    <t>421-1215</t>
  </si>
  <si>
    <t>日提出</t>
    <rPh sb="0" eb="1">
      <t>ニチ</t>
    </rPh>
    <rPh sb="1" eb="3">
      <t>テイシュツ</t>
    </rPh>
    <phoneticPr fontId="2"/>
  </si>
  <si>
    <t>0109541000</t>
  </si>
  <si>
    <t>ﾕｳﾁﾖｷﾞﾝｺｳ ﾄｳｷﾖｳﾁﾖｷﾝｼﾞﾑｾﾝ ﾀｰ</t>
  </si>
  <si>
    <t>ﾌｼﾞｲｽﾞ ﾉｳｷﾞﾖｳｷﾖｳﾄﾞｳｸﾐｱｲ  ｲﾄｳｼﾃﾝ</t>
  </si>
  <si>
    <t>浜松市中央区馬郡町　４４５５</t>
  </si>
  <si>
    <t>静岡市清水区富士見町　２－１</t>
  </si>
  <si>
    <t>006377472</t>
  </si>
  <si>
    <t>千</t>
    <rPh sb="0" eb="1">
      <t>セン</t>
    </rPh>
    <phoneticPr fontId="2"/>
  </si>
  <si>
    <t>富士信用金庫田子浦支店</t>
  </si>
  <si>
    <t>422-8506</t>
  </si>
  <si>
    <t>百</t>
    <rPh sb="0" eb="1">
      <t>ヒャク</t>
    </rPh>
    <phoneticPr fontId="2"/>
  </si>
  <si>
    <t>富士伊豆農業協同組合清水支店</t>
  </si>
  <si>
    <t>御殿場市東田中　２－　１０－１</t>
  </si>
  <si>
    <t>みずほ証券（株）</t>
  </si>
  <si>
    <t>万</t>
    <rPh sb="0" eb="1">
      <t>マン</t>
    </rPh>
    <phoneticPr fontId="2"/>
  </si>
  <si>
    <t>浜松市浜名区細江町中川　７５０６</t>
  </si>
  <si>
    <t>円</t>
    <rPh sb="0" eb="1">
      <t>エン</t>
    </rPh>
    <phoneticPr fontId="2"/>
  </si>
  <si>
    <t>富士伊豆農業協同組合浮島支店</t>
  </si>
  <si>
    <t>ﾌｼﾞﾉﾐﾔ ｼﾝﾖｳｷﾝｺ ﾌｼﾞﾐｼﾃﾝ</t>
  </si>
  <si>
    <t>ﾌｼﾞﾉﾐﾔ ｼﾝﾖｳｷﾝｺ ｶﾐｲﾃﾞｼﾃﾝ</t>
  </si>
  <si>
    <t>（株）三菱ＵＦＪ銀行　清水支店</t>
  </si>
  <si>
    <t>414-0003</t>
  </si>
  <si>
    <t>0109486000</t>
  </si>
  <si>
    <t>富士伊豆農業協同組合　岩松支店</t>
  </si>
  <si>
    <t>054-207-8891</t>
  </si>
  <si>
    <t>納入申告書　　　</t>
    <rPh sb="0" eb="2">
      <t>ノウニュウ</t>
    </rPh>
    <rPh sb="2" eb="5">
      <t>シンコクショ</t>
    </rPh>
    <phoneticPr fontId="2"/>
  </si>
  <si>
    <t>425-0014</t>
  </si>
  <si>
    <t>0162198400</t>
  </si>
  <si>
    <t>懸賞金付預貯金等の懸賞金等等の道府県民税</t>
    <rPh sb="0" eb="3">
      <t>ケンショウキン</t>
    </rPh>
    <rPh sb="3" eb="4">
      <t>ツキ</t>
    </rPh>
    <rPh sb="4" eb="7">
      <t>ヨチョキン</t>
    </rPh>
    <rPh sb="7" eb="8">
      <t>トウ</t>
    </rPh>
    <rPh sb="9" eb="12">
      <t>ケンショウキン</t>
    </rPh>
    <rPh sb="12" eb="13">
      <t>トウ</t>
    </rPh>
    <rPh sb="13" eb="14">
      <t>トウ</t>
    </rPh>
    <rPh sb="15" eb="20">
      <t>ドウフケンミンゼイ</t>
    </rPh>
    <phoneticPr fontId="2"/>
  </si>
  <si>
    <t>0187002800</t>
  </si>
  <si>
    <t>熱海市下多賀　８９４－１</t>
  </si>
  <si>
    <t>静岡市清水区蒲原新田　１－１８－１９</t>
  </si>
  <si>
    <t>富士宮信用金庫吉原支店</t>
  </si>
  <si>
    <t>その他</t>
    <rPh sb="2" eb="3">
      <t>タ</t>
    </rPh>
    <phoneticPr fontId="2"/>
  </si>
  <si>
    <t>009870001</t>
  </si>
  <si>
    <t>計</t>
    <rPh sb="0" eb="1">
      <t>ケイ</t>
    </rPh>
    <phoneticPr fontId="2"/>
  </si>
  <si>
    <t>①商品種別</t>
  </si>
  <si>
    <t>税　　　　　額</t>
    <rPh sb="0" eb="1">
      <t>ゼイ</t>
    </rPh>
    <rPh sb="6" eb="7">
      <t>ガク</t>
    </rPh>
    <phoneticPr fontId="2"/>
  </si>
  <si>
    <t>0005431700</t>
  </si>
  <si>
    <t>0162196500</t>
  </si>
  <si>
    <t>道府県民税利子割</t>
    <rPh sb="0" eb="3">
      <t>ドウフケン</t>
    </rPh>
    <rPh sb="3" eb="4">
      <t>ミン</t>
    </rPh>
    <rPh sb="4" eb="5">
      <t>ゼイ</t>
    </rPh>
    <rPh sb="5" eb="7">
      <t>リシ</t>
    </rPh>
    <rPh sb="7" eb="8">
      <t>ワ</t>
    </rPh>
    <phoneticPr fontId="2"/>
  </si>
  <si>
    <t>054-273-5123</t>
  </si>
  <si>
    <t>富士市比奈　１４４８</t>
  </si>
  <si>
    <t>掛川市亀の甲　２－　２０３</t>
  </si>
  <si>
    <t>一括</t>
  </si>
  <si>
    <t>0545-330730</t>
  </si>
  <si>
    <t>0187006000</t>
  </si>
  <si>
    <t>ﾌｼﾞｲｽﾞﾉｳｷﾞﾖｳｷﾖｳﾄﾞｳｸﾐｱｲ ｼ ﾊﾞｶﾜｼﾃ</t>
  </si>
  <si>
    <t>遠州夢咲農業協同組合浜岡東支店</t>
  </si>
  <si>
    <t>418-0041</t>
  </si>
  <si>
    <t>富士宮市下条　３０７－３</t>
  </si>
  <si>
    <t>静岡市葵区羽鳥　４－　１－２１</t>
  </si>
  <si>
    <t>賀茂郡松崎町松崎　３７５－４</t>
  </si>
  <si>
    <t>0163482900</t>
  </si>
  <si>
    <t>所在地及び名称</t>
    <rPh sb="0" eb="3">
      <t>ショザイチ</t>
    </rPh>
    <rPh sb="3" eb="4">
      <t>オヨ</t>
    </rPh>
    <rPh sb="5" eb="7">
      <t>メイショウ</t>
    </rPh>
    <phoneticPr fontId="2"/>
  </si>
  <si>
    <t>道府県民税利子割　</t>
    <rPh sb="0" eb="3">
      <t>ドウフケン</t>
    </rPh>
    <rPh sb="3" eb="4">
      <t>ミン</t>
    </rPh>
    <rPh sb="4" eb="5">
      <t>ゼイ</t>
    </rPh>
    <rPh sb="5" eb="7">
      <t>リシ</t>
    </rPh>
    <rPh sb="7" eb="8">
      <t>ワ</t>
    </rPh>
    <phoneticPr fontId="2"/>
  </si>
  <si>
    <t>④取扱開始日</t>
  </si>
  <si>
    <t>03-5789-6322</t>
  </si>
  <si>
    <t>0109538400</t>
  </si>
  <si>
    <t>（株）静岡中央銀行　富士宮支店</t>
  </si>
  <si>
    <t>006403005</t>
  </si>
  <si>
    <t>ｼｽﾞｵｶ</t>
  </si>
  <si>
    <t>055-962-0080</t>
  </si>
  <si>
    <t>0559632001</t>
  </si>
  <si>
    <t>とぴあ浜松農業協同組合三島支店</t>
  </si>
  <si>
    <t>006373501</t>
  </si>
  <si>
    <t>000005788</t>
  </si>
  <si>
    <t>富士伊豆農業協同組合戸田支店</t>
  </si>
  <si>
    <t>0109453300</t>
  </si>
  <si>
    <t>静岡財務事務所長　様</t>
    <rPh sb="0" eb="2">
      <t>シズオカ</t>
    </rPh>
    <rPh sb="2" eb="4">
      <t>ザイム</t>
    </rPh>
    <rPh sb="4" eb="7">
      <t>ジムショ</t>
    </rPh>
    <rPh sb="7" eb="8">
      <t>チョウ</t>
    </rPh>
    <rPh sb="9" eb="10">
      <t>サマ</t>
    </rPh>
    <phoneticPr fontId="2"/>
  </si>
  <si>
    <t>静岡リーガルサポートセンター（株）</t>
  </si>
  <si>
    <t>H16- 9- 1</t>
  </si>
  <si>
    <t>令和</t>
    <rPh sb="0" eb="2">
      <t>レイワ</t>
    </rPh>
    <phoneticPr fontId="2"/>
  </si>
  <si>
    <t>ﾜｺｳ ｼﾖｳｼﾞ</t>
  </si>
  <si>
    <t>0162196400</t>
  </si>
  <si>
    <t>ﾌｼﾞｲｽﾞﾉｳｷﾞﾖｳｷﾖｳﾄﾞｳｸﾐｱｲ   ｺﾞﾃﾝﾊﾞ</t>
  </si>
  <si>
    <t>月</t>
    <rPh sb="0" eb="1">
      <t>ガツ</t>
    </rPh>
    <phoneticPr fontId="2"/>
  </si>
  <si>
    <t>0057698100</t>
  </si>
  <si>
    <t>H23- 4-11</t>
  </si>
  <si>
    <t>000538005</t>
  </si>
  <si>
    <t>特別徴収義務者番号</t>
    <rPh sb="0" eb="2">
      <t>トクベツ</t>
    </rPh>
    <rPh sb="2" eb="4">
      <t>チョウシュウ</t>
    </rPh>
    <rPh sb="4" eb="7">
      <t>ギムシャ</t>
    </rPh>
    <rPh sb="7" eb="9">
      <t>バンゴウ</t>
    </rPh>
    <phoneticPr fontId="2"/>
  </si>
  <si>
    <t>ｼｽﾞｵｶｹﾝｼﾝﾖｳﾉｳｷﾞﾖｳｷﾖｳﾄﾞｳｸﾐｱｲﾚﾝｺ</t>
  </si>
  <si>
    <t>沼津市大諏訪　２４７－４</t>
  </si>
  <si>
    <t>053-452-5141</t>
  </si>
  <si>
    <t>大阪府大阪市中央区備後町　２丁目　２－１</t>
  </si>
  <si>
    <t>（株）静岡中央銀行　沼津北支店</t>
  </si>
  <si>
    <t>銀行以外の預</t>
  </si>
  <si>
    <t>処理
事項</t>
    <rPh sb="0" eb="2">
      <t>ショリ</t>
    </rPh>
    <rPh sb="3" eb="5">
      <t>ジコウ</t>
    </rPh>
    <phoneticPr fontId="2"/>
  </si>
  <si>
    <t>054-347-4614</t>
  </si>
  <si>
    <t>⑧商品種別</t>
  </si>
  <si>
    <t>ﾄｳｷﾖｳｶｲｼﾞﾖｳ ﾆﾁﾄﾞｳ ｱﾝｼﾝ ｾ ｲﾒｲﾎｹﾝ</t>
  </si>
  <si>
    <t>富士市厚原　８６９－１</t>
  </si>
  <si>
    <t>静岡財務事務所</t>
    <rPh sb="0" eb="2">
      <t>シズオカ</t>
    </rPh>
    <rPh sb="2" eb="4">
      <t>ザイム</t>
    </rPh>
    <rPh sb="4" eb="7">
      <t>ジムショ</t>
    </rPh>
    <phoneticPr fontId="2"/>
  </si>
  <si>
    <t>0140039200</t>
  </si>
  <si>
    <t>富士伊豆農業協同組合本店</t>
  </si>
  <si>
    <t>0558-42-0280</t>
  </si>
  <si>
    <t>0145121200</t>
  </si>
  <si>
    <t>特別徴収税額</t>
    <rPh sb="0" eb="2">
      <t>トクベツ</t>
    </rPh>
    <rPh sb="2" eb="4">
      <t>チョウシュウ</t>
    </rPh>
    <rPh sb="4" eb="6">
      <t>ゼイガク</t>
    </rPh>
    <phoneticPr fontId="2"/>
  </si>
  <si>
    <t>0544-27-2826</t>
  </si>
  <si>
    <t>口　座　番　号</t>
    <rPh sb="0" eb="1">
      <t>クチ</t>
    </rPh>
    <rPh sb="2" eb="3">
      <t>ザ</t>
    </rPh>
    <rPh sb="4" eb="5">
      <t>バン</t>
    </rPh>
    <rPh sb="6" eb="7">
      <t>ゴウ</t>
    </rPh>
    <phoneticPr fontId="2"/>
  </si>
  <si>
    <t>03-6720-7290</t>
  </si>
  <si>
    <t>001515004</t>
  </si>
  <si>
    <t>駿東郡清水町徳倉　９７７‐１</t>
  </si>
  <si>
    <t>申告者（支店）_カナ名</t>
  </si>
  <si>
    <t>00830-3-960307</t>
  </si>
  <si>
    <t>0545-61-1904</t>
  </si>
  <si>
    <t>遠州（信金）</t>
  </si>
  <si>
    <t>0532-52-0321</t>
  </si>
  <si>
    <t>006403507</t>
  </si>
  <si>
    <t>000538021</t>
  </si>
  <si>
    <t>ｽﾐﾄﾓｾｲﾒｲﾎｹﾝ</t>
  </si>
  <si>
    <t>054-628-2542</t>
  </si>
  <si>
    <t>053-577-2221</t>
  </si>
  <si>
    <t>ｴﾝｼﾕｳﾕﾒｻｷ ﾉｳｷﾞﾖｳｷﾖｳﾄﾞｳｸﾐ ｱｲ ﾎﾝﾃ</t>
  </si>
  <si>
    <t>（延滞金）</t>
    <rPh sb="1" eb="4">
      <t>エンタイキン</t>
    </rPh>
    <phoneticPr fontId="2"/>
  </si>
  <si>
    <t>006345051</t>
  </si>
  <si>
    <t>広域合併に伴い、静岡県信用漁業</t>
  </si>
  <si>
    <t>③商品種別コード</t>
  </si>
  <si>
    <t>ﾌｼﾞ ｼﾝﾖｳｷﾝｺ ﾌｼﾞｵｶｼﾃﾝ</t>
  </si>
  <si>
    <t>055-987-2232</t>
  </si>
  <si>
    <t>H29- 8- 1</t>
  </si>
  <si>
    <t>沼津市大岡　１５１７番地の１</t>
  </si>
  <si>
    <t>001515003</t>
  </si>
  <si>
    <t>富士山まちづくり（株）</t>
  </si>
  <si>
    <t>ＳＭＢＣ日興証券（株）</t>
  </si>
  <si>
    <t>416-0948</t>
  </si>
  <si>
    <t>東京都千代田区丸の内　３丁目　３－１</t>
  </si>
  <si>
    <t>静岡市葵区御幸町　４－１アーバンネット静岡ビル２Ｆ</t>
  </si>
  <si>
    <t>納入金額合計</t>
    <rPh sb="0" eb="3">
      <t>ノウニュウキン</t>
    </rPh>
    <rPh sb="3" eb="4">
      <t>ガク</t>
    </rPh>
    <rPh sb="4" eb="6">
      <t>ゴウケイ</t>
    </rPh>
    <phoneticPr fontId="2"/>
  </si>
  <si>
    <t>Ｈ２５年８月届出受領</t>
  </si>
  <si>
    <t>0164163600</t>
  </si>
  <si>
    <t>(取りまとめ局)</t>
    <rPh sb="1" eb="2">
      <t>ト</t>
    </rPh>
    <rPh sb="6" eb="7">
      <t>キョク</t>
    </rPh>
    <phoneticPr fontId="2"/>
  </si>
  <si>
    <t>21</t>
  </si>
  <si>
    <t>0109484100</t>
  </si>
  <si>
    <t>課税事務所</t>
    <rPh sb="0" eb="2">
      <t>カゼイ</t>
    </rPh>
    <rPh sb="2" eb="5">
      <t>ジムショ</t>
    </rPh>
    <phoneticPr fontId="2"/>
  </si>
  <si>
    <t>ﾄﾋﾟｱﾊﾏﾏﾂ ﾉｳｷﾞﾖｳｷﾖｳﾄﾞｳｸﾐｱ ｲ ﾐｼﾏｼ</t>
  </si>
  <si>
    <t>H14- 2- 1</t>
  </si>
  <si>
    <t>010008300</t>
  </si>
  <si>
    <t>006377241</t>
  </si>
  <si>
    <t>H22- 3- 1</t>
  </si>
  <si>
    <t>0140028100</t>
  </si>
  <si>
    <t>富士伊豆農業協同組合　足柄支店</t>
  </si>
  <si>
    <t>道府県民税利子割　</t>
  </si>
  <si>
    <t>020011003</t>
  </si>
  <si>
    <t>受　付　印</t>
    <rPh sb="0" eb="1">
      <t>ウケ</t>
    </rPh>
    <rPh sb="2" eb="3">
      <t>ツキ</t>
    </rPh>
    <rPh sb="4" eb="5">
      <t>イン</t>
    </rPh>
    <phoneticPr fontId="2"/>
  </si>
  <si>
    <t>ﾌｼﾞｲｽﾞ ﾉｳｷﾞﾖｳｷﾖｳﾄﾞｳｸﾐｱｲ  ｶﾅｵｶｼﾃ</t>
  </si>
  <si>
    <t>0140044500</t>
  </si>
  <si>
    <t>静岡市葵区追手町　１－６</t>
  </si>
  <si>
    <t>H15- 7- 1</t>
  </si>
  <si>
    <t>H20- 7- 1</t>
  </si>
  <si>
    <t>　上記のとおり利子割の納入について申告します。</t>
    <rPh sb="1" eb="3">
      <t>ジョウキ</t>
    </rPh>
    <rPh sb="7" eb="9">
      <t>リシ</t>
    </rPh>
    <rPh sb="9" eb="10">
      <t>ワ</t>
    </rPh>
    <rPh sb="11" eb="13">
      <t>ノウニュウ</t>
    </rPh>
    <rPh sb="17" eb="19">
      <t>シンコク</t>
    </rPh>
    <phoneticPr fontId="2"/>
  </si>
  <si>
    <t>裾野市深良　６５７</t>
  </si>
  <si>
    <t>420-0838</t>
  </si>
  <si>
    <t>010001100</t>
  </si>
  <si>
    <t>ゆうちょ銀行名古屋貯金事務センター(〒469-8794)</t>
    <rPh sb="4" eb="6">
      <t>ギンコウ</t>
    </rPh>
    <rPh sb="6" eb="9">
      <t>ナゴヤ</t>
    </rPh>
    <rPh sb="9" eb="11">
      <t>チョキン</t>
    </rPh>
    <rPh sb="11" eb="13">
      <t>ジム</t>
    </rPh>
    <phoneticPr fontId="2"/>
  </si>
  <si>
    <t>※
日計</t>
    <rPh sb="2" eb="4">
      <t>ニッケイ</t>
    </rPh>
    <phoneticPr fontId="2"/>
  </si>
  <si>
    <t>0537-28-0521</t>
  </si>
  <si>
    <t>ｼｽﾞｵｶﾁﾕｳｵｳｷﾞﾝｺｳ ﾔｲﾂﾞ ｼﾃﾝ</t>
  </si>
  <si>
    <t>0076050400</t>
  </si>
  <si>
    <t>富士宮市東町　１１－３</t>
  </si>
  <si>
    <t>426-0051</t>
  </si>
  <si>
    <t>静岡県静岡財務事務所</t>
    <rPh sb="0" eb="3">
      <t>シズオカケン</t>
    </rPh>
    <rPh sb="3" eb="5">
      <t>シズオカ</t>
    </rPh>
    <rPh sb="5" eb="7">
      <t>ザイム</t>
    </rPh>
    <rPh sb="7" eb="10">
      <t>ジムショ</t>
    </rPh>
    <phoneticPr fontId="2"/>
  </si>
  <si>
    <t>0187006300</t>
  </si>
  <si>
    <t>0005750400</t>
  </si>
  <si>
    <t>ﾌｼﾞｲｽﾞﾉｳｷﾞﾖｳｷﾖｳﾄﾞｳｸﾐｱｲ ﾊ ｼｼﾀｼﾃﾝ</t>
  </si>
  <si>
    <t>（都道府県保管）</t>
    <rPh sb="1" eb="5">
      <t>トドウフケン</t>
    </rPh>
    <rPh sb="5" eb="7">
      <t>ホカン</t>
    </rPh>
    <phoneticPr fontId="2"/>
  </si>
  <si>
    <t>0294191700</t>
  </si>
  <si>
    <t>（株）みずほ銀行　三島支店</t>
  </si>
  <si>
    <t>0557-53-0016</t>
  </si>
  <si>
    <t>連番</t>
  </si>
  <si>
    <t>H21-12- 1</t>
  </si>
  <si>
    <t>本店名</t>
  </si>
  <si>
    <t>浜松市中央区砂山町　３２５－６</t>
  </si>
  <si>
    <t>411-0933</t>
  </si>
  <si>
    <t>ｼｽﾞｵｶﾁﾕｳｵｳｷﾞﾝｺｳ ﾖｼﾜﾗｼﾃﾝ</t>
  </si>
  <si>
    <t>ﾀﾞｲｲﾁｾｲﾒｲﾎｹﾝ</t>
  </si>
  <si>
    <t>0187007500</t>
  </si>
  <si>
    <t>0162198200</t>
  </si>
  <si>
    <t>0005750600</t>
  </si>
  <si>
    <t>054-261-3373</t>
  </si>
  <si>
    <t>000149111</t>
  </si>
  <si>
    <t>本店名カナ</t>
  </si>
  <si>
    <t>410-0891</t>
  </si>
  <si>
    <t>本店郵便番号</t>
  </si>
  <si>
    <t>0140028600</t>
  </si>
  <si>
    <t>本店住所</t>
  </si>
  <si>
    <t>本店納税者番号</t>
  </si>
  <si>
    <t>県内営業所数</t>
  </si>
  <si>
    <t>ｼｽﾞｵｶﾔｲﾂﾞ ｼﾝﾖｳｷﾝｺ ﾎﾝﾃﾝｴｲ ｷﾞﾖｳﾌﾞ</t>
  </si>
  <si>
    <t>申告者（支店）_特別徴収義務者番号</t>
  </si>
  <si>
    <t>053-466-2111</t>
  </si>
  <si>
    <t>賀茂郡南伊豆町青市　１０２７－１</t>
  </si>
  <si>
    <t>申告者（支店）_納税者番号</t>
  </si>
  <si>
    <t>002332001</t>
  </si>
  <si>
    <t>000538003</t>
  </si>
  <si>
    <t>0550-82-1345</t>
  </si>
  <si>
    <t>H19-11- 1</t>
  </si>
  <si>
    <t>001513000</t>
  </si>
  <si>
    <t>申告者（支店）_住所</t>
  </si>
  <si>
    <t>0544-660111</t>
  </si>
  <si>
    <t>000001419</t>
  </si>
  <si>
    <t>0558-22-0861</t>
  </si>
  <si>
    <t>（株）かんぽ生命保険</t>
  </si>
  <si>
    <t>006403205</t>
  </si>
  <si>
    <t>0076051300</t>
  </si>
  <si>
    <t>申告者（支店）_郵便番号</t>
  </si>
  <si>
    <t>418-0047</t>
  </si>
  <si>
    <t>437-1623</t>
  </si>
  <si>
    <t>H18- 1- 1</t>
  </si>
  <si>
    <t>申告者（支店）_電話番号１</t>
  </si>
  <si>
    <t>沼津市大手町　３－　８－２３　ニッセイスタービル２階</t>
  </si>
  <si>
    <t>055-962-2900</t>
  </si>
  <si>
    <t>13</t>
  </si>
  <si>
    <t>浜名湖養魚漁業協同組合本所</t>
  </si>
  <si>
    <t>000009332</t>
  </si>
  <si>
    <t>0162198800</t>
  </si>
  <si>
    <t>0558-98-1038</t>
  </si>
  <si>
    <t>ｱｻﾋ ｾｲﾒｲﾎｹﾝ ｿｳｺﾞｶﾞｲｼﾔ ﾎﾝ ｼﾔ</t>
  </si>
  <si>
    <t>0076050300</t>
  </si>
  <si>
    <t>富士宮信用金庫富士支店</t>
  </si>
  <si>
    <t>申告者（支店）_電話番号２</t>
  </si>
  <si>
    <t>東京都中央区新川　２丁目　２７－２</t>
  </si>
  <si>
    <t>001507020</t>
  </si>
  <si>
    <t>　　　銀行の預貯金の利子等、オープン型の証券投資信託の収益の分配の</t>
    <rPh sb="3" eb="5">
      <t>ギンコウ</t>
    </rPh>
    <rPh sb="6" eb="9">
      <t>ヨチョキン</t>
    </rPh>
    <rPh sb="10" eb="12">
      <t>リシ</t>
    </rPh>
    <rPh sb="12" eb="13">
      <t>トウ</t>
    </rPh>
    <rPh sb="18" eb="19">
      <t>ガタ</t>
    </rPh>
    <rPh sb="20" eb="22">
      <t>ショウケン</t>
    </rPh>
    <rPh sb="22" eb="24">
      <t>トウシ</t>
    </rPh>
    <rPh sb="24" eb="26">
      <t>シンタク</t>
    </rPh>
    <rPh sb="27" eb="29">
      <t>シュウエキ</t>
    </rPh>
    <rPh sb="30" eb="32">
      <t>ブンパイ</t>
    </rPh>
    <phoneticPr fontId="2"/>
  </si>
  <si>
    <t>富士茶（農）</t>
  </si>
  <si>
    <t>0162224500</t>
  </si>
  <si>
    <t>ﾎﾞｳｴｲｼﾖｳ ｷﾖｳｻｲｸﾐｱｲ ﾌｼﾞ ｼ ﾌﾞ</t>
  </si>
  <si>
    <t>登録年月日</t>
  </si>
  <si>
    <t>富士伊豆農業協同組合　はなみずき支店</t>
  </si>
  <si>
    <t>0076052900</t>
  </si>
  <si>
    <t>ﾌｼﾞﾉﾐﾔ ｼﾝﾖｳｷﾝｺ ﾌｼﾞﾈｼﾃﾝ</t>
  </si>
  <si>
    <t>（株）三菱ＵＦＪ銀行　静岡支店</t>
  </si>
  <si>
    <t>H20- 3- 1</t>
  </si>
  <si>
    <t>ﾏｷﾁｬﾚﾌｧﾝﾄﾞ</t>
  </si>
  <si>
    <t>状態区分コード</t>
  </si>
  <si>
    <t>0109453400</t>
  </si>
  <si>
    <t>状態区分</t>
  </si>
  <si>
    <t>（有）花彩亭</t>
  </si>
  <si>
    <t>ｻﾝﾒｲ</t>
  </si>
  <si>
    <t>009900945</t>
  </si>
  <si>
    <t>ﾎﾞｳｴｲｼﾖｳ ｷﾖｳｻｲｸﾐｱｲ ﾊﾏﾏﾂｼ ﾌﾞ</t>
  </si>
  <si>
    <t>（株）土井鋼材沼津事業所</t>
  </si>
  <si>
    <t>静岡市農業協同組合藁科支店</t>
  </si>
  <si>
    <t>備考</t>
  </si>
  <si>
    <t>ﾌｼﾞ ｼﾝﾖｳｷﾝｺ ｲﾜﾏﾂｼﾃﾝ</t>
  </si>
  <si>
    <t>R 2- 2- 1</t>
  </si>
  <si>
    <t>0100585900</t>
  </si>
  <si>
    <t>申告書送付先コード</t>
  </si>
  <si>
    <t>054-252-6131</t>
  </si>
  <si>
    <t>006345032</t>
  </si>
  <si>
    <t>提出日（西暦で）</t>
    <rPh sb="0" eb="3">
      <t>テイシュツビ</t>
    </rPh>
    <rPh sb="4" eb="6">
      <t>セイレキ</t>
    </rPh>
    <phoneticPr fontId="2"/>
  </si>
  <si>
    <t>006345064</t>
  </si>
  <si>
    <t>申告書送付先区分</t>
  </si>
  <si>
    <t>三島市新谷　１５５‐８</t>
  </si>
  <si>
    <t>H18- 7- 1</t>
  </si>
  <si>
    <t>愛知県名古屋市中区丸の内２丁目　１９番２１号</t>
  </si>
  <si>
    <t>ｼﾐｽﾞｷﾞﾝｺｳ ｼﾃﾝｴｲｷﾞﾖｳﾌﾞ</t>
  </si>
  <si>
    <t>富士伊豆農業協同組合　富士宮東支店</t>
  </si>
  <si>
    <t>ﾌｼﾞﾉﾐﾔ ｼﾝﾖｳｷﾝｺ ﾖﾄﾞｶﾞﾜｼﾃﾝ</t>
  </si>
  <si>
    <t>0051447500</t>
  </si>
  <si>
    <t>053-592-1033</t>
  </si>
  <si>
    <t>0109537700</t>
  </si>
  <si>
    <t>事務所コード</t>
  </si>
  <si>
    <t>H12- 7- 1</t>
  </si>
  <si>
    <t>054-367-3206</t>
  </si>
  <si>
    <t>ﾄﾋﾟｱﾊﾏﾏﾂ ﾉｳｷﾞﾖｳｷﾖｳﾄﾞｳｸﾐｱ ｲ ｵｸﾔﾏ</t>
  </si>
  <si>
    <t>事務所名</t>
  </si>
  <si>
    <t>H21- 3- 1</t>
  </si>
  <si>
    <t>0109485100</t>
  </si>
  <si>
    <t>418-0103</t>
  </si>
  <si>
    <t>勤務先預金等</t>
  </si>
  <si>
    <t>ﾌｼﾞｲｽﾞ ﾉｳｷﾞﾖｳｷﾖｳﾄﾞｳｸﾐｱｲ  ｼｽﾞｳﾗｼ</t>
  </si>
  <si>
    <t>054-254-5533</t>
  </si>
  <si>
    <t>0187005900</t>
  </si>
  <si>
    <t>0140038100</t>
  </si>
  <si>
    <t>①商品種別コード</t>
  </si>
  <si>
    <t>054-221-6111</t>
  </si>
  <si>
    <t>053-454-6201</t>
  </si>
  <si>
    <t>①取扱開始日</t>
  </si>
  <si>
    <t>0558-62-0511</t>
  </si>
  <si>
    <t>課税</t>
    <rPh sb="0" eb="2">
      <t>カゼイ</t>
    </rPh>
    <phoneticPr fontId="2"/>
  </si>
  <si>
    <t>鈴与興産（株）</t>
  </si>
  <si>
    <t>H26-12-31</t>
  </si>
  <si>
    <t>418-0026</t>
  </si>
  <si>
    <t>054-252-4181</t>
  </si>
  <si>
    <t>ﾌｼﾞｲｽﾞ ﾉｳｷﾞﾖｳｷﾖｳﾄﾞｳｸﾐｱｲ  ﾍﾀﾞｼﾃﾝ</t>
  </si>
  <si>
    <t>0116754900</t>
  </si>
  <si>
    <t>0157991300</t>
  </si>
  <si>
    <t>①取扱中止日</t>
  </si>
  <si>
    <t>ﾌｼﾞ ﾁﾔ</t>
  </si>
  <si>
    <t>①申告区分</t>
  </si>
  <si>
    <t>②商品種別コード</t>
  </si>
  <si>
    <t>006345710</t>
  </si>
  <si>
    <t>054-366-9990</t>
  </si>
  <si>
    <t>009852000</t>
  </si>
  <si>
    <t>②商品種別</t>
  </si>
  <si>
    <t>0545-340815</t>
  </si>
  <si>
    <t>053-454-6141</t>
  </si>
  <si>
    <t>0005749700</t>
  </si>
  <si>
    <t>ｼｽﾞｵｶｼ ﾉｳｷﾞﾖｳｷﾖｳﾄﾞｳｸﾐｱｲ  ﾎﾝﾃﾝ</t>
  </si>
  <si>
    <t>所在地を修正する場合の入力欄→</t>
    <rPh sb="0" eb="3">
      <t>ショザイチ</t>
    </rPh>
    <rPh sb="4" eb="6">
      <t>シュウセイ</t>
    </rPh>
    <rPh sb="8" eb="10">
      <t>バアイ</t>
    </rPh>
    <rPh sb="11" eb="14">
      <t>ニュウリョクラン</t>
    </rPh>
    <phoneticPr fontId="2"/>
  </si>
  <si>
    <t>②取扱中止日</t>
  </si>
  <si>
    <t>425-0033</t>
  </si>
  <si>
    <t>②申告区分</t>
  </si>
  <si>
    <t>駿東郡清水町長沢　７０６‐１</t>
  </si>
  <si>
    <t>0537-24-6711</t>
  </si>
  <si>
    <t>001515020</t>
  </si>
  <si>
    <t>賀茂郡西伊豆町宇久須　４２４－１</t>
  </si>
  <si>
    <t>③取扱中止日</t>
  </si>
  <si>
    <t>006345421</t>
  </si>
  <si>
    <t>006403712</t>
  </si>
  <si>
    <t>0140042800</t>
  </si>
  <si>
    <t>とぴあ浜松農業協同組合麁玉支店</t>
  </si>
  <si>
    <t>三島（信金）</t>
  </si>
  <si>
    <t>ﾌｼﾞｲｽﾞ ﾉｳｷﾞﾖｳｷﾖｳﾄﾞｳｸﾐｱｲ  ﾌｶﾗｼﾃﾝ</t>
  </si>
  <si>
    <t>0140039500</t>
  </si>
  <si>
    <t>422-8035</t>
  </si>
  <si>
    <t>申告者</t>
  </si>
  <si>
    <t>0544-268120</t>
  </si>
  <si>
    <t>006403432</t>
  </si>
  <si>
    <t>富士（信金）</t>
  </si>
  <si>
    <t>③商品種別</t>
  </si>
  <si>
    <t>0158456400</t>
  </si>
  <si>
    <t>③取扱開始日</t>
  </si>
  <si>
    <t>（株）名古屋銀行　本店営業部</t>
  </si>
  <si>
    <t>静岡県信用農業協同組合連合会</t>
  </si>
  <si>
    <t>沼津市東熊堂　６００‐１</t>
  </si>
  <si>
    <t>420-0934</t>
  </si>
  <si>
    <t>③申告区分</t>
  </si>
  <si>
    <t>0109486100</t>
  </si>
  <si>
    <t>418-0064</t>
  </si>
  <si>
    <t>001515007</t>
  </si>
  <si>
    <t>H19- 6- 1</t>
  </si>
  <si>
    <t>富士伊豆農業協同組合竹麻支店</t>
  </si>
  <si>
    <t>④商品種別コード</t>
  </si>
  <si>
    <t>010177100</t>
  </si>
  <si>
    <t>富士伊豆農業協同組合下土狩支店</t>
  </si>
  <si>
    <t>ｼｽﾞｵｶﾁﾕｳｵｳｷﾞﾝｺｳ ｼﾕｾﾞﾝｼﾞ  ｼﾃﾝ</t>
  </si>
  <si>
    <t>⑦取扱中止日</t>
  </si>
  <si>
    <t>④商品種別</t>
  </si>
  <si>
    <t>ﾌｼﾞｲｽﾞﾉｳｷﾞﾖｳｷﾖｳﾄﾞｳｸﾐｱｲ ﾌ ｼﾞｼﾃﾝ</t>
  </si>
  <si>
    <t>H18- 3- 1</t>
  </si>
  <si>
    <t>ﾐｽﾞﾎｷﾞﾝｺｳ ﾊﾏﾏﾂｼﾃﾝ</t>
  </si>
  <si>
    <t>④取扱中止日</t>
  </si>
  <si>
    <t>静岡市農業協同組合本店</t>
  </si>
  <si>
    <t>0109485200</t>
  </si>
  <si>
    <t>浜松市中央区伝馬町　３１１－１４</t>
  </si>
  <si>
    <t>ﾐﾅﾐｽﾙｶﾞﾜﾝ</t>
  </si>
  <si>
    <t>④申告区分</t>
  </si>
  <si>
    <t>遠州中央（農）</t>
  </si>
  <si>
    <t>19</t>
  </si>
  <si>
    <t>富士伊豆農業協同組合　小山支店</t>
  </si>
  <si>
    <t>⑤商品種別</t>
  </si>
  <si>
    <t>0550-89-0223</t>
  </si>
  <si>
    <t>静岡県医師信用組合</t>
  </si>
  <si>
    <t>富士伊豆農業協同組合　原田支店</t>
  </si>
  <si>
    <t>⑤取扱開始日</t>
  </si>
  <si>
    <t>富士市青島町　２１２</t>
  </si>
  <si>
    <t>000538011</t>
  </si>
  <si>
    <t>0145121500</t>
  </si>
  <si>
    <t>⑤申告区分</t>
  </si>
  <si>
    <t>富士伊豆農業協同組合深良支店</t>
  </si>
  <si>
    <t>0076051100</t>
  </si>
  <si>
    <t>0162198500</t>
  </si>
  <si>
    <t>053-452-4181</t>
  </si>
  <si>
    <t>⑥商品種別コード</t>
  </si>
  <si>
    <t>⑥商品種別</t>
  </si>
  <si>
    <t>H22-11- 1</t>
  </si>
  <si>
    <t>富士伊豆農業協同組合長岡支店</t>
  </si>
  <si>
    <t>⑥取扱開始日</t>
  </si>
  <si>
    <t>0057888200</t>
  </si>
  <si>
    <t>0145119800</t>
  </si>
  <si>
    <t>000538006</t>
  </si>
  <si>
    <t>国外私募公社</t>
  </si>
  <si>
    <t>御殿場市茱萸沢　６９１</t>
  </si>
  <si>
    <t>伊豆市柏久保　５５３－１</t>
  </si>
  <si>
    <t>11</t>
  </si>
  <si>
    <t>⑥取扱中止日</t>
  </si>
  <si>
    <t>000538041</t>
  </si>
  <si>
    <t>000542201</t>
  </si>
  <si>
    <t>0547-35-2121</t>
  </si>
  <si>
    <t>⑦商品種別コード</t>
  </si>
  <si>
    <t>053-452-5380</t>
  </si>
  <si>
    <t>ﾌｼﾞｲｽﾞﾉｳｷﾞﾖｳｷﾖｳﾄﾞｳｸﾐｱｲ ｲ ﾜﾏﾂｼﾃﾝ</t>
  </si>
  <si>
    <t>富士伊豆農業協同組合納米里支店</t>
  </si>
  <si>
    <t>ﾐｼﾏ</t>
  </si>
  <si>
    <t>006345502</t>
  </si>
  <si>
    <t>0545-51-8111</t>
  </si>
  <si>
    <t>H28-11- 1</t>
  </si>
  <si>
    <t>⑦商品種別</t>
  </si>
  <si>
    <t>⑦取扱開始日</t>
  </si>
  <si>
    <t>ﾌｼﾞｲｽﾞﾉｳｷﾞﾖｳｷﾖｳﾄﾞｳｸﾐｱｲ ﾌ ｼﾞﾉﾐﾔﾎ</t>
  </si>
  <si>
    <t>富士伊豆農業協同組合狩野支店</t>
  </si>
  <si>
    <t>富士伊豆農業協同組合沼津支店</t>
  </si>
  <si>
    <t>ﾅｺﾞﾔｷﾞﾝｺｳ</t>
  </si>
  <si>
    <t>006391100</t>
  </si>
  <si>
    <t>⑦申告区分</t>
  </si>
  <si>
    <t>053-461-0369</t>
  </si>
  <si>
    <t>020011005</t>
  </si>
  <si>
    <t>⑧商品種別コード</t>
  </si>
  <si>
    <t>静岡市農業協同組合美和支店</t>
  </si>
  <si>
    <t>054-246-7740</t>
  </si>
  <si>
    <t>⑧取扱開始日</t>
  </si>
  <si>
    <t>439-0019</t>
  </si>
  <si>
    <t>とぴあ浜松農業協同組合飯田支店</t>
  </si>
  <si>
    <t>和光開発（株）</t>
  </si>
  <si>
    <t>⑧取扱中止日</t>
  </si>
  <si>
    <t>053-522-0051</t>
  </si>
  <si>
    <t>富士伊豆農業協同組合徳倉支店</t>
  </si>
  <si>
    <t>ﾌｼﾞﾉﾐﾔ ｼﾝﾖｳｷﾝｺ ﾏﾝﾉｼﾃﾝ</t>
  </si>
  <si>
    <t>H20-11- 1</t>
  </si>
  <si>
    <t>⑧申告区分</t>
  </si>
  <si>
    <t>0163478300</t>
  </si>
  <si>
    <t>H18- 6- 1</t>
  </si>
  <si>
    <t>100-0004</t>
  </si>
  <si>
    <t>006345602</t>
  </si>
  <si>
    <t>0187002600</t>
  </si>
  <si>
    <t>054-285-3191</t>
  </si>
  <si>
    <t>大井川農業協同組合立花支店</t>
  </si>
  <si>
    <t>蒲郡（信金）</t>
  </si>
  <si>
    <t>000538024</t>
  </si>
  <si>
    <t>（株）静岡銀行　本店営業部</t>
  </si>
  <si>
    <t>0057770800</t>
  </si>
  <si>
    <t>000001096</t>
  </si>
  <si>
    <t>Ｒ６．４．１から本店一括納付</t>
  </si>
  <si>
    <t>421-3211</t>
  </si>
  <si>
    <t>055-920-5014</t>
  </si>
  <si>
    <t>0057695600</t>
  </si>
  <si>
    <t>0148627100</t>
  </si>
  <si>
    <t>（株）静岡銀行</t>
  </si>
  <si>
    <t>009829000</t>
  </si>
  <si>
    <t>000009477</t>
  </si>
  <si>
    <t>0163487400</t>
  </si>
  <si>
    <t>054-261-9308</t>
  </si>
  <si>
    <t>ﾅｺﾞﾔﾁﾖｷﾝｼﾞﾑｾﾝﾀ-</t>
  </si>
  <si>
    <t>静岡市葵区追手町　２－２０</t>
  </si>
  <si>
    <t>（株）みずほ銀行　浜松法人支店</t>
  </si>
  <si>
    <t>ﾐｽﾞﾎｷﾞﾝｺｳ ﾊﾏﾏﾂﾎｳｼﾞﾝｼﾃﾝ</t>
  </si>
  <si>
    <t>100-0014</t>
  </si>
  <si>
    <t>054-247-1151</t>
  </si>
  <si>
    <t>ｼｽﾞｵｶｼ ﾉｳｷﾞﾖｳｷﾖｳﾄﾞｳｸﾐｱｲ  ﾀｶﾏﾂｼﾃ</t>
  </si>
  <si>
    <t>富士伊豆農業協同組合伊東支店</t>
  </si>
  <si>
    <t>とぴあ浜松農業協同組合西ケ崎支店</t>
  </si>
  <si>
    <t>433-8105</t>
  </si>
  <si>
    <t>430-0933</t>
  </si>
  <si>
    <t>0544-26-8194</t>
  </si>
  <si>
    <t>H17-11- 1</t>
  </si>
  <si>
    <t>富士伊豆農業協同組合　富士川支店</t>
  </si>
  <si>
    <t>053-452-6221</t>
  </si>
  <si>
    <t>H25- 7- 1</t>
  </si>
  <si>
    <t>054-628-4125</t>
  </si>
  <si>
    <t>010056210</t>
  </si>
  <si>
    <t>定期積金給付</t>
  </si>
  <si>
    <t>0162199100</t>
  </si>
  <si>
    <t>ﾄﾋﾟｱﾊﾏﾏﾂ ﾉｳｷﾞﾖｳｷﾖｳﾄﾞｳｸﾐｱ ｲ ﾕｳﾄｳ</t>
  </si>
  <si>
    <t>435-0006</t>
  </si>
  <si>
    <t>417-0035</t>
  </si>
  <si>
    <t>100-8388</t>
  </si>
  <si>
    <t>1</t>
  </si>
  <si>
    <t>浜松市中央区元城町　１１４－８</t>
  </si>
  <si>
    <t>沼津市千本港町　１－２</t>
  </si>
  <si>
    <t>R 6- 1- 1</t>
  </si>
  <si>
    <t>稼働中</t>
  </si>
  <si>
    <t>006345621</t>
  </si>
  <si>
    <t>東ポリ（株）</t>
  </si>
  <si>
    <t>0</t>
  </si>
  <si>
    <t>浜松市浜名区引佐町奥山　１５０８－３</t>
  </si>
  <si>
    <t>駿東郡長泉町中土狩　８７８－４</t>
  </si>
  <si>
    <t>ｼｽﾞｵｶﾁﾕｳｵｳｷﾞﾝｺｳ ｻﾝﾄﾑｰﾝｶｷ ﾀｶﾞﾜｼﾕ</t>
  </si>
  <si>
    <t>静岡</t>
  </si>
  <si>
    <t>006345507</t>
  </si>
  <si>
    <t>0544-58-1211</t>
  </si>
  <si>
    <t>焼津市小土　１０７０－２</t>
  </si>
  <si>
    <t>牧之原市静波　７３－５</t>
  </si>
  <si>
    <t>0140028800</t>
  </si>
  <si>
    <t>100-0005</t>
  </si>
  <si>
    <t>（株）三菱ＵＦＪ銀行　沼津支店</t>
  </si>
  <si>
    <t>ﾌｼﾞﾉﾐﾔ ｼﾝﾖｳｷﾝｺ ﾋｶﾞｼﾏﾁｼﾃﾝ</t>
  </si>
  <si>
    <t>0550-87-1012</t>
  </si>
  <si>
    <t>特定公社以外</t>
  </si>
  <si>
    <t>　　には第12号の５様式の営業所等別明細書を添付すること。</t>
    <rPh sb="4" eb="5">
      <t>ダイ</t>
    </rPh>
    <rPh sb="7" eb="8">
      <t>ゴウ</t>
    </rPh>
    <rPh sb="10" eb="12">
      <t>ヨウシキ</t>
    </rPh>
    <rPh sb="13" eb="16">
      <t>エイギョウショ</t>
    </rPh>
    <rPh sb="16" eb="17">
      <t>トウ</t>
    </rPh>
    <rPh sb="17" eb="18">
      <t>ベツ</t>
    </rPh>
    <rPh sb="18" eb="21">
      <t>メイサイショ</t>
    </rPh>
    <rPh sb="22" eb="24">
      <t>テンプ</t>
    </rPh>
    <phoneticPr fontId="2"/>
  </si>
  <si>
    <t>個別</t>
  </si>
  <si>
    <t>0109537100</t>
  </si>
  <si>
    <t>東京都新宿区西新宿　１丁目２６－１</t>
  </si>
  <si>
    <t>（株）静岡中央銀行　焼津支店</t>
  </si>
  <si>
    <t>富士宮市ひばりが丘　１１２４</t>
  </si>
  <si>
    <t>0145135100</t>
  </si>
  <si>
    <t>ﾐﾂﾋﾞｼUFJｷﾞﾝｺｳ ｼｽﾞｵｶﾁﾕｳｵｳ ｼﾃﾝ</t>
  </si>
  <si>
    <t>富士宮信用金庫東町支店</t>
  </si>
  <si>
    <t>0163488100</t>
  </si>
  <si>
    <t>ﾐｽﾞﾎｷﾞﾝｺｳ ｼﾐｽﾞｼﾃﾝ</t>
  </si>
  <si>
    <t>富士伊豆農業協同組合大社前支店</t>
  </si>
  <si>
    <t>静岡市葵区追手町　８－１</t>
  </si>
  <si>
    <t>420-0853</t>
  </si>
  <si>
    <t>054-252-4301</t>
  </si>
  <si>
    <t>0033692000</t>
  </si>
  <si>
    <t>ｼｽﾞｵｶｼ ﾉｳｷﾞﾖｳｷﾖｳﾄﾞｳｸﾐｱｲ  ｱｻﾊﾀｼﾃ</t>
  </si>
  <si>
    <t>H14- 1- 1</t>
  </si>
  <si>
    <t>425-0035</t>
  </si>
  <si>
    <t>令和６年１１月実績分から電子申</t>
  </si>
  <si>
    <t>ﾌｼﾞｲｽﾞﾉｳｷﾞﾖｳｷﾖｳﾄﾞｳｸﾐｱｲ ﾌ ｼﾞﾉﾐﾔﾄ</t>
  </si>
  <si>
    <t>000538033</t>
  </si>
  <si>
    <t>054-352-0191</t>
  </si>
  <si>
    <t>0020284700</t>
  </si>
  <si>
    <t>御前崎市池新田　９１－１</t>
  </si>
  <si>
    <t>006345002</t>
  </si>
  <si>
    <t>大井川農業協同組合大洲支店</t>
  </si>
  <si>
    <t>ﾌｼﾞﾉﾐﾔ ｼﾝﾖｳｷﾝｺ ｳｴﾉｼﾃﾝ</t>
  </si>
  <si>
    <t>富士伊豆農業協同組合　原里支店</t>
  </si>
  <si>
    <t>0163487700</t>
  </si>
  <si>
    <t>（株）静岡中央銀行　静岡支店</t>
  </si>
  <si>
    <t>H15- 3- 1</t>
  </si>
  <si>
    <t>富士宮市弓沢町　１９７－３</t>
  </si>
  <si>
    <t>静岡県労働金庫</t>
  </si>
  <si>
    <t>懸賞金付預貯</t>
  </si>
  <si>
    <t>H21- 8- 1</t>
  </si>
  <si>
    <t>0162199400</t>
  </si>
  <si>
    <t>18</t>
  </si>
  <si>
    <t>H16- 6- 1</t>
  </si>
  <si>
    <t>ｼﾖｳｺｳｸﾐｱｲﾁﾕｳｵｳｷﾝｺ</t>
  </si>
  <si>
    <t>H19- 5- 1</t>
  </si>
  <si>
    <t>410-0046</t>
  </si>
  <si>
    <t>000001421</t>
  </si>
  <si>
    <t>焼津市宗高　１</t>
  </si>
  <si>
    <t>054-254-4454</t>
  </si>
  <si>
    <t>島田市本通　３－　６－１</t>
  </si>
  <si>
    <t>054-254-3342</t>
  </si>
  <si>
    <t>静岡市葵区常磐町　２－　１－５</t>
  </si>
  <si>
    <t>0187008100</t>
  </si>
  <si>
    <t>（株）みずほ銀行　静岡支店</t>
  </si>
  <si>
    <t>0162197500</t>
  </si>
  <si>
    <t>とぴあ浜松農業協同組合市野支店</t>
  </si>
  <si>
    <t>下田市河内　４０４－１</t>
  </si>
  <si>
    <t>とぴあ浜松農業協同組合本店</t>
  </si>
  <si>
    <t>静岡市駿河区下川原　６－　２８－４</t>
  </si>
  <si>
    <t>054-253-1131</t>
  </si>
  <si>
    <t>H25- 3- 1</t>
  </si>
  <si>
    <t>H13-12- 1</t>
  </si>
  <si>
    <t>国外一般公社</t>
  </si>
  <si>
    <t>000542770</t>
  </si>
  <si>
    <t>H25- 3-27</t>
  </si>
  <si>
    <t>ｼｽﾞｵｶﾁﾕｳｵｳｷﾞﾝｺｳ ﾇﾏﾂﾞﾋｶﾞｼ  ｼﾃﾝ</t>
  </si>
  <si>
    <t>ﾌｼﾞｲｽﾞ ﾉｳｷﾞﾖｳｷﾖｳﾄﾞｳｸﾐｱｲ  ﾀｶﾈ ｼﾃ</t>
  </si>
  <si>
    <t>H19- 1- 1</t>
  </si>
  <si>
    <t>104-0028</t>
  </si>
  <si>
    <t>ｼｽﾞｵｶﾁﾕｳｵｳｷﾞﾝｺｳ ｲﾅﾄﾘｼﾃﾝ</t>
  </si>
  <si>
    <t>ﾄﾋﾟｱﾊﾏﾏﾂ ﾉｳｷﾞﾖｳｷﾖｳﾄﾞｳｸﾐｱ ｲ ｶｸﾛｼ</t>
  </si>
  <si>
    <t>020011001</t>
  </si>
  <si>
    <t>055-972-2522</t>
  </si>
  <si>
    <t>0140041300</t>
  </si>
  <si>
    <t>（株）商工組合中央金庫　浜松支店</t>
  </si>
  <si>
    <t>Ｒ２．２より本店一括納付</t>
  </si>
  <si>
    <t>プレプリ送付先：関与税理士あて</t>
  </si>
  <si>
    <t>H16- 7- 1</t>
  </si>
  <si>
    <t>（株）ゆうちょ銀行</t>
  </si>
  <si>
    <t>H18-10- 1</t>
  </si>
  <si>
    <t>006373090</t>
  </si>
  <si>
    <t>Ｈ２７年２月実績分より本店一括</t>
  </si>
  <si>
    <t>浜松市浜名区新都田　１丁目　２－１１</t>
  </si>
  <si>
    <t>一時払保険等</t>
  </si>
  <si>
    <t>ﾇﾏﾂﾞ ｶﾞﾆﾕｳﾄﾞｳ</t>
  </si>
  <si>
    <t>0109540700</t>
  </si>
  <si>
    <t>0162291000</t>
  </si>
  <si>
    <t>000001422</t>
  </si>
  <si>
    <t>0057664400</t>
  </si>
  <si>
    <t>0075924400</t>
  </si>
  <si>
    <t>0100584500</t>
  </si>
  <si>
    <t>020247001</t>
  </si>
  <si>
    <t>0163487600</t>
  </si>
  <si>
    <t>ｼﾖｳｺｳｸﾐｱｲ ﾁﾕｳｵｳｷﾝｺ ｼｽﾞｵｶ ｼﾃﾝ</t>
  </si>
  <si>
    <t>ﾐｽﾞﾎｷﾞﾝｺｳ ﾐｼﾏｼﾃﾝ</t>
  </si>
  <si>
    <t>052-963-3916</t>
  </si>
  <si>
    <t>H14- 4- 1</t>
  </si>
  <si>
    <t>001507015</t>
  </si>
  <si>
    <t>Ｒ３．１２．２３担当イワサキ様</t>
  </si>
  <si>
    <t>006345615</t>
  </si>
  <si>
    <t>H15- 5- 1</t>
  </si>
  <si>
    <t>0187004000</t>
  </si>
  <si>
    <t>006345007</t>
  </si>
  <si>
    <t>（独）郵便貯金簡易生命保険管理・郵便局ネットワーク支援機構　業務委託者</t>
  </si>
  <si>
    <t>000005563</t>
  </si>
  <si>
    <t>411-0907</t>
  </si>
  <si>
    <t>H15- 4- 1</t>
  </si>
  <si>
    <t>ﾐﾂﾋﾞｼﾕｳｴﾌｼﾞｴｲｷﾞﾝｺｳ ｲﾜﾀｼﾃ ﾝ</t>
  </si>
  <si>
    <t>0145119200</t>
  </si>
  <si>
    <t>H19-10- 1</t>
  </si>
  <si>
    <t>055-963-5141</t>
  </si>
  <si>
    <t>伊豆の国市南江間　８００‐１</t>
  </si>
  <si>
    <t>000001590</t>
  </si>
  <si>
    <t>静岡市葵区御幸町　１１－３０</t>
  </si>
  <si>
    <t>ｼﾐｽﾞ</t>
  </si>
  <si>
    <t>0163488200</t>
  </si>
  <si>
    <t>0109484000</t>
  </si>
  <si>
    <t>0162635100</t>
  </si>
  <si>
    <t>→右の検索結果に反映されます</t>
    <rPh sb="1" eb="2">
      <t>ミギ</t>
    </rPh>
    <rPh sb="3" eb="5">
      <t>ケンサク</t>
    </rPh>
    <rPh sb="5" eb="7">
      <t>ケッカ</t>
    </rPh>
    <rPh sb="8" eb="10">
      <t>ハンエイ</t>
    </rPh>
    <phoneticPr fontId="2"/>
  </si>
  <si>
    <t>410-0011</t>
  </si>
  <si>
    <t>H17- 6- 1</t>
  </si>
  <si>
    <t>プレプリ送付先：さいたま市浦和</t>
  </si>
  <si>
    <t>（株）みずほ銀行　浜松支店</t>
  </si>
  <si>
    <t>053-452-3111</t>
  </si>
  <si>
    <t>駿東郡清水町玉川　６１－２</t>
  </si>
  <si>
    <t>H15-12- 1</t>
  </si>
  <si>
    <t>006403603</t>
  </si>
  <si>
    <t>ｼｽﾞｵｶﾁﾕｳｵｳｷﾞﾝｺｳ ﾌｼﾞﾉﾐﾔｼﾃ ﾝ</t>
  </si>
  <si>
    <t>055-941-3341</t>
  </si>
  <si>
    <t>税額</t>
    <rPh sb="0" eb="1">
      <t>ゼイ</t>
    </rPh>
    <rPh sb="1" eb="2">
      <t>チョウゼイ</t>
    </rPh>
    <phoneticPr fontId="2"/>
  </si>
  <si>
    <t>H18-12- 1</t>
  </si>
  <si>
    <t>431-1304</t>
  </si>
  <si>
    <t>三島市本町　７－２６</t>
  </si>
  <si>
    <t>浜松市中央区伊左地町　２１</t>
  </si>
  <si>
    <t>（株）三菱ＵＦＪ銀行</t>
  </si>
  <si>
    <t>0557-95-1211</t>
  </si>
  <si>
    <t>ﾐﾂﾋﾞｼﾕｰｴﾌｼﾞｴｲｷﾞﾝｺｳ</t>
  </si>
  <si>
    <t>東京都千代田区丸の内　２丁目　７－１</t>
  </si>
  <si>
    <t>0076052700</t>
  </si>
  <si>
    <t>0187002700</t>
  </si>
  <si>
    <t>富士宮信用金庫上野支店</t>
  </si>
  <si>
    <t>ＦｏｒＹｏｕ　Ｓ（株）</t>
  </si>
  <si>
    <t>420-0839</t>
  </si>
  <si>
    <t>ﾐﾂﾋﾞｼUFJｷﾞﾝｺｳ ｼﾐｽﾞｼﾃﾝ</t>
  </si>
  <si>
    <t>053-485-1261</t>
  </si>
  <si>
    <t>001507010</t>
  </si>
  <si>
    <t>006345506</t>
  </si>
  <si>
    <t>静岡市葵区御幸町　８</t>
  </si>
  <si>
    <t>浜松市中央区市野町　１１２６－１</t>
  </si>
  <si>
    <t>430-0935</t>
  </si>
  <si>
    <t>053-421-7835</t>
  </si>
  <si>
    <t>0187012900</t>
  </si>
  <si>
    <t>420-0857</t>
  </si>
  <si>
    <t>富士伊豆農業協同組合　富士支店</t>
  </si>
  <si>
    <t>418-0014</t>
  </si>
  <si>
    <t>富士市吉原　２－　４－４</t>
  </si>
  <si>
    <t>ﾐｽﾞﾎｼﾖｳｹﾝ</t>
  </si>
  <si>
    <t>0145136600</t>
  </si>
  <si>
    <t>006403304</t>
  </si>
  <si>
    <t>000005363</t>
  </si>
  <si>
    <t>001515017</t>
  </si>
  <si>
    <t>ﾅｺﾞﾔｷﾞﾝｺｳ ｼｽﾞｵｶｼﾃﾝ</t>
  </si>
  <si>
    <t>0140038700</t>
  </si>
  <si>
    <t>001505001</t>
  </si>
  <si>
    <t>0550-89-1310</t>
  </si>
  <si>
    <t>03-5733-8711</t>
  </si>
  <si>
    <t>054-271-1956</t>
  </si>
  <si>
    <t>001562097</t>
  </si>
  <si>
    <t>0158456200</t>
  </si>
  <si>
    <t>413-0411</t>
  </si>
  <si>
    <t>藤枝市大洲　２－　２７－１２</t>
  </si>
  <si>
    <t>006373070</t>
  </si>
  <si>
    <t>ﾐﾂﾋﾞｼﾕｰｴﾌｼﾞｪｲｷﾞﾝｺｳ ｼｽﾞｵｶ ｼﾃﾝ</t>
  </si>
  <si>
    <t>沼津魚類（協）</t>
  </si>
  <si>
    <t>H30- 1-17</t>
  </si>
  <si>
    <t>000005428</t>
  </si>
  <si>
    <t>（株）三菱ＵＦＪ銀行　三島支店</t>
  </si>
  <si>
    <t>006377588</t>
  </si>
  <si>
    <t>103-8278</t>
  </si>
  <si>
    <t>ﾌｼﾞ ｼﾝﾖｳｷﾝｺ ｴｷﾅﾝｼﾃﾝ</t>
  </si>
  <si>
    <t>ﾐﾂﾋﾞｼﾕｰｴﾌｼﾞｴｲｷﾞﾝｺｳ ﾐｼﾏｼﾃ ﾝ</t>
  </si>
  <si>
    <t>静岡市葵区安倍口新田　５３７－１</t>
  </si>
  <si>
    <t>沼津市大手町　４－　４－１</t>
  </si>
  <si>
    <t>006345703</t>
  </si>
  <si>
    <t>410-0801</t>
  </si>
  <si>
    <t>富士伊豆農業協同組合山王通り支店</t>
  </si>
  <si>
    <t>H20- 4- 1</t>
  </si>
  <si>
    <t>055-963-5181</t>
  </si>
  <si>
    <t>とぴあ浜松農業協同組合中瀬支店</t>
  </si>
  <si>
    <t>090-2943-9300</t>
  </si>
  <si>
    <t>415-0022</t>
  </si>
  <si>
    <t>ｼｽﾞｵｶﾁﾕｳｵｳｷﾞﾝｺｳ ﾏﾂｻﾞｷｼﾃﾝ</t>
  </si>
  <si>
    <t>とぴあ浜松農業協同組合雄踏支店</t>
  </si>
  <si>
    <t>H16- 3- 1</t>
  </si>
  <si>
    <t>H18- 2- 1</t>
  </si>
  <si>
    <t>006403305</t>
  </si>
  <si>
    <t>H16- 2- 1</t>
  </si>
  <si>
    <t>裾野市平松　４５３</t>
  </si>
  <si>
    <t>富士宮信用金庫鷹岡支店</t>
  </si>
  <si>
    <t>とぴあ浜松農業協同組合鎮玉支店</t>
  </si>
  <si>
    <t>0163477800</t>
  </si>
  <si>
    <t>000538002</t>
  </si>
  <si>
    <t>0057874700</t>
  </si>
  <si>
    <t>055-921-1766</t>
  </si>
  <si>
    <t>020216001</t>
  </si>
  <si>
    <t>06 公社債投資信託のうち公募公社債投資信託以外の収益の分配</t>
    <rPh sb="3" eb="6">
      <t>コウシャサイ</t>
    </rPh>
    <rPh sb="6" eb="8">
      <t>トウシ</t>
    </rPh>
    <rPh sb="8" eb="10">
      <t>シンタク</t>
    </rPh>
    <rPh sb="13" eb="15">
      <t>コウボ</t>
    </rPh>
    <rPh sb="15" eb="18">
      <t>コウシャサイ</t>
    </rPh>
    <rPh sb="18" eb="20">
      <t>トウシ</t>
    </rPh>
    <rPh sb="20" eb="22">
      <t>シンタク</t>
    </rPh>
    <rPh sb="22" eb="24">
      <t>イガイ</t>
    </rPh>
    <rPh sb="25" eb="27">
      <t>シュウエキ</t>
    </rPh>
    <rPh sb="28" eb="30">
      <t>ブンパイ</t>
    </rPh>
    <phoneticPr fontId="2"/>
  </si>
  <si>
    <t>000005468</t>
  </si>
  <si>
    <t>0178204800</t>
  </si>
  <si>
    <t>公社債利子（平成２７年１月実績</t>
  </si>
  <si>
    <t>ｼｽﾞｵｶｼ ﾉｳｷﾞﾖｳｷﾖｳﾄﾞｳｸﾐｱｲ  ｼﾓｶﾜﾊﾗ</t>
  </si>
  <si>
    <t>431-1111</t>
  </si>
  <si>
    <t>006423002</t>
  </si>
  <si>
    <t>0158463200</t>
  </si>
  <si>
    <t>0158456100</t>
  </si>
  <si>
    <t>460-0003</t>
  </si>
  <si>
    <t>ｿｳﾐ</t>
  </si>
  <si>
    <t>ﾐﾂﾋﾞｼﾕｰｴﾌｼﾞｪｲｷﾞﾝｺｳ ﾇﾏﾂﾞｼ ﾃﾝ</t>
  </si>
  <si>
    <t>（株）静岡中央銀行　下田支店</t>
  </si>
  <si>
    <t>009836001</t>
  </si>
  <si>
    <t>416-0914</t>
  </si>
  <si>
    <t>富士市今泉　２－　６－４７</t>
  </si>
  <si>
    <t>000005561</t>
  </si>
  <si>
    <t>0115629500</t>
  </si>
  <si>
    <t>0158456300</t>
  </si>
  <si>
    <t>0140040100</t>
  </si>
  <si>
    <t>0178206000</t>
  </si>
  <si>
    <t>（株）三菱ＵＦＪ銀行　静岡中央支店</t>
  </si>
  <si>
    <t>（株）静岡中央銀行　長泉支店</t>
  </si>
  <si>
    <t>ﾌｼﾞｲｽﾞ ﾉｳｷﾞﾖｳｷﾖｳﾄﾞｳｸﾐｱｲ  ｽｿﾉﾆｼｼ</t>
  </si>
  <si>
    <t>ﾌｼﾞﾉﾐﾔ ｼﾝﾖｳｷﾝｺ ﾆｼﾏﾁｼﾃﾝ</t>
  </si>
  <si>
    <t>H15- 1- 1</t>
  </si>
  <si>
    <t>0187005400</t>
  </si>
  <si>
    <t>H15- 9- 1</t>
  </si>
  <si>
    <t>ｼｽﾞｵｶ ﾁﾕｳｵｳ ｷﾞﾝｺｳ</t>
  </si>
  <si>
    <t>006345505</t>
  </si>
  <si>
    <t>富士伊豆農業協同組合金岡支店</t>
  </si>
  <si>
    <t>0158456600</t>
  </si>
  <si>
    <t>明治安田生命保険（相）</t>
  </si>
  <si>
    <t>410-2315</t>
  </si>
  <si>
    <t>0187003200</t>
  </si>
  <si>
    <t>416-0955</t>
  </si>
  <si>
    <t>（株）三菱ＵＦＪ銀行　浜松支店</t>
  </si>
  <si>
    <t>ﾌｼﾞｲｽﾞ ﾉｳｷﾞﾖｳｷﾖｳﾄﾞｳｸﾐｱｲ  ｱﾀﾐ ｼﾃ</t>
  </si>
  <si>
    <t>太陽生命保険（株）</t>
  </si>
  <si>
    <t>神奈川県横浜市中区蓬莱町　２丁目　３</t>
  </si>
  <si>
    <t>H22- 4- 1</t>
  </si>
  <si>
    <t>0537-35-2246</t>
  </si>
  <si>
    <t>001551020</t>
  </si>
  <si>
    <t>418-0066</t>
  </si>
  <si>
    <t>ﾐﾂﾋﾞｼ ﾕｰｴﾌｼﾞｴｲ ｷﾞﾝｺｳ ﾊﾏﾏ ﾂｼﾃﾝ</t>
  </si>
  <si>
    <t>浜松市中央区西島町　２４２</t>
  </si>
  <si>
    <t>ｼﾐｽﾞｷﾞﾝｺｳ</t>
  </si>
  <si>
    <t>H15- 6- 1</t>
  </si>
  <si>
    <t>006377466</t>
  </si>
  <si>
    <t>H18- 8- 1</t>
  </si>
  <si>
    <t>H19-12- 1</t>
  </si>
  <si>
    <t>0057697900</t>
  </si>
  <si>
    <t>14 抵当証券</t>
    <rPh sb="3" eb="5">
      <t>テイトウ</t>
    </rPh>
    <rPh sb="5" eb="7">
      <t>ショウケン</t>
    </rPh>
    <phoneticPr fontId="2"/>
  </si>
  <si>
    <t>0145120800</t>
  </si>
  <si>
    <t>0158456500</t>
  </si>
  <si>
    <t>ﾎﾞｳｴｲｼﾖｳ ｷﾖｳｻｲｸﾐｱｲ ｼｽﾞﾊﾏ  ｼﾌﾞ</t>
  </si>
  <si>
    <t>（株）三菱ＵＦＪ銀行　磐田支店</t>
  </si>
  <si>
    <t>0158683500</t>
  </si>
  <si>
    <t>0544-27-3321</t>
  </si>
  <si>
    <t>（株）三井住友銀行</t>
  </si>
  <si>
    <t>遠州夢咲農業協同組合菊川中央支店</t>
  </si>
  <si>
    <t>ﾐﾂｲｽﾐﾄﾓｷﾞﾝｺｳ</t>
  </si>
  <si>
    <t>422-8006</t>
  </si>
  <si>
    <t>0187003800</t>
  </si>
  <si>
    <t>　　(6) 「処理事項」欄は、都道府県の使用欄であるため記載しないこと。</t>
    <rPh sb="7" eb="9">
      <t>ショリ</t>
    </rPh>
    <rPh sb="9" eb="11">
      <t>ジコウ</t>
    </rPh>
    <rPh sb="12" eb="13">
      <t>ラン</t>
    </rPh>
    <rPh sb="15" eb="19">
      <t>トドウフケン</t>
    </rPh>
    <rPh sb="20" eb="22">
      <t>シヨウ</t>
    </rPh>
    <rPh sb="22" eb="23">
      <t>ラン</t>
    </rPh>
    <rPh sb="28" eb="30">
      <t>キサイ</t>
    </rPh>
    <phoneticPr fontId="2"/>
  </si>
  <si>
    <t>東京都千代田区丸の内　１丁目　１－２</t>
  </si>
  <si>
    <t>0162198700</t>
  </si>
  <si>
    <t>0538-34-2211</t>
  </si>
  <si>
    <t>006377463</t>
  </si>
  <si>
    <t>0158482000</t>
  </si>
  <si>
    <t>東京都千代田区神田駿河台２丁目　３</t>
  </si>
  <si>
    <t>0100584000</t>
  </si>
  <si>
    <t>054-253-0125</t>
  </si>
  <si>
    <t>055-986-3030</t>
  </si>
  <si>
    <t>006403307</t>
  </si>
  <si>
    <t>000538042</t>
  </si>
  <si>
    <t>ｼﾏﾀﾞｶｹｶﾞﾜ ｼﾝﾖｳｷﾝｺ ﾎﾝﾃﾝｴｲ ｷﾞﾖｳﾌﾞ</t>
  </si>
  <si>
    <t>ｵｵｲｶﾞﾜ ﾉｳｷﾞﾖｳｷﾖｳﾄﾞｳｸﾐｱｲ  ｶﾜﾈﾐﾅﾐ</t>
  </si>
  <si>
    <t>431-2224</t>
  </si>
  <si>
    <t>H16- 5- 1</t>
  </si>
  <si>
    <t>富士伊豆農業協同組合中郷支店</t>
  </si>
  <si>
    <t>001507002</t>
  </si>
  <si>
    <t>0162199500</t>
  </si>
  <si>
    <t>0158482300</t>
  </si>
  <si>
    <t>006403711</t>
  </si>
  <si>
    <t>418-0012</t>
  </si>
  <si>
    <t>（株）三井住友銀行　浜松支店</t>
  </si>
  <si>
    <t>（株）平成ビルドテック</t>
  </si>
  <si>
    <t>（株）まきチャレファンド</t>
  </si>
  <si>
    <t>ﾌｼﾞｲｽﾞﾉｳｷﾞﾖｳｷﾖｳﾄﾞｳｸﾐｱｲ ﾌ ｼﾞｷﾀｼﾃ</t>
  </si>
  <si>
    <t>430-0926</t>
  </si>
  <si>
    <t>0548-52-0281</t>
  </si>
  <si>
    <t>とぴあ浜松農業協同組合奥山支店</t>
  </si>
  <si>
    <t>Ｈ３１．１．２１磐田信用金庫と</t>
  </si>
  <si>
    <t>053-455-2111</t>
  </si>
  <si>
    <t>H15- 2- 1</t>
  </si>
  <si>
    <t>藤枝市立花　２－　６－１０</t>
  </si>
  <si>
    <t>富士宮市万野原新田　３０７２－６</t>
  </si>
  <si>
    <t>H27- 7- 1</t>
  </si>
  <si>
    <t>富士市御幸町　５－１</t>
  </si>
  <si>
    <t>掛川市下土方　３６０５－１</t>
  </si>
  <si>
    <t>000010659</t>
  </si>
  <si>
    <t>（株）りそな銀行</t>
  </si>
  <si>
    <t>ﾌｼﾞ ｼﾝﾖｳｷﾝｺ ｲﾏｲｽﾞﾐｼﾃﾝ</t>
  </si>
  <si>
    <t>0187008500</t>
  </si>
  <si>
    <t>ﾘｿﾅｷﾞﾝｺｳ</t>
  </si>
  <si>
    <t>540-8610</t>
  </si>
  <si>
    <t>防衛省共済組合静浜支部</t>
  </si>
  <si>
    <t>ﾌｼﾞｲｽﾞ ﾉｳｷﾞﾖｳｷﾖｳﾄﾞｳｸﾐｱｲ  ｼﾓﾀﾞｼﾃ</t>
  </si>
  <si>
    <t>掛川市西大渕　１００</t>
  </si>
  <si>
    <t>435-0042</t>
  </si>
  <si>
    <t>020054001</t>
  </si>
  <si>
    <t>（株）静岡中央銀行</t>
  </si>
  <si>
    <t>001515011</t>
  </si>
  <si>
    <t>0187002900</t>
  </si>
  <si>
    <t>富士伊豆農業協同組合　御殿場支店</t>
  </si>
  <si>
    <t>ﾄﾋﾟｱﾊﾏﾏﾂ ﾉｳｷﾞﾖｳｷﾖｳﾄﾞｳｸﾐｱ ｲ ｺｻｲｷ</t>
  </si>
  <si>
    <t>422-8076</t>
  </si>
  <si>
    <t>000010051</t>
  </si>
  <si>
    <t>ｼﾐｽﾞ ﾉｳｷﾞﾖｳｷﾖｳﾄﾞｳｸﾐｱｲ ﾎﾝ ﾃﾝ</t>
  </si>
  <si>
    <t>ﾄﾋﾟｱﾊﾏﾏﾂ ﾉｳｷﾞﾖｳｷﾖｳﾄﾞｳｸﾐｱ ｲ ｾｷｼｼ</t>
  </si>
  <si>
    <t>0163482600</t>
  </si>
  <si>
    <t>ﾀﾞｲﾜｼﾖｳｹﾝ ｶﾌﾞｼｷｶﾞｲｼﾔ ｼｽﾞ ｵｶｼﾃﾝ</t>
  </si>
  <si>
    <t>H26- 3-24</t>
  </si>
  <si>
    <t>（株）静岡中央銀行　富士支店</t>
  </si>
  <si>
    <t>ｼｽﾞｵｶｼ</t>
  </si>
  <si>
    <t>ﾘｿﾅ ｷﾞﾝｺｳ</t>
  </si>
  <si>
    <t>H24- 7- 1</t>
  </si>
  <si>
    <t>大阪府大阪市中央区備後町２丁目　２－１</t>
  </si>
  <si>
    <t>H23- 4- 1</t>
  </si>
  <si>
    <t>愛知県名古屋市中区栄　３丁目　１４－１２</t>
  </si>
  <si>
    <t>H28- 6- 1</t>
  </si>
  <si>
    <t>御前崎市白羽　３５２１－２８</t>
  </si>
  <si>
    <t>001507016</t>
  </si>
  <si>
    <t>ｼｽﾞｵｶｼ ﾉｳｷﾞﾖｳｷﾖｳﾄﾞｳｸﾐｱｲ  ｵｵﾔｼﾃﾝ</t>
  </si>
  <si>
    <t>541-0051</t>
  </si>
  <si>
    <t>491-0859</t>
  </si>
  <si>
    <t>ﾌｼﾞｲｽﾞ ﾉｳｷﾞﾖｳｷﾖｳﾄﾞｳｸﾐｱｲ  ﾖｼﾀﾞ ｼ</t>
  </si>
  <si>
    <t>541-0041</t>
  </si>
  <si>
    <t>浜松市中央区田町　２２４－３１</t>
  </si>
  <si>
    <t>とぴあ浜松農業協同組合新居支店</t>
  </si>
  <si>
    <t>06-6271-1221</t>
  </si>
  <si>
    <t>052-963-3833</t>
  </si>
  <si>
    <t>ﾅｺﾞﾔｷﾞﾝｺｳ ﾊﾏﾏﾂｼﾃﾝ</t>
  </si>
  <si>
    <t>富士市中之郷　７２４</t>
  </si>
  <si>
    <t>048-600-3463</t>
  </si>
  <si>
    <t>伊豆市土肥　４６９‐１</t>
  </si>
  <si>
    <t>R 7- 2- 1</t>
  </si>
  <si>
    <t>0544-580567</t>
  </si>
  <si>
    <t>421-3306</t>
  </si>
  <si>
    <t>令和７年２月実績分から、浜松支</t>
  </si>
  <si>
    <t>合同運用信託</t>
  </si>
  <si>
    <t>422-8077</t>
  </si>
  <si>
    <t>（株）静岡中央銀行　本店営業部　サントムーン柿田川出張所</t>
  </si>
  <si>
    <t>富士伊豆農業協同組合長沢支店</t>
  </si>
  <si>
    <t>（株）りそな銀行　浜松支店</t>
  </si>
  <si>
    <t>412-0039</t>
  </si>
  <si>
    <t>H22-10- 1</t>
  </si>
  <si>
    <t>430-0944</t>
  </si>
  <si>
    <t>009900000</t>
  </si>
  <si>
    <t>053-453-0156</t>
  </si>
  <si>
    <t>令和７年２月実績分から本店一括</t>
  </si>
  <si>
    <t>0232624200</t>
  </si>
  <si>
    <t>H18- 9- 1</t>
  </si>
  <si>
    <t>053-434-1120</t>
  </si>
  <si>
    <t>006345702</t>
  </si>
  <si>
    <t>419-0202</t>
  </si>
  <si>
    <t>ﾌｼﾞ ｼﾝﾖｳｷﾝｺ ﾊﾁﾏﾝﾁﾖｳｼﾃﾝ</t>
  </si>
  <si>
    <t>ｼｽﾞｵｶｷﾞﾝｺｳ</t>
  </si>
  <si>
    <t>009900940</t>
  </si>
  <si>
    <t>0057694200</t>
  </si>
  <si>
    <t>遠州夢咲農業協同組合本店</t>
  </si>
  <si>
    <t>420-8761</t>
  </si>
  <si>
    <t>002968401</t>
  </si>
  <si>
    <t>R 2- 1-10</t>
  </si>
  <si>
    <t>006377237</t>
  </si>
  <si>
    <t>0187003100</t>
  </si>
  <si>
    <t>富士宮市光町　７－７</t>
  </si>
  <si>
    <t>ｼｽﾞｵｶｷﾞﾝｺｳ ﾎﾝﾃﾝｴｲｷﾞﾖｳﾌﾞ</t>
  </si>
  <si>
    <t>413-0302</t>
  </si>
  <si>
    <t>R 1- 7-16</t>
  </si>
  <si>
    <t>（株）静岡中央銀行　下田支店　南伊豆出張所</t>
  </si>
  <si>
    <t>0100430800</t>
  </si>
  <si>
    <t>0332439900</t>
  </si>
  <si>
    <t>420-0031</t>
  </si>
  <si>
    <t>001515080</t>
  </si>
  <si>
    <t>伊東市池　６２８－６８</t>
  </si>
  <si>
    <t>（株）静岡中央銀行　稲取支店</t>
  </si>
  <si>
    <t>ｴﾝｼﾕｳﾁﾕｳｵｳ</t>
  </si>
  <si>
    <t>103-0028</t>
  </si>
  <si>
    <t>0017458100</t>
  </si>
  <si>
    <t>ﾌｼﾞｲｽﾞ ﾉｳｷﾞﾖｳｷﾖｳﾄﾞｳｸﾐｱｲ  ｽｿﾉﾄﾐｵ</t>
  </si>
  <si>
    <t>0109537600</t>
  </si>
  <si>
    <t>054-254-3111</t>
  </si>
  <si>
    <t>ﾌｼﾞｲｽﾞ ﾉｳｷﾞﾖｳｷﾖｳﾄﾞｳｸﾐｱｲ  ﾌｼﾞﾐ ｼ</t>
  </si>
  <si>
    <t>H14-12- 1</t>
  </si>
  <si>
    <t>055-973-5888</t>
  </si>
  <si>
    <t>002004191</t>
  </si>
  <si>
    <t>Ｈ２６．２月納付分より本店一括</t>
  </si>
  <si>
    <t>0100584900</t>
  </si>
  <si>
    <t>富士宮信用金庫新富士支店</t>
  </si>
  <si>
    <t>053-582-3111</t>
  </si>
  <si>
    <t>富士伊豆農業協同組合　富士宮北部支店</t>
  </si>
  <si>
    <t>H28- 1-25</t>
  </si>
  <si>
    <t>富士宮信用金庫淀川支店</t>
  </si>
  <si>
    <t>富士伊豆農業協同組合須山支店</t>
  </si>
  <si>
    <t>意向調査により０６・０８・１３</t>
  </si>
  <si>
    <t>H16- 8- 1</t>
  </si>
  <si>
    <t>14</t>
  </si>
  <si>
    <t>スルガ銀行（株）</t>
  </si>
  <si>
    <t>ﾌｼﾞｲｽﾞﾉｳｷﾞﾖｳｷﾖｳﾄﾞｳｸﾐｱｲ ﾊ ﾗﾀﾞｼﾃﾝ</t>
  </si>
  <si>
    <t>0057814900</t>
  </si>
  <si>
    <t>富士市平垣本町　４－４</t>
  </si>
  <si>
    <t>ｽﾙｶﾞｷﾞﾝｺｳ</t>
  </si>
  <si>
    <t>020011007</t>
  </si>
  <si>
    <t>410-8689</t>
  </si>
  <si>
    <t>焼津市大村　３－　１７－６</t>
  </si>
  <si>
    <t>沼津市通横町　２３</t>
  </si>
  <si>
    <t>410-0033</t>
  </si>
  <si>
    <t>　　　は｢県｣を、営業所等毎に納入する場合は｢営｣を○で囲むこと。</t>
    <rPh sb="5" eb="6">
      <t>ケン</t>
    </rPh>
    <rPh sb="9" eb="12">
      <t>エイギョウショ</t>
    </rPh>
    <rPh sb="12" eb="13">
      <t>トウ</t>
    </rPh>
    <rPh sb="13" eb="14">
      <t>ゴト</t>
    </rPh>
    <rPh sb="15" eb="17">
      <t>ノウニュウ</t>
    </rPh>
    <rPh sb="19" eb="21">
      <t>バアイ</t>
    </rPh>
    <rPh sb="23" eb="24">
      <t>エイ</t>
    </rPh>
    <rPh sb="28" eb="29">
      <t>カコ</t>
    </rPh>
    <phoneticPr fontId="2"/>
  </si>
  <si>
    <t>425-0086</t>
  </si>
  <si>
    <t>000150640</t>
  </si>
  <si>
    <t>富士信用金庫広見町支店</t>
  </si>
  <si>
    <t>スルガ銀行株式会社本店営業部</t>
  </si>
  <si>
    <t>415-0035</t>
  </si>
  <si>
    <t>053-428-3111</t>
  </si>
  <si>
    <t>ｽﾙｶﾞｷﾞﾝｺｳ ｶﾌﾞｼｷｶﾞｲｼﾔ ﾎﾝﾃ ﾝ ｴｲｷﾞ</t>
  </si>
  <si>
    <t>H20- 1- 1</t>
  </si>
  <si>
    <t>H19- 8- 1</t>
  </si>
  <si>
    <t>豊橋信用金庫湖西支店</t>
  </si>
  <si>
    <t>賀茂郡松崎町江奈　１７１‐１</t>
  </si>
  <si>
    <t>006373306</t>
  </si>
  <si>
    <t>静岡市清水区富士見町　３－１</t>
  </si>
  <si>
    <t>R 5- 1- 1</t>
  </si>
  <si>
    <t>006345204</t>
  </si>
  <si>
    <t>富士伊豆農業協同組合　白糸支店</t>
  </si>
  <si>
    <t>12</t>
  </si>
  <si>
    <t>0187003300</t>
  </si>
  <si>
    <t>000151048</t>
  </si>
  <si>
    <t>社債的受益</t>
  </si>
  <si>
    <t>0162285900</t>
  </si>
  <si>
    <t>（株）静岡中央銀行　静岡支店　マークイズ出張所</t>
  </si>
  <si>
    <t>とぴあ浜松農業協同組合中ノ町支店</t>
  </si>
  <si>
    <t>（株）清水銀行支店営業部</t>
  </si>
  <si>
    <t>006387003</t>
  </si>
  <si>
    <t>大井川農業協同組合静浜支店</t>
  </si>
  <si>
    <t>0545-71-2200</t>
  </si>
  <si>
    <t>沼津市三枚橋　杉崎町　４２６－２</t>
  </si>
  <si>
    <t>020243001</t>
  </si>
  <si>
    <t>089-936-5228</t>
  </si>
  <si>
    <t>静岡市清水区天神　１－　８－２５</t>
  </si>
  <si>
    <t>001507003</t>
  </si>
  <si>
    <t>054-261-8022</t>
  </si>
  <si>
    <t>0162196300</t>
  </si>
  <si>
    <t>三井住友海上火災保険（株）</t>
  </si>
  <si>
    <t>ｴﾝｼﾕｳﾕﾒｻｷ ﾉｳｷﾞﾖｳｷﾖｳﾄﾞｳｸﾐ ｱｲ ﾊﾏｵ</t>
  </si>
  <si>
    <t>富士宮市大宮町　３－１４</t>
  </si>
  <si>
    <t>ﾇﾏﾂﾞ ｼﾝﾖｳｷﾝｺ ﾎﾝﾃﾝ</t>
  </si>
  <si>
    <t>424-0809</t>
  </si>
  <si>
    <t>420-0837</t>
  </si>
  <si>
    <t>0187004600</t>
  </si>
  <si>
    <t>000151251</t>
  </si>
  <si>
    <t>（同）トビキリスペース</t>
  </si>
  <si>
    <t>（株）清水銀行　本店営業部</t>
  </si>
  <si>
    <t>006345302</t>
  </si>
  <si>
    <t>ｼﾐｽﾞｷﾞﾝｺｳ ﾎﾝﾃﾝ ｴｲｷﾞﾖｳﾌﾞ</t>
  </si>
  <si>
    <t>（独）郵便貯金簡易生命保険管理・郵便局ネットワーク支援機構　郵便貯金管理業務受</t>
  </si>
  <si>
    <t>424-0941</t>
  </si>
  <si>
    <t>（株）静岡中央銀行　浜松支店</t>
  </si>
  <si>
    <t>000538001</t>
  </si>
  <si>
    <t>　　義務者　業所等
　特別徴収　取扱営　　　　</t>
    <rPh sb="2" eb="5">
      <t>ギムシャ</t>
    </rPh>
    <rPh sb="6" eb="8">
      <t>ゴウショ</t>
    </rPh>
    <rPh sb="8" eb="9">
      <t>トウ</t>
    </rPh>
    <rPh sb="11" eb="13">
      <t>トクベツ</t>
    </rPh>
    <rPh sb="13" eb="15">
      <t>チョウシュウ</t>
    </rPh>
    <rPh sb="16" eb="18">
      <t>トリアツカ</t>
    </rPh>
    <rPh sb="18" eb="19">
      <t>エイ</t>
    </rPh>
    <phoneticPr fontId="2"/>
  </si>
  <si>
    <t>054-263-4033</t>
  </si>
  <si>
    <t>R 1- 6-24</t>
  </si>
  <si>
    <t>054-353-5151</t>
  </si>
  <si>
    <t>0109537900</t>
  </si>
  <si>
    <t>416-0931</t>
  </si>
  <si>
    <t>006403211</t>
  </si>
  <si>
    <t>0140044000</t>
  </si>
  <si>
    <t>054-385-3195</t>
  </si>
  <si>
    <t>湖西市新居町新居　３３５９－７</t>
  </si>
  <si>
    <t>0163621200</t>
  </si>
  <si>
    <t>H21- 4- 1</t>
  </si>
  <si>
    <t>H19- 7- 1</t>
  </si>
  <si>
    <t>東京都中央区八重洲　１丁目　２－１</t>
  </si>
  <si>
    <t>富士市中島　３９２－８</t>
  </si>
  <si>
    <t>03-3593-5428</t>
  </si>
  <si>
    <t>0187003500</t>
  </si>
  <si>
    <t>000289064</t>
  </si>
  <si>
    <t>0545-62-3555</t>
  </si>
  <si>
    <t>0140010100</t>
  </si>
  <si>
    <t>H16- 1- 1</t>
  </si>
  <si>
    <t>とぴあ浜松農業協同組合篠原支店</t>
  </si>
  <si>
    <t>富士宮信用金庫西町支店</t>
  </si>
  <si>
    <t>H24- 2- 1</t>
  </si>
  <si>
    <t>ﾌｼﾞﾉﾐﾔ ｼﾝﾖｳｷﾝｺ ﾏﾂｵｶｼﾃﾝ</t>
  </si>
  <si>
    <t>0558-22-3331</t>
  </si>
  <si>
    <t>0162196800</t>
  </si>
  <si>
    <t>0187010700</t>
  </si>
  <si>
    <t>静岡市葵区昭府　１－　１８－１３</t>
  </si>
  <si>
    <t>浜松市浜名区三ヶ日町三ヶ日　８８５</t>
  </si>
  <si>
    <t>006403504</t>
  </si>
  <si>
    <t>三井住友信託銀行（株）</t>
  </si>
  <si>
    <t>431-3122</t>
  </si>
  <si>
    <t>0084517500</t>
  </si>
  <si>
    <t>ﾐﾂｲｽﾐﾄﾓｼﾝﾀｸｷﾞﾝｺｳ</t>
  </si>
  <si>
    <t>0114508900</t>
  </si>
  <si>
    <t>静岡市清水区蒲原　５２１５－１</t>
  </si>
  <si>
    <t>駿東郡長泉町中土狩　３４７－１</t>
  </si>
  <si>
    <t>大阪府大阪市中央区北浜　４丁目　５－３３</t>
  </si>
  <si>
    <t>055-962-5200</t>
  </si>
  <si>
    <t>0187003700</t>
  </si>
  <si>
    <t>000294020</t>
  </si>
  <si>
    <t>ｼｽﾞｵｶﾁﾕｳｵｳｷﾞﾝｺｳ</t>
  </si>
  <si>
    <t>410-8710</t>
  </si>
  <si>
    <t>静岡市清水区万世町　２－６－１６</t>
  </si>
  <si>
    <t>055-986-1850</t>
  </si>
  <si>
    <t>0558-22-0814</t>
  </si>
  <si>
    <t>沼津市大手町　４－　７６</t>
  </si>
  <si>
    <t>0544-54-3333</t>
  </si>
  <si>
    <t>0162197000</t>
  </si>
  <si>
    <t>（株）静岡中央銀行　本店営業部</t>
  </si>
  <si>
    <t>0100585200</t>
  </si>
  <si>
    <t>0545-61-5140</t>
  </si>
  <si>
    <t>0558-72-2145</t>
  </si>
  <si>
    <t>ｼｽﾞｵｶﾁﾕｳｵｳｷﾞﾝｺｳ ﾎﾝﾃﾝ ｴｲ  ｷﾞﾖｳﾌﾞ</t>
  </si>
  <si>
    <t>420-0821</t>
  </si>
  <si>
    <t>055-962-6111</t>
  </si>
  <si>
    <t>ﾌｼﾞｲｽﾞ ﾉｳｷﾞﾖｳｷﾖｳﾄﾞｳｸﾐｱｲ  ﾊﾗｼﾃﾝ</t>
  </si>
  <si>
    <t>411-0902</t>
  </si>
  <si>
    <t>（株）名古屋銀行　浜松支店</t>
  </si>
  <si>
    <t>0545-21-2141</t>
  </si>
  <si>
    <t>0109541500</t>
  </si>
  <si>
    <t>0558-62-0025</t>
  </si>
  <si>
    <t>0545-52-5125</t>
  </si>
  <si>
    <t>ﾄﾋﾟｱﾊﾏﾏﾂ ﾉｳｷﾞﾖｳｷﾖｳﾄﾞｳｸﾐｱ ｲ ｲﾁﾉｼ</t>
  </si>
  <si>
    <t>000538004</t>
  </si>
  <si>
    <t>006345408</t>
  </si>
  <si>
    <t>ｼｽﾞｵｶﾁﾕｳｵｳｷﾞﾝｺｳ ﾐｼﾏ ｼﾃﾝ</t>
  </si>
  <si>
    <t>001506062</t>
  </si>
  <si>
    <t>0187005200</t>
  </si>
  <si>
    <t>055-987-9717</t>
  </si>
  <si>
    <t>0162613400</t>
  </si>
  <si>
    <t>411-0855</t>
  </si>
  <si>
    <t>富士市横割本町　１６－１０</t>
  </si>
  <si>
    <t>富士伊豆農業協同組合宇佐美支店</t>
  </si>
  <si>
    <t>006345114</t>
  </si>
  <si>
    <t>055-975-2300</t>
  </si>
  <si>
    <t>416-0933</t>
  </si>
  <si>
    <t>0109484400</t>
  </si>
  <si>
    <t>ﾄｳﾎｳ ﾉ ﾋｶﾘ</t>
  </si>
  <si>
    <t>0162198000</t>
  </si>
  <si>
    <t>0103411000</t>
  </si>
  <si>
    <t>富士伊豆農業協同組合すその富岡支店</t>
  </si>
  <si>
    <t>富士信用金庫富士岡支店</t>
  </si>
  <si>
    <t>（株）静岡中央銀行　修善寺支店</t>
  </si>
  <si>
    <t>410-2407</t>
  </si>
  <si>
    <t>417-0051</t>
  </si>
  <si>
    <t>0538-43-5521</t>
  </si>
  <si>
    <t>（株）静岡中央銀行　御殿場支店</t>
  </si>
  <si>
    <t>富士伊豆農業協同組合　上野支店</t>
  </si>
  <si>
    <t>掛川市宮脇　２４８－１</t>
  </si>
  <si>
    <t>420-0034</t>
  </si>
  <si>
    <t>静岡市農業協同組合昭府町支店</t>
  </si>
  <si>
    <t>ｼｽﾞｵｶﾁﾕｳｵｳｷﾞﾝｺｳ ｺﾞﾃﾝﾊﾞ ｼ ﾃﾝ</t>
  </si>
  <si>
    <t>412-0043</t>
  </si>
  <si>
    <t>006345409</t>
  </si>
  <si>
    <t>ｷﾖｳｴｲｶｻｲｶｲｼﾞﾖｳﾎｹﾝ</t>
  </si>
  <si>
    <t>000538026</t>
  </si>
  <si>
    <t>R 6- 4- 1</t>
  </si>
  <si>
    <t>富士宮信用金庫富士見支店</t>
  </si>
  <si>
    <t>H16- 4- 1</t>
  </si>
  <si>
    <t>0033378200</t>
  </si>
  <si>
    <t>000538007</t>
  </si>
  <si>
    <t>0251545100</t>
  </si>
  <si>
    <t>（株）静岡中央銀行　磐田支店</t>
  </si>
  <si>
    <t>伊豆市八幡　７５６‐１</t>
  </si>
  <si>
    <t>ﾌｼﾞ ｼﾝﾖｳｷﾝｺ ﾖｼﾜﾗｼﾃﾝ</t>
  </si>
  <si>
    <t>431-0451</t>
  </si>
  <si>
    <t>000538008</t>
  </si>
  <si>
    <t>410-0821</t>
  </si>
  <si>
    <t>ｼｽﾞｵｶｹﾝ ﾉｳｷﾞﾖｳｷﾖｳﾄﾞｳｸﾐｱｲ ﾁﾕｳｵｳ</t>
  </si>
  <si>
    <t>ﾀｲﾖｳ ｾｲﾒｲﾎｹﾝ</t>
  </si>
  <si>
    <t>434-0012</t>
  </si>
  <si>
    <t>ﾌｼﾞｲｽﾞ ﾉｳｷﾞﾖｳｷﾖｳﾄﾞｳｸﾐｱｲ  ﾊﾂﾏｼﾃﾝ</t>
  </si>
  <si>
    <t>0162198600</t>
  </si>
  <si>
    <t>いなば食品（株）</t>
  </si>
  <si>
    <t>0162199300</t>
  </si>
  <si>
    <t>H17- 1- 1</t>
  </si>
  <si>
    <t>焼津市五ケ堀之内　６６６</t>
  </si>
  <si>
    <t>0063293100</t>
  </si>
  <si>
    <t>000538009</t>
  </si>
  <si>
    <t>愛知県名古屋市中区丸の内３丁目　２－５</t>
  </si>
  <si>
    <t>ｼｽﾞｵｶﾁﾕｳｵｳｷﾞﾝｺｳ ﾌｼﾞｼﾃﾝ</t>
  </si>
  <si>
    <t>0140040400</t>
  </si>
  <si>
    <t>富士市本町　１３－１７</t>
  </si>
  <si>
    <t>000538010</t>
  </si>
  <si>
    <t>H25- 4-12</t>
  </si>
  <si>
    <t>101-0062</t>
  </si>
  <si>
    <t>0162196900</t>
  </si>
  <si>
    <t>053-428-1005</t>
  </si>
  <si>
    <t>ｼｽﾞｵｶﾁﾕｳｵｳｷﾞﾝｺｳ ﾇﾏﾂﾞｷﾀ ｼ ﾃﾝ</t>
  </si>
  <si>
    <t>0544-23-1811</t>
  </si>
  <si>
    <t>R 4- 6- 1</t>
  </si>
  <si>
    <t>006403212</t>
  </si>
  <si>
    <t>沼津市寿町　３－３</t>
  </si>
  <si>
    <t>410-0053</t>
  </si>
  <si>
    <t>0558-55-0236</t>
  </si>
  <si>
    <t>ｼｽﾞｵｶﾁﾕｳｵｳｷﾞﾝｺｳ ﾅｶﾞｲｽﾞﾐ  ｼﾃﾝ</t>
  </si>
  <si>
    <t>424-0826</t>
  </si>
  <si>
    <t>静岡市清水区庵原町　１</t>
  </si>
  <si>
    <t>411-0942</t>
  </si>
  <si>
    <t>053-486-0075</t>
  </si>
  <si>
    <t>053-421-0035</t>
  </si>
  <si>
    <t>0544-265168</t>
  </si>
  <si>
    <t>790-8797</t>
  </si>
  <si>
    <t>H15-10- 1</t>
  </si>
  <si>
    <t>（株）ゆうちょ銀行　松山支店</t>
  </si>
  <si>
    <t>富士宮信用金庫本店</t>
  </si>
  <si>
    <t>000538012</t>
  </si>
  <si>
    <t>417-0808</t>
  </si>
  <si>
    <t>（株）静岡中央銀行　沼津東支店</t>
  </si>
  <si>
    <t>0545-52-1815</t>
  </si>
  <si>
    <t>428-0103</t>
  </si>
  <si>
    <t>055-923-7221</t>
  </si>
  <si>
    <t>御殿場市新橋　１９６２－１</t>
  </si>
  <si>
    <t>ｼｽﾞｵｶﾁﾕｳｵｳｷﾞﾝｺｳ ｼﾓﾀﾞｼﾃﾝ</t>
  </si>
  <si>
    <t>ﾌｺｸｾｲﾒｲﾎｹﾝ</t>
  </si>
  <si>
    <t>0162197300</t>
  </si>
  <si>
    <t>（株）静岡中央銀行　清水支店</t>
  </si>
  <si>
    <t>ｼｽﾞｵｶﾁﾕｳｵｳｷﾞﾝｺｳ ｼﾐｽﾞｼﾃﾝ</t>
  </si>
  <si>
    <t>日新火災海上保険株式会社本社</t>
  </si>
  <si>
    <t>浜松市中央区鍛冶町　３１９－２８　遠鉄鍛冶町ビル４階</t>
  </si>
  <si>
    <t>浜松市中央区伝馬町　３１３－２１</t>
  </si>
  <si>
    <t>富士伊豆農業協同組合　神山支店</t>
  </si>
  <si>
    <t>富士伊豆農業協同組合　元吉原支店</t>
  </si>
  <si>
    <t>静銀ティーエム証券（株）</t>
  </si>
  <si>
    <t>000538022</t>
  </si>
  <si>
    <t>433-8123</t>
  </si>
  <si>
    <t>0162197100</t>
  </si>
  <si>
    <t>0018535800</t>
  </si>
  <si>
    <t>ｼｽﾞｵｶﾁﾕｳｵｳｷﾞﾝｺｳ  ｼｽﾞｵｶｼﾃ ﾝ</t>
  </si>
  <si>
    <t>054-253-2125</t>
  </si>
  <si>
    <t>03-3259-1537</t>
  </si>
  <si>
    <t>000538023</t>
  </si>
  <si>
    <t>0215651500</t>
  </si>
  <si>
    <t>ｼｽﾞｵｶﾁｭｳｵｳｷﾞﾝｺｳ ｼｽﾞｵｶｼﾃﾝ  ﾏｰｸｲｽ</t>
  </si>
  <si>
    <t>静岡市葵区柚木　１０２６</t>
  </si>
  <si>
    <t>427-0022</t>
  </si>
  <si>
    <t>ﾌｼﾞｲｽﾞ ﾉｳｷﾞﾖｳｷﾖｳﾄﾞｳｸﾐｱｲ  ｱｼﾀｶｼﾃ</t>
  </si>
  <si>
    <t>006373020</t>
  </si>
  <si>
    <t>054-262-6611</t>
  </si>
  <si>
    <t>（株）静岡中央銀行　島田支店</t>
  </si>
  <si>
    <t>ｼｽﾞｵｶﾁﾕｳｵｳｷﾞﾝｺｳ ｼﾏﾀﾞ ｼﾃﾝ</t>
  </si>
  <si>
    <t>0547-37-3161</t>
  </si>
  <si>
    <t>富士信用金庫岩松支店</t>
  </si>
  <si>
    <t>435-0048</t>
  </si>
  <si>
    <t>ｼｽﾞｵｶ ﾁﾕｳｵｳ ｷﾞﾝｺｳ ｲﾜﾀｼﾃﾝ</t>
  </si>
  <si>
    <t>　　(1) 「令和　年　月分」欄には、利子等の支払をした年月を記載する</t>
    <rPh sb="7" eb="9">
      <t>レイワ</t>
    </rPh>
    <rPh sb="10" eb="11">
      <t>ネン</t>
    </rPh>
    <rPh sb="12" eb="14">
      <t>ツキブン</t>
    </rPh>
    <rPh sb="15" eb="16">
      <t>ラン</t>
    </rPh>
    <rPh sb="19" eb="22">
      <t>リシトウ</t>
    </rPh>
    <rPh sb="23" eb="25">
      <t>シハラ</t>
    </rPh>
    <rPh sb="28" eb="30">
      <t>ネンゲツ</t>
    </rPh>
    <rPh sb="31" eb="33">
      <t>キサイ</t>
    </rPh>
    <phoneticPr fontId="2"/>
  </si>
  <si>
    <t>438-0078</t>
  </si>
  <si>
    <t>0544-262183</t>
  </si>
  <si>
    <t>000538034</t>
  </si>
  <si>
    <t>0162198100</t>
  </si>
  <si>
    <t>富士伊豆農業協同組合田中支店</t>
  </si>
  <si>
    <t>001507001</t>
  </si>
  <si>
    <t>令和５年６月３０日担当佐藤様よ</t>
  </si>
  <si>
    <t>0116754300</t>
  </si>
  <si>
    <t>422-8621</t>
  </si>
  <si>
    <t>ｼｽﾞｵｶﾁﾕｳｵｳｷﾞﾝｺｳ ﾊﾏﾏﾂｼﾃﾝ</t>
  </si>
  <si>
    <t>020232001</t>
  </si>
  <si>
    <t>000538035</t>
  </si>
  <si>
    <t>05446-5-1151</t>
  </si>
  <si>
    <t>湖西市古見　字町ノ坪１０１５‐８</t>
  </si>
  <si>
    <t>006345123</t>
  </si>
  <si>
    <t>（株）静岡中央銀行　浜松北支店</t>
  </si>
  <si>
    <t>ｼｽﾞｵｶﾁﾕｳｵｳｷﾞﾝｺｳ ﾊﾏﾏﾂｷﾀｼﾃ ﾝ</t>
  </si>
  <si>
    <t>浜松市中央区曳馬　６丁目１－２２</t>
  </si>
  <si>
    <t>浜松市中央区幸　１丁目　３－７</t>
  </si>
  <si>
    <t>富士宮信用金庫松岡支店</t>
  </si>
  <si>
    <t>053-472-2241</t>
  </si>
  <si>
    <t>0140009500</t>
  </si>
  <si>
    <t>0114508700</t>
  </si>
  <si>
    <t>0057696900</t>
  </si>
  <si>
    <t>H19- 3- 1</t>
  </si>
  <si>
    <t>H18- 4- 1</t>
  </si>
  <si>
    <t>ﾓﾁﾂﾞｷ ﾗｾﾝ</t>
  </si>
  <si>
    <t>000538037</t>
  </si>
  <si>
    <t>（株）静岡中央銀行　浜松東支店</t>
  </si>
  <si>
    <t>433-8114</t>
  </si>
  <si>
    <t>ｼｽﾞｵｶﾁﾕｳｵｳｷﾞﾝｺｳ ﾊﾏﾏﾂﾋｶﾞｼ ｼﾃﾝ</t>
  </si>
  <si>
    <t>磐田市上万能　４５０</t>
  </si>
  <si>
    <t>437-1514</t>
  </si>
  <si>
    <t>浜松市中央区篠ケ瀬町　１２４３</t>
  </si>
  <si>
    <t>0544-24-4111</t>
  </si>
  <si>
    <t>413-0232</t>
  </si>
  <si>
    <t>053-421-3155</t>
  </si>
  <si>
    <t>06-6209-1793</t>
  </si>
  <si>
    <t>0544-26-5194</t>
  </si>
  <si>
    <t>0162197900</t>
  </si>
  <si>
    <t>0545-521945</t>
  </si>
  <si>
    <t>0547-53-2027</t>
  </si>
  <si>
    <t>（株）静岡中央銀行　熱海支店</t>
  </si>
  <si>
    <t>ﾒｲｼﾞ ﾔｽﾀﾞ ｾｲﾒｲﾎｹﾝ</t>
  </si>
  <si>
    <t>001507006</t>
  </si>
  <si>
    <t>しずおか焼津信用金庫本店営業部</t>
  </si>
  <si>
    <t>ｼｽﾞｵｶﾁﾕｳｵｳｷﾞﾝｺｳ ｱﾀﾐｼﾃﾝ</t>
  </si>
  <si>
    <t>浜松市浜名区細江町中川　７１７２－１７４</t>
  </si>
  <si>
    <t>ｱｲﾁｷﾞﾝｺｳ ｼｽﾞｵｶｼﾃﾝ</t>
  </si>
  <si>
    <t>熱海市銀座町　１０－２３</t>
  </si>
  <si>
    <t>006403022</t>
  </si>
  <si>
    <t>413-0013</t>
  </si>
  <si>
    <t>412-0008</t>
  </si>
  <si>
    <t>0557-81-6191</t>
  </si>
  <si>
    <t>009915112</t>
  </si>
  <si>
    <t>0162199200</t>
  </si>
  <si>
    <t>0148627900</t>
  </si>
  <si>
    <t>ﾕｳﾋﾞﾝﾁﾖｷﾝｶﾝｲｾｲﾒｲﾎｹﾝｶﾝﾘｷｺ ｳﾕｳﾋﾞﾝ</t>
  </si>
  <si>
    <t>（株）静岡中央銀行　伊東支店</t>
  </si>
  <si>
    <t>0109485800</t>
  </si>
  <si>
    <t>0005749800</t>
  </si>
  <si>
    <t>ﾌｼﾞﾉﾐﾔ ｼﾝﾖｳｷﾝｺ ｶﾝﾀﾞｼﾃﾝ</t>
  </si>
  <si>
    <t>0109537300</t>
  </si>
  <si>
    <t>静岡県労働金庫　本店営業部</t>
  </si>
  <si>
    <t>ｼｽﾞｵｶﾁﾕｳｵｳｷﾞﾝｺｳ ｲﾄｳｼﾃﾝ</t>
  </si>
  <si>
    <t>053-421-0045</t>
  </si>
  <si>
    <t>伊東市中央町　１０－８</t>
  </si>
  <si>
    <t>0537-72-3131</t>
  </si>
  <si>
    <t>0557-37-6636</t>
  </si>
  <si>
    <t>410-0104</t>
  </si>
  <si>
    <t>富士市鷹岡本町　１－３</t>
  </si>
  <si>
    <t>H23-12-31</t>
  </si>
  <si>
    <t>000538043</t>
  </si>
  <si>
    <t>ﾌｼﾞ</t>
  </si>
  <si>
    <t>0109538300</t>
  </si>
  <si>
    <t>H21- 2- 1</t>
  </si>
  <si>
    <t>賀茂郡東伊豆町稲取　７０８－１</t>
  </si>
  <si>
    <t>H17- 8- 1</t>
  </si>
  <si>
    <t>0064035700</t>
  </si>
  <si>
    <t>ﾕｳﾁﾖｷﾞﾝｺｳ</t>
  </si>
  <si>
    <t>0557-95-1200</t>
  </si>
  <si>
    <t>000538044</t>
  </si>
  <si>
    <t>下田市　２－１０－１７</t>
  </si>
  <si>
    <t>000538045</t>
  </si>
  <si>
    <t>0162197700</t>
  </si>
  <si>
    <t>0544-650900</t>
  </si>
  <si>
    <t>ｼｽﾞｵｶﾁﾕｳｵｳｷﾞﾝｺｳ ｼﾓﾀﾞｼﾃﾝ  ﾐﾅﾐｲｽﾞ</t>
  </si>
  <si>
    <t>賀茂郡南伊豆町下賀茂　１７４－１</t>
  </si>
  <si>
    <t>田方郡函南町大土肥　５０</t>
  </si>
  <si>
    <t>000543460</t>
  </si>
  <si>
    <t>R 7- 1- 1</t>
  </si>
  <si>
    <t>415-0303</t>
  </si>
  <si>
    <t>000538046</t>
  </si>
  <si>
    <t>浜松市中央区笠井町　８８３</t>
  </si>
  <si>
    <t>0162196600</t>
  </si>
  <si>
    <t>ｼｽﾞｵｶｹﾝﾛｳﾄﾞｳｷﾝｺ</t>
  </si>
  <si>
    <t>417-0841</t>
  </si>
  <si>
    <t>009900019</t>
  </si>
  <si>
    <t>（株）静岡中央銀行　松崎支店</t>
  </si>
  <si>
    <t>ﾊﾏﾏﾂｲﾜﾀ ｼﾝﾖｳｷﾝｺ ﾎﾝﾃﾝｴｲｷﾞ ﾖｳﾌﾞ</t>
  </si>
  <si>
    <t>伊豆の国市田京　２９５－１</t>
  </si>
  <si>
    <t>410-3611</t>
  </si>
  <si>
    <t>H21-11- 1</t>
  </si>
  <si>
    <t>0100587000</t>
  </si>
  <si>
    <t>0140037800</t>
  </si>
  <si>
    <t>（株）あいち銀行</t>
  </si>
  <si>
    <t>0187008800</t>
  </si>
  <si>
    <t>ｼｽﾞｵｶｹﾝｼﾝﾖｳ ﾉｳｷﾞﾖｳｷﾖｳﾄﾞｳ ｸﾐｱｲ ﾚ</t>
  </si>
  <si>
    <t>0547-46-2126</t>
  </si>
  <si>
    <t>ｱｲﾁｷﾞﾝｺｳ</t>
  </si>
  <si>
    <t>460-8678</t>
  </si>
  <si>
    <t>富士信用金庫本店</t>
  </si>
  <si>
    <t>富士宮（信金）</t>
  </si>
  <si>
    <t>富士市森島　４２５－１</t>
  </si>
  <si>
    <t>ﾊﾏﾏﾂﾌｧｲﾅﾝｼｬﾙﾌﾟﾗﾝﾅｰｽﾞｼﾞﾑｼｮ</t>
  </si>
  <si>
    <t>（株）フュージョン</t>
  </si>
  <si>
    <t>（株）名古屋銀行　静岡支店</t>
  </si>
  <si>
    <t>0187003900</t>
  </si>
  <si>
    <t>006345628</t>
  </si>
  <si>
    <t>430-0946</t>
  </si>
  <si>
    <t>052-262-9513</t>
  </si>
  <si>
    <t>020087002</t>
  </si>
  <si>
    <t>0545-21-5130</t>
  </si>
  <si>
    <t>（株）あいち銀行　静岡支店</t>
  </si>
  <si>
    <t>424-0192</t>
  </si>
  <si>
    <t>11 懸賞金付預貯金等</t>
    <rPh sb="3" eb="7">
      <t>ケンショウキンツキ</t>
    </rPh>
    <rPh sb="7" eb="10">
      <t>ヨチョキン</t>
    </rPh>
    <rPh sb="10" eb="11">
      <t>トウ</t>
    </rPh>
    <phoneticPr fontId="2"/>
  </si>
  <si>
    <t>静岡市駿河区南町　１１－１</t>
  </si>
  <si>
    <t>03-3211-1811</t>
  </si>
  <si>
    <t>0544-23-3111</t>
  </si>
  <si>
    <t>422-8067</t>
  </si>
  <si>
    <t>（株）名古屋銀行</t>
  </si>
  <si>
    <t>006373100</t>
  </si>
  <si>
    <t>Ｈ２８年１２月実績分より本店一</t>
  </si>
  <si>
    <t>領収証書　　　　　</t>
    <rPh sb="0" eb="2">
      <t>リョウシュウ</t>
    </rPh>
    <rPh sb="2" eb="3">
      <t>ショウ</t>
    </rPh>
    <rPh sb="3" eb="4">
      <t>ショ</t>
    </rPh>
    <phoneticPr fontId="2"/>
  </si>
  <si>
    <t>006345514</t>
  </si>
  <si>
    <t>ﾄﾋﾟｱﾊﾏﾏﾂ ﾉｳｷﾞﾖｳｷﾖｳﾄﾞｳｸﾐｱ ｲ ｲﾀﾞｲ</t>
  </si>
  <si>
    <t>愛知県名古屋市中区錦　３丁目　１９－１７</t>
  </si>
  <si>
    <t>000543101</t>
  </si>
  <si>
    <t>0163292600</t>
  </si>
  <si>
    <t>H22- 9- 1</t>
  </si>
  <si>
    <t>ﾅｺﾞﾔｷﾞﾝｺｳ ﾎﾝﾃﾝｴｲｷﾞｮｳﾌﾞ</t>
  </si>
  <si>
    <t>富士伊豆農業協同組合　新橋支店</t>
  </si>
  <si>
    <t>愛媛県松山市三番町　３丁目５－２</t>
  </si>
  <si>
    <t>0163478000</t>
  </si>
  <si>
    <t>052-962-5740</t>
  </si>
  <si>
    <t>R 3- 3-31</t>
  </si>
  <si>
    <t>430-0901</t>
  </si>
  <si>
    <t>プレプリ送付先別</t>
  </si>
  <si>
    <t>伊東市荻　１５４－１</t>
  </si>
  <si>
    <t>掛川市大坂　９２２</t>
  </si>
  <si>
    <t>大井川農業協同組合小川支店</t>
  </si>
  <si>
    <t>R 3- 4-26</t>
  </si>
  <si>
    <t>H16-11- 1</t>
  </si>
  <si>
    <t>054-252-2175</t>
  </si>
  <si>
    <t>413-0029</t>
  </si>
  <si>
    <t>H21- 6- 1</t>
  </si>
  <si>
    <t>ﾕｳﾋﾞﾝﾁﾖｷﾝｶﾝｲｾｲﾒｲﾎｹﾝｶﾝﾘｷｺ ｳﾕｳﾋﾞﾁ</t>
  </si>
  <si>
    <t>ｶﾝﾎﾟｾｲﾒｲﾎｹﾝ ﾁｭｳﾌﾞｼﾞﾑｻｰﾋﾞ ｽｾﾝﾀｰ</t>
  </si>
  <si>
    <t>沼津市東原　３３７‐２</t>
  </si>
  <si>
    <t>006345331</t>
  </si>
  <si>
    <t>000543461</t>
  </si>
  <si>
    <t>沼津信用金庫本店</t>
  </si>
  <si>
    <t>0163292900</t>
  </si>
  <si>
    <t>100-8798</t>
  </si>
  <si>
    <t>富士伊豆農業協同組合愛鷹支店</t>
  </si>
  <si>
    <t>東京都中央区　日本橋１‐２０‐３</t>
  </si>
  <si>
    <t>信金中央金庫</t>
  </si>
  <si>
    <t>020220001</t>
  </si>
  <si>
    <t>0140060200</t>
  </si>
  <si>
    <t>東京都千代田区霞が関　１丁目　３－２</t>
  </si>
  <si>
    <t>ﾌｼﾞｲｽﾞ ﾉｳｷﾞﾖｳｷﾖｳﾄﾞｳｸﾐｱｲ  ﾕｳｽｲｼﾃ</t>
  </si>
  <si>
    <t>静岡市駿河区池田　４６５</t>
  </si>
  <si>
    <t>03-3504-4475</t>
  </si>
  <si>
    <t>ｵｵｲｶﾞﾜ ﾉｳｷﾞﾖｳｷﾖｳﾄﾞｳｸﾐｱｲ  ｺﾞｶｼﾃﾝ</t>
  </si>
  <si>
    <t>H19- 9- 1</t>
  </si>
  <si>
    <t>0160930800</t>
  </si>
  <si>
    <t>0109537200</t>
  </si>
  <si>
    <t>001000010</t>
  </si>
  <si>
    <t>H27- 5- 1</t>
  </si>
  <si>
    <t>湖西市新所原　３－　２－３０</t>
  </si>
  <si>
    <t>054-622-1411</t>
  </si>
  <si>
    <t>H21- 1- 1</t>
  </si>
  <si>
    <t>富士宮市元城町　３１－１５</t>
  </si>
  <si>
    <t>とぴあ浜松農業協同組合西気賀支店</t>
  </si>
  <si>
    <t>（株）ゆうちょ銀行　東京貯金事務センター</t>
  </si>
  <si>
    <t>001502001</t>
  </si>
  <si>
    <t>0187004800</t>
  </si>
  <si>
    <t>埼玉県さいたま市中央区新都心　３－１</t>
  </si>
  <si>
    <t>330-9794</t>
  </si>
  <si>
    <t>009900039</t>
  </si>
  <si>
    <t>0109500200</t>
  </si>
  <si>
    <t>0103446700</t>
  </si>
  <si>
    <t>富士信用金庫富士見台支店</t>
  </si>
  <si>
    <t>富士伊豆農業協同組合韮山支店</t>
  </si>
  <si>
    <t>（独）郵便貯金・簡易生命保険管理機構郵便貯金管理業務受託者</t>
  </si>
  <si>
    <t>ｾｲｼﾝ</t>
  </si>
  <si>
    <t>ｴﾝｼﾕｳﾕﾒｻｷ ﾉｳｷﾞﾖｳｷﾖｳﾄﾞｳｸﾐ ｱｲ ｵｵｻ</t>
  </si>
  <si>
    <t>009900089</t>
  </si>
  <si>
    <t>横浜中央信用組合</t>
  </si>
  <si>
    <t>大井川農業協同組合稲葉支店</t>
  </si>
  <si>
    <t>054-294-9511</t>
  </si>
  <si>
    <t>ﾌｼﾞﾉﾐﾔ ｼﾝﾖｳｷﾝｺ ｼﾝﾌｼﾞｼﾃﾝ</t>
  </si>
  <si>
    <t>ﾄﾋﾟｱﾊﾏﾏﾂ ﾉｳｷﾞﾖｳｷﾖｳﾄﾞｳｸﾐｱ ｲ ｱｵｲﾁ</t>
  </si>
  <si>
    <t>ﾇﾏﾂﾞ</t>
  </si>
  <si>
    <t>0163478400</t>
  </si>
  <si>
    <t>416-0909</t>
  </si>
  <si>
    <t>006345061</t>
  </si>
  <si>
    <t>0545-521800</t>
  </si>
  <si>
    <t>（株）ゆうちょ銀行　名古屋貯金事務センター</t>
  </si>
  <si>
    <t>419-0204</t>
  </si>
  <si>
    <t>ﾕｳﾁﾖｷﾞﾝｺｳ ﾅｺﾞﾔﾁﾖｷﾝｼﾞﾑｾﾝﾀ ｰ</t>
  </si>
  <si>
    <t>002306009</t>
  </si>
  <si>
    <t>460-0002</t>
  </si>
  <si>
    <t>静岡市葵区黒金町　５９－６大同生命静岡ビル１階</t>
  </si>
  <si>
    <t>009900339</t>
  </si>
  <si>
    <t>ｼｽﾞｵｶｼ ﾉｳｷﾞﾖｳｷﾖｳﾄﾞｳｸﾐｱｲ  ﾅｶﾜﾗｼﾃ</t>
  </si>
  <si>
    <t>0103446800</t>
  </si>
  <si>
    <t>053-436-1260</t>
  </si>
  <si>
    <t>055-931-3053</t>
  </si>
  <si>
    <t>009900610</t>
  </si>
  <si>
    <t>417-0809</t>
  </si>
  <si>
    <t>（株）商工組合中央金庫沼津支店</t>
  </si>
  <si>
    <t>住友生命保険相互会社静岡支社</t>
  </si>
  <si>
    <t>H17-12- 1</t>
  </si>
  <si>
    <t>ﾕｳﾁﾖｷﾞﾝｺｳ ﾏﾂﾔﾏｼﾃﾝ</t>
  </si>
  <si>
    <t>申告対象月（西暦で）</t>
    <rPh sb="0" eb="2">
      <t>シンコク</t>
    </rPh>
    <rPh sb="2" eb="4">
      <t>タイショウ</t>
    </rPh>
    <rPh sb="4" eb="5">
      <t>ツキ</t>
    </rPh>
    <rPh sb="6" eb="8">
      <t>セイレキ</t>
    </rPh>
    <phoneticPr fontId="2"/>
  </si>
  <si>
    <t>419-0303</t>
  </si>
  <si>
    <t>009900912</t>
  </si>
  <si>
    <t>三島市中島　２６９－１</t>
  </si>
  <si>
    <t>ﾄﾋﾟｱﾊﾏﾏﾂ ﾉｳｷﾞﾖｳｷﾖｳﾄﾞｳｸﾐｱ ｲ ﾐｶﾀﾊ</t>
  </si>
  <si>
    <t>名古屋貯金事務センター</t>
  </si>
  <si>
    <t>田方郡函南町仁田　１８１‐１</t>
  </si>
  <si>
    <t>0109530800</t>
  </si>
  <si>
    <t>006377595</t>
  </si>
  <si>
    <t>愛知県名古屋市中区三の丸２丁目　６－２</t>
  </si>
  <si>
    <t>富士市富士岡　１４５７－７</t>
  </si>
  <si>
    <t>0076054100</t>
  </si>
  <si>
    <t>0076053800</t>
  </si>
  <si>
    <t>460-0001</t>
  </si>
  <si>
    <t>H12- 3- 1</t>
  </si>
  <si>
    <t>009900916</t>
  </si>
  <si>
    <t>（株）グッドスタイルカンパニー</t>
  </si>
  <si>
    <t>ﾌｼﾞ ｼﾝﾖｳｷﾝｺ ｽﾄﾞｼﾃﾝ</t>
  </si>
  <si>
    <t>421-0407</t>
  </si>
  <si>
    <t>ﾆﾂｼﾝｶｻｲｶｲｼﾞﾖｳﾎｹﾝ</t>
  </si>
  <si>
    <t>009900941</t>
  </si>
  <si>
    <t>009900942</t>
  </si>
  <si>
    <t>菊川市下平川　６２６５</t>
  </si>
  <si>
    <t>009900943</t>
  </si>
  <si>
    <t>009900944</t>
  </si>
  <si>
    <t>ｶﾝﾎﾟｾｲﾒｲﾎｹﾝ</t>
  </si>
  <si>
    <t>0163724100</t>
  </si>
  <si>
    <t>0544-26-1111</t>
  </si>
  <si>
    <t>0005751000</t>
  </si>
  <si>
    <t>ﾌｼﾞｲｽﾞﾉｳｷﾞﾖｳｷﾖｳﾄﾞｳｸﾐｱｲ ｺ ｳﾔﾏ ｼﾃ</t>
  </si>
  <si>
    <t>0187010800</t>
  </si>
  <si>
    <t>0550-82-0722</t>
  </si>
  <si>
    <t>410-1102</t>
  </si>
  <si>
    <t>006345512</t>
  </si>
  <si>
    <t>009915102</t>
  </si>
  <si>
    <t>001515006</t>
  </si>
  <si>
    <t>0241890000</t>
  </si>
  <si>
    <t>ﾕｳﾋﾞﾝﾁﾖｷﾝｶﾝｲｾｲﾒｲﾎｹﾝｶﾝﾘﾕｳ ﾋﾞﾝｷﾖｸ</t>
  </si>
  <si>
    <t>愛知県一宮市本町　２丁目２－２</t>
  </si>
  <si>
    <t>袋井市長溝　８６７</t>
  </si>
  <si>
    <t>大和証券（株）</t>
  </si>
  <si>
    <t>058-682-4155</t>
  </si>
  <si>
    <t>H27- 4- 1</t>
  </si>
  <si>
    <t>ﾌｼﾞｲｽﾞ ﾉｳｷﾞﾖｳｷﾖｳﾄﾞｳｸﾐｱｲ  ｳｷｼﾏｼﾃ</t>
  </si>
  <si>
    <t>富士伊豆農業協同組合南中支店</t>
  </si>
  <si>
    <t>財形貯蓄契約</t>
  </si>
  <si>
    <t>静岡市駿河区大和　２－　８－１７</t>
  </si>
  <si>
    <t>　　　るための番号の利用等に関する法律第２条第15項に規定する法人番</t>
    <rPh sb="7" eb="9">
      <t>バンゴウ</t>
    </rPh>
    <rPh sb="10" eb="12">
      <t>リヨウ</t>
    </rPh>
    <rPh sb="12" eb="13">
      <t>トウ</t>
    </rPh>
    <rPh sb="14" eb="15">
      <t>カン</t>
    </rPh>
    <rPh sb="17" eb="19">
      <t>ホウリツ</t>
    </rPh>
    <rPh sb="19" eb="20">
      <t>ダイ</t>
    </rPh>
    <rPh sb="21" eb="22">
      <t>ジョウ</t>
    </rPh>
    <rPh sb="22" eb="23">
      <t>ダイ</t>
    </rPh>
    <rPh sb="25" eb="26">
      <t>コウ</t>
    </rPh>
    <rPh sb="27" eb="29">
      <t>キテイ</t>
    </rPh>
    <rPh sb="31" eb="33">
      <t>ホウジン</t>
    </rPh>
    <rPh sb="33" eb="34">
      <t>バン</t>
    </rPh>
    <phoneticPr fontId="2"/>
  </si>
  <si>
    <t>410-1231</t>
  </si>
  <si>
    <t>(電話)</t>
    <rPh sb="1" eb="3">
      <t>デンワ</t>
    </rPh>
    <phoneticPr fontId="2"/>
  </si>
  <si>
    <t>ｵｵｲｶﾞﾜ ﾉｳｷﾞﾖｳｷﾖｳﾄﾞｳｸﾐｱｲ  ﾊﾅｼｼﾃﾝ</t>
  </si>
  <si>
    <t>0163432300</t>
  </si>
  <si>
    <t>053-447-3231</t>
  </si>
  <si>
    <t>（株）かんぽ生命保険　中部事務サービスセンター</t>
  </si>
  <si>
    <t>058-682-4115</t>
  </si>
  <si>
    <t>055-951-0315</t>
  </si>
  <si>
    <t>020047001</t>
  </si>
  <si>
    <t>006403714</t>
  </si>
  <si>
    <t>0109538700</t>
  </si>
  <si>
    <t>富士市田中新田　２６２－１</t>
  </si>
  <si>
    <t>090-7572-860</t>
  </si>
  <si>
    <t>ｼﾝｷﾝﾁﾕｳｵｳｷﾝｺ</t>
  </si>
  <si>
    <t>R 2- 9- 1</t>
  </si>
  <si>
    <t>富士信用金庫吉原支店</t>
  </si>
  <si>
    <t>沼津市大岡　２４３１</t>
  </si>
  <si>
    <t>006345404</t>
  </si>
  <si>
    <t>東京都中央区八重洲　１丁目　３－７</t>
  </si>
  <si>
    <t>0187004200</t>
  </si>
  <si>
    <t>信金中央金庫　静岡支店</t>
  </si>
  <si>
    <t>0005431600</t>
  </si>
  <si>
    <t>ｼﾝｷﾝ ﾁﾕｳｵｳ ｷﾝｺ ｼｽﾞｵｶｼﾃﾝ</t>
  </si>
  <si>
    <t>0109485400</t>
  </si>
  <si>
    <t>0145119400</t>
  </si>
  <si>
    <t>055-949-1342</t>
  </si>
  <si>
    <t>御殿場市印野　１６６６</t>
  </si>
  <si>
    <t>御前崎市港　６１３１</t>
  </si>
  <si>
    <t>ﾄﾋﾟｱﾊﾏﾏﾂ ﾉｳｷﾞﾖｳｷﾖｳﾄﾞｳｸﾐｱ ｲ ｲﾘﾉｼ</t>
  </si>
  <si>
    <t>054-252-3141</t>
  </si>
  <si>
    <t>しずおか焼津（信金）</t>
  </si>
  <si>
    <t>静岡市葵区相生町　１－１</t>
  </si>
  <si>
    <t>東京都新宿区四谷　１丁目　６－１</t>
  </si>
  <si>
    <t>静岡市農業協同組合大谷支店</t>
  </si>
  <si>
    <t>ﾌｼﾞｲｽﾞ ﾉｳｷﾞﾖｳｷﾖｳﾄﾞｳｸﾐｱｲ  ﾅｶﾞｻﾜｼ</t>
  </si>
  <si>
    <t>ｼｽﾞｵｶｼ ﾉｳｷﾞﾖｳｷﾖｳﾄﾞｳｸﾐｱｲ  ﾆｼﾅｼﾃﾝ</t>
  </si>
  <si>
    <t>001507017</t>
  </si>
  <si>
    <t>大井川農業協同組合焼津支店</t>
  </si>
  <si>
    <t>0187004300</t>
  </si>
  <si>
    <t>001501028</t>
  </si>
  <si>
    <t>H20- 5- 1</t>
  </si>
  <si>
    <t>0187008300</t>
  </si>
  <si>
    <t>H19- 2- 1</t>
  </si>
  <si>
    <t>伊豆市青羽根　１４０‐３</t>
  </si>
  <si>
    <t>416-0907</t>
  </si>
  <si>
    <t>H23- 3- 1</t>
  </si>
  <si>
    <t>0187010200</t>
  </si>
  <si>
    <t>静清（信金）</t>
  </si>
  <si>
    <t>0558-87-0400</t>
  </si>
  <si>
    <t>0206249100</t>
  </si>
  <si>
    <t>420-0033</t>
  </si>
  <si>
    <t>静岡市葵区昭和町　２－１</t>
  </si>
  <si>
    <t>01 特定公社債以外の公社債の利子</t>
    <rPh sb="3" eb="5">
      <t>トクテイ</t>
    </rPh>
    <rPh sb="5" eb="8">
      <t>コウシャサイ</t>
    </rPh>
    <rPh sb="8" eb="10">
      <t>イガイ</t>
    </rPh>
    <rPh sb="11" eb="14">
      <t>コウシャサイ</t>
    </rPh>
    <rPh sb="15" eb="17">
      <t>リシ</t>
    </rPh>
    <phoneticPr fontId="2"/>
  </si>
  <si>
    <t>0187004400</t>
  </si>
  <si>
    <t>100-8953</t>
  </si>
  <si>
    <t>富士伊豆農業協同組合泉支店</t>
  </si>
  <si>
    <t>R 6- 9-27</t>
  </si>
  <si>
    <t>静清信用金庫本店営業部</t>
  </si>
  <si>
    <t>0057824400</t>
  </si>
  <si>
    <t>ﾊﾏﾏﾂｲﾜﾀ</t>
  </si>
  <si>
    <t>静岡市清水区興津中町　１４２８－１</t>
  </si>
  <si>
    <t>富士伊豆農業協同組合　伝法支店</t>
  </si>
  <si>
    <t>410-8610</t>
  </si>
  <si>
    <t>430-8670</t>
  </si>
  <si>
    <t>　　課されない次のものについて記載すること。</t>
    <rPh sb="2" eb="3">
      <t>カ</t>
    </rPh>
    <rPh sb="7" eb="8">
      <t>ツギ</t>
    </rPh>
    <rPh sb="15" eb="17">
      <t>キサイ</t>
    </rPh>
    <phoneticPr fontId="2"/>
  </si>
  <si>
    <t>0187004500</t>
  </si>
  <si>
    <t>伊豆の国市南條　８０２</t>
  </si>
  <si>
    <t>419-0315</t>
  </si>
  <si>
    <t>大和証券株式会社浜松支店</t>
  </si>
  <si>
    <t>001503011</t>
  </si>
  <si>
    <t>沼津市米山町　６番５号</t>
  </si>
  <si>
    <t>島田市阪本　１３６８</t>
  </si>
  <si>
    <t>0109281200</t>
  </si>
  <si>
    <t>　　　こと。</t>
  </si>
  <si>
    <t>浜松市中央区元城町　１１４－１</t>
  </si>
  <si>
    <t>沼津（信金）</t>
  </si>
  <si>
    <t>020075001</t>
  </si>
  <si>
    <t>006403026</t>
  </si>
  <si>
    <t>418-0075</t>
  </si>
  <si>
    <t>沼津市大手町　５－　６－１６</t>
  </si>
  <si>
    <t>浜松ファイナンシャルプランナーズ事務所（株）</t>
  </si>
  <si>
    <t>0145135000</t>
  </si>
  <si>
    <t>浜松支店、藤枝支店、清水支店、</t>
  </si>
  <si>
    <t>055-962-5600</t>
  </si>
  <si>
    <t>430-0917</t>
  </si>
  <si>
    <t>411-0857</t>
  </si>
  <si>
    <t>横浜幸銀信用組合　静岡支店</t>
  </si>
  <si>
    <t>三島市芝本町　１２－３</t>
  </si>
  <si>
    <t>0187004700</t>
  </si>
  <si>
    <t>0545-63-7311</t>
  </si>
  <si>
    <t>0005738800</t>
  </si>
  <si>
    <t>418-0001</t>
  </si>
  <si>
    <t>006345034</t>
  </si>
  <si>
    <t>三島信用金庫本店営業部</t>
  </si>
  <si>
    <t>412-0033</t>
  </si>
  <si>
    <t>H28- 4-21</t>
  </si>
  <si>
    <t>ﾘﾖ-ﾋﾞ ｶﾌﾞｼｷｶﾞｲｼﾔ ｼｽﾞｵｶｺｳｼﾞﾖｳ</t>
  </si>
  <si>
    <t>ﾐｼﾏ ｼﾝﾖｳｷﾝｺ ﾎﾝﾃﾝｴｲｷﾞﾖｳﾌﾞ</t>
  </si>
  <si>
    <t>0109484900</t>
  </si>
  <si>
    <t>静岡市駿河区南町　１４－２５　エスパティオ５階</t>
  </si>
  <si>
    <t>055-975-4840</t>
  </si>
  <si>
    <t>416-0946</t>
  </si>
  <si>
    <t>伊豆漁業協同組合</t>
  </si>
  <si>
    <t>Ｈ２８年１０月実績分より本店一</t>
  </si>
  <si>
    <t>419-0201</t>
  </si>
  <si>
    <t>009895001</t>
  </si>
  <si>
    <t>三島信用金庫富士支店</t>
  </si>
  <si>
    <t>ﾐｼﾏｼﾝﾖｳｷﾝｺﾌｼﾞｼﾃﾝ</t>
  </si>
  <si>
    <t>富士市蓼原　１６６５</t>
  </si>
  <si>
    <t>富士伊豆農業協同組合仁田支店</t>
  </si>
  <si>
    <t>425-0026</t>
  </si>
  <si>
    <t>R 7- 6-23</t>
  </si>
  <si>
    <t>053-522-0249</t>
  </si>
  <si>
    <t>419-0114</t>
  </si>
  <si>
    <t>ｼｽﾞｵｶｹﾝ ｺｳｾｲ ﾉｳｷﾞﾖｳｷﾖｳﾄﾞ ｳｸﾐｱｲ</t>
  </si>
  <si>
    <t>0545-30-7180</t>
  </si>
  <si>
    <t>105-0001</t>
  </si>
  <si>
    <t>418-8686</t>
  </si>
  <si>
    <t>（特非）えん</t>
  </si>
  <si>
    <t>懸賞金付預貯金等　Ｈ２６．１１</t>
  </si>
  <si>
    <t>H26-11- 1</t>
  </si>
  <si>
    <t>410-2505</t>
  </si>
  <si>
    <t>H17- 9- 1</t>
  </si>
  <si>
    <t>富士宮市西町　２６－１４</t>
  </si>
  <si>
    <t>055-980-5170</t>
  </si>
  <si>
    <t>418-0056</t>
  </si>
  <si>
    <t>001507004</t>
  </si>
  <si>
    <t>0109538500</t>
  </si>
  <si>
    <t>0005750800</t>
  </si>
  <si>
    <t>006386004</t>
  </si>
  <si>
    <t>006345740</t>
  </si>
  <si>
    <t>富士宮信用金庫北支店</t>
  </si>
  <si>
    <t>ﾌｼﾞｲｽﾞ ﾉｳｷﾞﾖｳｷﾖｳﾄﾞｳｸﾐｱｲ  ｶﾀﾊﾏｼﾃ</t>
  </si>
  <si>
    <t>418-0054</t>
  </si>
  <si>
    <t>053-486-0103</t>
  </si>
  <si>
    <t>006345424</t>
  </si>
  <si>
    <t>掛　　金</t>
    <rPh sb="0" eb="1">
      <t>カ</t>
    </rPh>
    <rPh sb="3" eb="4">
      <t>キン</t>
    </rPh>
    <phoneticPr fontId="2"/>
  </si>
  <si>
    <t>001515013</t>
  </si>
  <si>
    <t>0544-27-5141</t>
  </si>
  <si>
    <t>001515016</t>
  </si>
  <si>
    <t>001507005</t>
  </si>
  <si>
    <t>0109538100</t>
  </si>
  <si>
    <t>富士宮信用金庫富士根支店</t>
  </si>
  <si>
    <t>052-527-1111</t>
  </si>
  <si>
    <t>434-0042</t>
  </si>
  <si>
    <t>006373073</t>
  </si>
  <si>
    <t>0140039000</t>
  </si>
  <si>
    <t>富士宮市小泉　４６７－９</t>
  </si>
  <si>
    <t>055-966-1596</t>
  </si>
  <si>
    <t>418-0022</t>
  </si>
  <si>
    <t>ﾋｶﾞｼﾆﾎﾝｼﾝﾖｳｷﾞｮｷﾞｮｸｷｮｳﾄﾞｳ ｸﾐｱｲﾚﾝ</t>
  </si>
  <si>
    <t>0109542300</t>
  </si>
  <si>
    <t>0109536900</t>
  </si>
  <si>
    <t>富士宮信用金庫芝川支店</t>
  </si>
  <si>
    <t>0544-24-8111</t>
  </si>
  <si>
    <t>ﾌｼﾞﾉﾐﾔ ｼﾝﾖｳｷﾝｺ ｼﾊﾞｶﾜｼﾃﾝ</t>
  </si>
  <si>
    <t>富士宮市長貫　１１０５－７</t>
  </si>
  <si>
    <t>ｼｽﾞｵｶｼ ﾉｳｷﾞﾖｳｷﾖｳﾄﾞｳｸﾐｱｲ  ﾄﾖﾀﾞｼﾃ</t>
  </si>
  <si>
    <t>418-0114</t>
  </si>
  <si>
    <t>0145121600</t>
  </si>
  <si>
    <t>001507008</t>
  </si>
  <si>
    <t>0545-61-5142</t>
  </si>
  <si>
    <t>藤枝市高柳　１３８５－１</t>
  </si>
  <si>
    <t>0109538000</t>
  </si>
  <si>
    <t>富士宮市大鹿窪　１９８－２</t>
  </si>
  <si>
    <t>ﾌｼﾞﾉﾐﾔ ｼﾝﾖｳｷﾝｺ ﾌｼﾞｼﾃﾝ</t>
  </si>
  <si>
    <t>H17- 5- 1</t>
  </si>
  <si>
    <t>浜松市浜名区三ヶ日町三ヶ日８８５</t>
  </si>
  <si>
    <t>437-1593</t>
  </si>
  <si>
    <t>0545-61-7741</t>
  </si>
  <si>
    <t>006345608</t>
  </si>
  <si>
    <t>100-0006</t>
  </si>
  <si>
    <t>055-977-1430</t>
  </si>
  <si>
    <t>417-0853</t>
  </si>
  <si>
    <t>001507009</t>
  </si>
  <si>
    <t>ﾌｼﾞｲｽﾞﾉｳｷﾞﾖｳｷﾖｳﾄﾞｳｸﾐｱｲ ｽ ﾄﾞｼﾃﾝ</t>
  </si>
  <si>
    <t>富士伊豆農業協同組合　天間支店</t>
  </si>
  <si>
    <t>0109538800</t>
  </si>
  <si>
    <t>富士市中央町　３－　１２－５</t>
  </si>
  <si>
    <t>ﾌｼﾞﾉﾐﾔ ｼﾝﾖｳｷﾝｺ ﾖｼﾜﾗｼﾃﾝ</t>
  </si>
  <si>
    <t>054-641-2226</t>
  </si>
  <si>
    <t>417-0052</t>
  </si>
  <si>
    <t>ﾌｼﾞﾉﾐﾔ ｼﾝﾖｳｷﾝｺ ﾀｶｵｶｼﾃﾝ</t>
  </si>
  <si>
    <t>富士市久沢　８４９－１</t>
  </si>
  <si>
    <t>0545-71-9111</t>
  </si>
  <si>
    <t>0109485700</t>
  </si>
  <si>
    <t>001507011</t>
  </si>
  <si>
    <t>静岡市葵区流通センター　１－１</t>
  </si>
  <si>
    <t>ﾌｼﾞﾉﾐﾔ ｼﾝﾖｳｷﾝｺ ﾎﾝﾃﾝ</t>
  </si>
  <si>
    <t>0178205000</t>
  </si>
  <si>
    <t>0140044200</t>
  </si>
  <si>
    <t>0550-76-4600</t>
  </si>
  <si>
    <t>006345709</t>
  </si>
  <si>
    <t>001507012</t>
  </si>
  <si>
    <t>006345137</t>
  </si>
  <si>
    <t>541-8501</t>
  </si>
  <si>
    <t>富士宮市富士見ケ丘　４６３－１</t>
  </si>
  <si>
    <t>0100587400</t>
  </si>
  <si>
    <t>0545-64-8211</t>
  </si>
  <si>
    <t>富士火災海上保険株式会社本店</t>
  </si>
  <si>
    <t>053-471-8304</t>
  </si>
  <si>
    <t>001507013</t>
  </si>
  <si>
    <t>417-0046</t>
  </si>
  <si>
    <t>富士市松岡　１１６３－２</t>
  </si>
  <si>
    <t>ｶｹｶﾞﾜｼ</t>
  </si>
  <si>
    <t>0545-61-5522</t>
  </si>
  <si>
    <t>15</t>
  </si>
  <si>
    <t>0545-714452</t>
  </si>
  <si>
    <t>006377469</t>
  </si>
  <si>
    <t>掛金の給付</t>
  </si>
  <si>
    <t>0367047831</t>
  </si>
  <si>
    <t>006377239</t>
  </si>
  <si>
    <t>富士宮信用金庫駅南支店</t>
  </si>
  <si>
    <t>001507014</t>
  </si>
  <si>
    <t>富士市永田町　１－　９１番地スルガビル２階</t>
  </si>
  <si>
    <t>0109538900</t>
  </si>
  <si>
    <t>ﾌｼﾞｲｽﾞ ﾉｳｷﾞﾖｳｷﾖｳﾄﾞｳｸﾐｱｲ  ｴﾏｼﾃﾝ</t>
  </si>
  <si>
    <t>ﾊﾅｲﾛﾃｲ</t>
  </si>
  <si>
    <t>ＲＴＭ（株）</t>
  </si>
  <si>
    <t>富士宮信用金庫国久保支店</t>
  </si>
  <si>
    <t>ﾌｼﾞﾉﾐﾔ ｼﾝﾖｳｷﾝｺ ｸﾆｸﾎﾞｼﾃﾝ</t>
  </si>
  <si>
    <t>富士市伝法　２０４６－３</t>
  </si>
  <si>
    <t>富士市川成新町　２７６</t>
  </si>
  <si>
    <t>055-920-5000</t>
  </si>
  <si>
    <t>417-0061</t>
  </si>
  <si>
    <t>0018693000</t>
  </si>
  <si>
    <t>0545-53-5311</t>
  </si>
  <si>
    <t>411-0035</t>
  </si>
  <si>
    <t>ﾌｼﾞﾉﾐﾔ ｼﾝﾖｳｷﾝｺ ｴｷﾅﾝｼﾃﾝ</t>
  </si>
  <si>
    <t>富士宮市田中町　９３０－４</t>
  </si>
  <si>
    <t>0109538600</t>
  </si>
  <si>
    <t>053-442-0831</t>
  </si>
  <si>
    <t>0100586500</t>
  </si>
  <si>
    <t>ｼｽﾞｵｶｹﾝ ｹｲｻﾞｲﾉｳｷﾞﾖｳｷﾖｳﾄﾞｳｸﾐｱｲ</t>
  </si>
  <si>
    <t>大井川（農）</t>
  </si>
  <si>
    <t>富士宮市淀川町　３５－１６</t>
  </si>
  <si>
    <t>岡三証券（株）</t>
  </si>
  <si>
    <t>富士宮信用金庫万野支店</t>
  </si>
  <si>
    <t>053-542-3111</t>
  </si>
  <si>
    <t>001507018</t>
  </si>
  <si>
    <t>053-487-0006</t>
  </si>
  <si>
    <t>0109537500</t>
  </si>
  <si>
    <t>053-578-3900</t>
  </si>
  <si>
    <t>410-0873</t>
  </si>
  <si>
    <t>特別徴収義務者番号検索結果</t>
    <rPh sb="0" eb="7">
      <t>トクベツチョウシュウギムシャ</t>
    </rPh>
    <rPh sb="7" eb="9">
      <t>バンゴウ</t>
    </rPh>
    <rPh sb="9" eb="11">
      <t>ケンサク</t>
    </rPh>
    <rPh sb="11" eb="13">
      <t>ケッカ</t>
    </rPh>
    <phoneticPr fontId="2"/>
  </si>
  <si>
    <t>020218001</t>
  </si>
  <si>
    <t>富士市横割　６－　６‐２３</t>
  </si>
  <si>
    <t>H25- 5-30</t>
  </si>
  <si>
    <t>0120999400</t>
  </si>
  <si>
    <t>ﾋｶﾞｼﾆﾎﾝｼﾝﾖｳｷﾞｮｷﾞｮｸｷｮｳﾄﾞｳｸﾐｱｲﾚﾝ</t>
  </si>
  <si>
    <t>遠州夢咲（農）</t>
  </si>
  <si>
    <t>416-0944</t>
  </si>
  <si>
    <t>055-948-6060</t>
  </si>
  <si>
    <t>0545-62-5911</t>
  </si>
  <si>
    <t>0544-265171</t>
  </si>
  <si>
    <t>426-8661</t>
  </si>
  <si>
    <t>ﾌｼﾞ ｼﾝﾖｳｷﾝｺ ﾋﾛﾐﾁﾖｳｼﾃﾝ</t>
  </si>
  <si>
    <t>富士宮信用金庫上井出支店</t>
  </si>
  <si>
    <t>006423001</t>
  </si>
  <si>
    <t>富士宮市上井出　３４－３</t>
  </si>
  <si>
    <t>御殿場市茱萸沢　５</t>
  </si>
  <si>
    <t>054-638-0255</t>
  </si>
  <si>
    <t>島田掛川（信金）</t>
  </si>
  <si>
    <t>浜松市中央区馬郡町　２４６５</t>
  </si>
  <si>
    <t>001515002</t>
  </si>
  <si>
    <t>ｼﾏﾀﾞｶｹｶﾞﾜ</t>
  </si>
  <si>
    <t>富士信用金庫鷹岡支店</t>
  </si>
  <si>
    <t>富士伊豆農業協同組合　大宮支店</t>
  </si>
  <si>
    <t>浜松市中央区砂山町　３５１－５</t>
  </si>
  <si>
    <t>436-8651</t>
  </si>
  <si>
    <t>（納入者保管）</t>
    <rPh sb="1" eb="3">
      <t>ノウニュウ</t>
    </rPh>
    <rPh sb="3" eb="4">
      <t>シャ</t>
    </rPh>
    <rPh sb="4" eb="6">
      <t>ホカン</t>
    </rPh>
    <phoneticPr fontId="2"/>
  </si>
  <si>
    <t>053-462-1523</t>
  </si>
  <si>
    <t>001513001</t>
  </si>
  <si>
    <t>0157996500</t>
  </si>
  <si>
    <t>島田掛川信用金庫本店営業部</t>
  </si>
  <si>
    <t>436-0028</t>
  </si>
  <si>
    <t>0548-63-2160</t>
  </si>
  <si>
    <t>浜松市中央区庄和町　１７２３－２</t>
  </si>
  <si>
    <t>0537-22-6111</t>
  </si>
  <si>
    <t>420-0064</t>
  </si>
  <si>
    <t>富士市伝法　２８００－１</t>
  </si>
  <si>
    <t>420-0852</t>
  </si>
  <si>
    <t>006377118</t>
  </si>
  <si>
    <t>417-0047</t>
  </si>
  <si>
    <t>001515001</t>
  </si>
  <si>
    <t>0109453700</t>
  </si>
  <si>
    <t>417-0041</t>
  </si>
  <si>
    <t>H22- 7- 1</t>
  </si>
  <si>
    <t>0178204600</t>
  </si>
  <si>
    <t>006345706</t>
  </si>
  <si>
    <t>ｼｽﾞｵｶｹﾝ ﾉｳｷﾞﾖｳｷﾖｳﾄﾞｳｸﾐｱｲ  ﾁﾕｳｵｳ</t>
  </si>
  <si>
    <t>254-6111</t>
  </si>
  <si>
    <t>H24- 6- 1</t>
  </si>
  <si>
    <t>富士信用金庫富士支店</t>
  </si>
  <si>
    <t>417-0012</t>
  </si>
  <si>
    <t>ﾌｼﾞｲｽﾞ ﾉｳｷﾞﾖｳｷﾖｳﾄﾞｳｸﾐｱｲ  ﾅｶﾄｶﾞﾘ</t>
  </si>
  <si>
    <t>ﾌｼﾞ ｼﾝﾖｳｷﾝｺ ﾌｼﾞｼﾃﾝ</t>
  </si>
  <si>
    <t>416-0913</t>
  </si>
  <si>
    <t>006345504</t>
  </si>
  <si>
    <t>0545-61-5120</t>
  </si>
  <si>
    <t>三ケ日町農業協同組合本所</t>
  </si>
  <si>
    <t>ﾌｼﾞ ｼﾝﾖｳｷﾝｺ ﾀｶｵｶｼﾃﾝ</t>
  </si>
  <si>
    <t>富士市入山瀬　２－　２番５号</t>
  </si>
  <si>
    <t>0017569800</t>
  </si>
  <si>
    <t>0545-71-2010</t>
  </si>
  <si>
    <t>419-0113</t>
  </si>
  <si>
    <t>富士市岩本　９８－１</t>
  </si>
  <si>
    <t>001515005</t>
  </si>
  <si>
    <t>420-0851</t>
  </si>
  <si>
    <t>0557-48-9301</t>
  </si>
  <si>
    <t>富士信用金庫駅南支店</t>
  </si>
  <si>
    <t>416-0923</t>
  </si>
  <si>
    <t>三島市八反畑　１０７－１</t>
  </si>
  <si>
    <t>020021001</t>
  </si>
  <si>
    <t>御殿場市山尾田　１３８－２</t>
  </si>
  <si>
    <t>富士信用金庫今泉支店</t>
  </si>
  <si>
    <t>0109485000</t>
  </si>
  <si>
    <t>岐阜県岐阜市加納桜田町　３丁目　１１－２</t>
  </si>
  <si>
    <t>ｴﾝｼﾕｳﾕﾒｻｷ ﾉｳｷﾞﾖｳｷﾖｳﾄﾞｳｸﾐ ｱｲ ｵｵｽ</t>
  </si>
  <si>
    <t>0545-34-0405</t>
  </si>
  <si>
    <t>富士信用金庫蒲原支店</t>
  </si>
  <si>
    <t>ﾌｼﾞ ｼﾝﾖｳｷﾝｺ ｶﾝﾊﾞﾗｼﾃﾝ</t>
  </si>
  <si>
    <t>001515008</t>
  </si>
  <si>
    <t>410-0022</t>
  </si>
  <si>
    <t>富士市宇東川東町　４－１</t>
  </si>
  <si>
    <t>0545-619166</t>
  </si>
  <si>
    <t>426-0202</t>
  </si>
  <si>
    <t>0109485900</t>
  </si>
  <si>
    <t>富士市松岡　１０７８</t>
  </si>
  <si>
    <t>富士信用金庫吉原駅南支店</t>
  </si>
  <si>
    <t>ﾌｼﾞｲｽﾞﾉｳｷﾞﾖｳｷﾖｳﾄﾞｳｸﾐｱｲ ﾌ ｼﾞｵｶ ｼ</t>
  </si>
  <si>
    <t>ﾄﾋﾟｱﾊﾏﾏﾂ ﾉｳｷﾞﾖｳｷﾖｳﾄﾞｳｸﾐｱ ｲ ｼﾉﾊﾗ</t>
  </si>
  <si>
    <t>ﾌｼﾞ ｼﾝﾖｳｷﾝｺ ﾖｼﾜﾗｴｷﾅﾝｼﾃﾝ</t>
  </si>
  <si>
    <t>富士市鈴川東町　４－９</t>
  </si>
  <si>
    <t>三島市大宮町　３－　６－５</t>
  </si>
  <si>
    <t>大阪府大阪市中央区南船場　１丁目　１８－１１</t>
  </si>
  <si>
    <t>0545-33-1405</t>
  </si>
  <si>
    <t>浜松市中央区雄踏町宇布見８３０４－１</t>
  </si>
  <si>
    <t>001515012</t>
  </si>
  <si>
    <t>006386011</t>
  </si>
  <si>
    <t>0558-42-0119</t>
  </si>
  <si>
    <t>富士市広見西本町　６－１４</t>
  </si>
  <si>
    <t>417-0863</t>
  </si>
  <si>
    <t>富士信用金庫富士宮支店</t>
  </si>
  <si>
    <t>ﾌｼﾞ ｼﾝﾖｳｷﾝｺ ﾌｼﾞﾉﾐﾔｼﾃﾝ</t>
  </si>
  <si>
    <t>富士宮市城北町　６６</t>
  </si>
  <si>
    <t>富士市厚原　２３１２－７</t>
  </si>
  <si>
    <t>411-0817</t>
  </si>
  <si>
    <t>418-0062</t>
  </si>
  <si>
    <t>ﾌｼﾞｲｽﾞ ﾉｳｷﾞﾖｳｷﾖｳﾄﾞｳｸﾐｱｲ  ﾁｸﾏｼﾃﾝ</t>
  </si>
  <si>
    <t>0544-27-8811</t>
  </si>
  <si>
    <t>H24-10- 1</t>
  </si>
  <si>
    <t>001515014</t>
  </si>
  <si>
    <t>富士信用金庫厚原支店</t>
  </si>
  <si>
    <t>ﾌｼﾞ ｼﾝﾖｳｷﾝｺ ｱﾂﾜﾗｼﾃﾝ</t>
  </si>
  <si>
    <t>055-948-1335</t>
  </si>
  <si>
    <t>0545-71-7266</t>
  </si>
  <si>
    <t>410-0013</t>
  </si>
  <si>
    <t>駿東郡小山町竹之下　２４７－１</t>
  </si>
  <si>
    <t>001515015</t>
  </si>
  <si>
    <t>0109485300</t>
  </si>
  <si>
    <t>富士市富士見台　６－　３－１３</t>
  </si>
  <si>
    <t>431-0431</t>
  </si>
  <si>
    <t>417-0851</t>
  </si>
  <si>
    <t>ｶﾞﾏｺﾞｵﾘｼﾝﾖｳｷﾝｺｺｻｲｼﾃﾝ</t>
  </si>
  <si>
    <t>富士伊豆農業協同組合長泉支店</t>
  </si>
  <si>
    <t>ｴﾝｼﾕｳﾕﾒｻｷ ﾉｳｷﾞﾖｳｷﾖｳﾄﾞｳｸﾐ ｱｲ ﾋｼﾞ</t>
  </si>
  <si>
    <t>0109484700</t>
  </si>
  <si>
    <t>H22- 6- 1</t>
  </si>
  <si>
    <t>富士信用金庫富士宮東支店</t>
  </si>
  <si>
    <t>020217001</t>
  </si>
  <si>
    <t>（株）平成建設</t>
  </si>
  <si>
    <t>0140042200</t>
  </si>
  <si>
    <t>ﾌｼﾞ ｼﾝﾖｳｷﾝｺ ﾌｼﾞﾉﾐﾔﾋｶﾞｼｼﾃ ﾝ</t>
  </si>
  <si>
    <t>富士宮市東町　９－５</t>
  </si>
  <si>
    <t>0544-26-3711</t>
  </si>
  <si>
    <t>001515018</t>
  </si>
  <si>
    <t>0109484800</t>
  </si>
  <si>
    <t>090-7019-554</t>
  </si>
  <si>
    <t>H22- 8- 1</t>
  </si>
  <si>
    <t>富士信用金庫八幡町支店</t>
  </si>
  <si>
    <t>富士市八幡町　５－１１</t>
  </si>
  <si>
    <t>416-0911</t>
  </si>
  <si>
    <t>0140037700</t>
  </si>
  <si>
    <t>0545-64-7001</t>
  </si>
  <si>
    <t>富士信用金庫森島支店</t>
  </si>
  <si>
    <t>410-1313</t>
  </si>
  <si>
    <t>0109484300</t>
  </si>
  <si>
    <t>富士信用金庫大淵中野支店</t>
  </si>
  <si>
    <t>ﾌｼﾞ ｼﾝﾖｳｷﾝｺ ｵｵﾌﾞﾁﾅｶﾉｼﾃﾝ</t>
  </si>
  <si>
    <t>020228001</t>
  </si>
  <si>
    <t>ﾌｼﾞｲｽﾞ ﾉｳｷﾞﾖｳｷﾖｳﾄﾞｳｸﾐｱｲ  ﾅｶﾞｵｶｼ</t>
  </si>
  <si>
    <t>富士市中野　２１２－１</t>
  </si>
  <si>
    <t>浜松市中央区倉松町　４０４０</t>
  </si>
  <si>
    <t>0140037400</t>
  </si>
  <si>
    <t>0545-36-2220</t>
  </si>
  <si>
    <t>沼津市内浦重寺　２０３番地１９</t>
  </si>
  <si>
    <t>001515022</t>
  </si>
  <si>
    <t>0161618000</t>
  </si>
  <si>
    <t>431-1207</t>
  </si>
  <si>
    <t>0109483900</t>
  </si>
  <si>
    <t>0145134700</t>
  </si>
  <si>
    <t>富士信用金庫須津支店</t>
  </si>
  <si>
    <t>H14- 6- 1</t>
  </si>
  <si>
    <t>富士市神谷　４２２－７</t>
  </si>
  <si>
    <t>417-0821</t>
  </si>
  <si>
    <t>東京都中央区日本橋　１丁目　１７－６</t>
  </si>
  <si>
    <t>053-543-0004</t>
  </si>
  <si>
    <t>0545-34-1080</t>
  </si>
  <si>
    <t>ｹｰﾋﾞﾚｯｼﾞ</t>
  </si>
  <si>
    <t>ﾌｼﾞ ｼﾝﾖｳｷﾝｺ ﾎﾝﾃﾝ</t>
  </si>
  <si>
    <t>富士伊豆農業協同組合　玉穂支店</t>
  </si>
  <si>
    <t>0545-53-2002</t>
  </si>
  <si>
    <t>富士伊豆農業協同組合大平支店</t>
  </si>
  <si>
    <t>静岡市葵区下　１４５９－１</t>
  </si>
  <si>
    <t>ｴﾝｼﾕｳ</t>
  </si>
  <si>
    <t>020244001</t>
  </si>
  <si>
    <t>430-8689</t>
  </si>
  <si>
    <t>浜松市中央区中沢町　８１－１８</t>
  </si>
  <si>
    <t>Ｒ３．１１から電子申告開始</t>
  </si>
  <si>
    <t>0187005500</t>
  </si>
  <si>
    <t>富士伊豆農業協同組合片浜支店</t>
  </si>
  <si>
    <t>※印は郵便局において使用する欄です。　　　　　</t>
  </si>
  <si>
    <t>001517090</t>
  </si>
  <si>
    <t>0547-35-2233</t>
  </si>
  <si>
    <t>0148610600</t>
  </si>
  <si>
    <t>遠州信用金庫本部</t>
  </si>
  <si>
    <t>006373401</t>
  </si>
  <si>
    <t>430-0904</t>
  </si>
  <si>
    <t>0550-89-0711</t>
  </si>
  <si>
    <t>053-472-2111</t>
  </si>
  <si>
    <t>平成３０年４月１６日電話あり。</t>
  </si>
  <si>
    <t>ﾌｼﾞｲｽﾞﾉｳｷﾞﾖｳｷﾖｳﾄﾞｳｸﾐｱｲ ﾓ ﾄﾖｼﾜﾗｼ</t>
  </si>
  <si>
    <t>430-0808</t>
  </si>
  <si>
    <t>H30- 4-16</t>
  </si>
  <si>
    <t>H25- 9- 1</t>
  </si>
  <si>
    <t>0140039400</t>
  </si>
  <si>
    <t>豊橋（信金）</t>
  </si>
  <si>
    <t>054-284-9854</t>
  </si>
  <si>
    <t>ｼｽﾞｵｶｼ ﾉｳｷﾞﾖｳｷﾖｳﾄﾞｳｸﾐｱｲ  ﾁﾖﾀﾞｼﾃ</t>
  </si>
  <si>
    <t>006345008</t>
  </si>
  <si>
    <t>160-0023</t>
  </si>
  <si>
    <t>ﾄﾖﾊｼ</t>
  </si>
  <si>
    <t>006345410</t>
  </si>
  <si>
    <t>440-8603</t>
  </si>
  <si>
    <t>ﾌｼﾞｲｽﾞﾉｳｷﾞﾖｳｷﾖｳﾄﾞｳｸﾐｱｲ ｳ ｴﾉｼﾃﾝ</t>
  </si>
  <si>
    <t>愛知県豊橋市小畷町　５７９</t>
  </si>
  <si>
    <t>0187005600</t>
  </si>
  <si>
    <t>0145135800</t>
  </si>
  <si>
    <t>富士伊豆農業協同組合　北山支店</t>
  </si>
  <si>
    <t>001551001</t>
  </si>
  <si>
    <t>055-949-3217</t>
  </si>
  <si>
    <t>0114508800</t>
  </si>
  <si>
    <t>006345613</t>
  </si>
  <si>
    <t>東京都千代田区大手町　２丁目　６－４</t>
  </si>
  <si>
    <t>豊橋信用金庫本部</t>
  </si>
  <si>
    <t>ﾄﾖﾊｼ ｼﾝﾖｳｷﾝｺ ﾎﾝﾌﾞ</t>
  </si>
  <si>
    <t>440-0873</t>
  </si>
  <si>
    <t>豊橋信用金庫新所原支店</t>
  </si>
  <si>
    <t>020189001</t>
  </si>
  <si>
    <t>053-592-0815</t>
  </si>
  <si>
    <t>419-0205</t>
  </si>
  <si>
    <t>ﾄﾖﾊｼ ｼﾝﾖｳｷﾝｺ ｼﾝｼﾞﾖﾊﾞﾗｼﾃﾝ</t>
  </si>
  <si>
    <t>431-0424</t>
  </si>
  <si>
    <t>H20- 8- 1</t>
  </si>
  <si>
    <t>001551029</t>
  </si>
  <si>
    <t>ﾄﾖﾊｼ ｼﾝﾖｳｷﾝｺ ｺｻｲｼﾃﾝ</t>
  </si>
  <si>
    <t>006377119</t>
  </si>
  <si>
    <t>12 定期積金</t>
    <rPh sb="3" eb="5">
      <t>テイキ</t>
    </rPh>
    <rPh sb="5" eb="7">
      <t>ツミキン</t>
    </rPh>
    <phoneticPr fontId="2"/>
  </si>
  <si>
    <t>431-0442</t>
  </si>
  <si>
    <t>0145134400</t>
  </si>
  <si>
    <t>427-0111</t>
  </si>
  <si>
    <t>ﾄﾋﾟｱﾊﾏﾏﾂ ﾉｳｷﾞﾖｳｷﾖｳﾄﾞｳｸﾐｱ ｲ ｼﾗﾜｷ</t>
  </si>
  <si>
    <t>ﾄﾋﾟｱﾊﾏﾏﾂ ﾉｳｷﾞﾖｳｷﾖｳﾄﾞｳｸﾐｱ ｲ ﾋｸﾏｼ</t>
  </si>
  <si>
    <t>053-575-1311</t>
  </si>
  <si>
    <t>ｶﾞﾏｺﾞｵﾘ</t>
  </si>
  <si>
    <t>富士伊豆農業協同組合　富士中央支店</t>
  </si>
  <si>
    <t>掛川市農業協同組合東山口支所</t>
  </si>
  <si>
    <t>443-0056</t>
  </si>
  <si>
    <t>藤枝市青木　３－　９－８</t>
  </si>
  <si>
    <t>0558-83-0029</t>
  </si>
  <si>
    <t>ﾌｼﾞｲｽﾞ ﾉｳｷﾞﾖｳｷﾖｳﾄﾞｳｸﾐｱｲ  ｼﾓﾀﾞｷﾀ</t>
  </si>
  <si>
    <t>愛知県蒲郡市神明町　４－２５</t>
  </si>
  <si>
    <t>富士宮市長貫　１０９５－１８</t>
  </si>
  <si>
    <t>0164212000</t>
  </si>
  <si>
    <t>410-2221</t>
  </si>
  <si>
    <t>0100586700</t>
  </si>
  <si>
    <t>0225753600</t>
  </si>
  <si>
    <t>0545-340810</t>
  </si>
  <si>
    <t>蒲郡信用金庫湖西支店</t>
  </si>
  <si>
    <t>H28- 7-21</t>
  </si>
  <si>
    <t>湖西市鷲津　１０６２－１７</t>
  </si>
  <si>
    <t>浜松市中央区三島町　５７３－１</t>
  </si>
  <si>
    <t>053-575-1211</t>
  </si>
  <si>
    <t>006345321</t>
  </si>
  <si>
    <t>令和５年７月実績分から電子申告</t>
  </si>
  <si>
    <t>（株）商工組合中央金庫</t>
  </si>
  <si>
    <t>富士伊豆農業協同組合光長寺前支店</t>
  </si>
  <si>
    <t>東京都中央区八重洲　２丁目　１０－１７</t>
  </si>
  <si>
    <t>0187005700</t>
  </si>
  <si>
    <t>富士伊豆（農）</t>
  </si>
  <si>
    <t>0161618100</t>
  </si>
  <si>
    <t>（株）商工組合中央金庫　静岡支店</t>
  </si>
  <si>
    <t>0140038900</t>
  </si>
  <si>
    <t>　　　すること。</t>
  </si>
  <si>
    <t>006345207</t>
  </si>
  <si>
    <t>413-0512</t>
  </si>
  <si>
    <t>静岡市葵区追手町　６－３</t>
  </si>
  <si>
    <t>駿東郡長泉町納米里　７８－５</t>
  </si>
  <si>
    <t>054-254-4131</t>
  </si>
  <si>
    <t>0187009100</t>
  </si>
  <si>
    <t>002004192</t>
  </si>
  <si>
    <t>0557-84-2608</t>
  </si>
  <si>
    <t>0161618200</t>
  </si>
  <si>
    <t>富士伊豆農業協同組合　富士宮富丘支店</t>
  </si>
  <si>
    <t>0100584600</t>
  </si>
  <si>
    <t>ｼﾖｳｺｳｸﾐｱｲ ﾁﾕｳｵｳｷﾝｺ ﾊﾏﾏﾂｼ ﾃﾝ</t>
  </si>
  <si>
    <t>浜松市中央区常盤町　１３３－１</t>
  </si>
  <si>
    <t>006403404</t>
  </si>
  <si>
    <t>055-964-3300</t>
  </si>
  <si>
    <t>ﾌｼﾞｲｽﾞ ﾉｳｷﾞﾖｳｷﾖｳﾄﾞｳｸﾐｱｲ  ｺｳﾁﾖｳｼ</t>
  </si>
  <si>
    <t>053-454-1521</t>
  </si>
  <si>
    <t>リーディング証券（株）</t>
  </si>
  <si>
    <t>054-282-9211</t>
  </si>
  <si>
    <t>002004193</t>
  </si>
  <si>
    <t>ｼﾖｳｺｳｸﾐｱｲ ﾁﾕｳｵｳｷﾝｺ ﾇﾏﾂﾞｼ ﾃﾝ</t>
  </si>
  <si>
    <t>H12- 8- 1</t>
  </si>
  <si>
    <t>H20-10- 1</t>
  </si>
  <si>
    <t>H26- 1-21</t>
  </si>
  <si>
    <t>焼津市東小川　６－　２１－１０</t>
  </si>
  <si>
    <t>ﾖｺﾊﾏﾁﾕｵｳｼﾝﾖｳｸﾐｱｲ</t>
  </si>
  <si>
    <t>427-0005</t>
  </si>
  <si>
    <t>231-0048</t>
  </si>
  <si>
    <t>0187005800</t>
  </si>
  <si>
    <t>富士伊豆農業協同組合　印野支店</t>
  </si>
  <si>
    <t>ﾖｺﾊﾏｺｳｷﾞﾝｼﾝﾖｳｸﾐｱｲ ｼｽﾞｵｶｼ ﾃﾝ</t>
  </si>
  <si>
    <t>054-255-2295</t>
  </si>
  <si>
    <t>ｼｽﾞｵｶｹﾝｲｼｼﾝﾖｳｸﾐｱｲ</t>
  </si>
  <si>
    <t>ﾌｼﾞｲｽﾞ ﾉｳｷﾞﾖｳｷﾖｳﾄﾞｳｸﾐｱｲ  ｶﾉｼﾃﾝ</t>
  </si>
  <si>
    <t>0109392900</t>
  </si>
  <si>
    <t>静岡市葵区鷹匠　３－　６－３</t>
  </si>
  <si>
    <t>ｼｽﾞｵｶｹﾝ ｲｼｼﾝﾖｳｸﾐｱｲ</t>
  </si>
  <si>
    <t>静岡市農業協同組合豊田支店</t>
  </si>
  <si>
    <t>054-204-3340</t>
  </si>
  <si>
    <t>イオ信用組合</t>
  </si>
  <si>
    <t>0545-612811</t>
  </si>
  <si>
    <t>ｲｵｼﾝﾖｳｸﾐｱｲ</t>
  </si>
  <si>
    <t>500-8468</t>
  </si>
  <si>
    <t>0545-610916</t>
  </si>
  <si>
    <t>002471009</t>
  </si>
  <si>
    <t>イオ信用組合　静岡支店</t>
  </si>
  <si>
    <t>静岡市駿河区曲金　５－　４－７０</t>
  </si>
  <si>
    <t>ｲｵ ｼﾝﾖｳｸﾐｱｲ ｼｽﾞｵｶｼﾃﾝ</t>
  </si>
  <si>
    <t>静岡市葵区黒金町　５－１</t>
  </si>
  <si>
    <t>415-0151</t>
  </si>
  <si>
    <t>0187006100</t>
  </si>
  <si>
    <t>焼津市田尻　３７４</t>
  </si>
  <si>
    <t>010100700</t>
  </si>
  <si>
    <t>0057873100</t>
  </si>
  <si>
    <t>御殿場市神山　８５３－１</t>
  </si>
  <si>
    <t>0547-32-0221</t>
  </si>
  <si>
    <t>0187007600</t>
  </si>
  <si>
    <t>ｼｽﾞｵｶｹﾝ ﾛｳﾄﾞｳｷﾝｺ ﾎﾝﾃﾝ ｴｲ ｷﾞﾖｳﾌﾞ</t>
  </si>
  <si>
    <t>東京都千代田区永田町　２丁目　１３－１０</t>
  </si>
  <si>
    <t>418-0076</t>
  </si>
  <si>
    <t>R 4- 1-20</t>
  </si>
  <si>
    <t>　２　「非課税」の欄の「その他」の欄の「支払額」の項には、利子額が</t>
    <rPh sb="4" eb="7">
      <t>ヒカゼイ</t>
    </rPh>
    <rPh sb="9" eb="10">
      <t>ラン</t>
    </rPh>
    <rPh sb="14" eb="15">
      <t>タ</t>
    </rPh>
    <rPh sb="17" eb="18">
      <t>ラン</t>
    </rPh>
    <rPh sb="20" eb="23">
      <t>シハライガク</t>
    </rPh>
    <rPh sb="25" eb="26">
      <t>コウ</t>
    </rPh>
    <rPh sb="29" eb="31">
      <t>リシ</t>
    </rPh>
    <rPh sb="31" eb="32">
      <t>ガク</t>
    </rPh>
    <phoneticPr fontId="2"/>
  </si>
  <si>
    <t>静岡市駿河区曲金　３－　８－１</t>
  </si>
  <si>
    <t>435-0051</t>
  </si>
  <si>
    <t>003021001</t>
  </si>
  <si>
    <t>0148628000</t>
  </si>
  <si>
    <t>とぴあ浜松農業協同組合富塚支店</t>
  </si>
  <si>
    <t>0100586100</t>
  </si>
  <si>
    <t>静岡県信用農業協同組合連合会　本店</t>
  </si>
  <si>
    <t>0157991500</t>
  </si>
  <si>
    <t>054-284-9670</t>
  </si>
  <si>
    <t>0139630500</t>
  </si>
  <si>
    <t>意向調査により０１中止入力</t>
  </si>
  <si>
    <t>H29-10-13</t>
  </si>
  <si>
    <t>H23- 2- 1</t>
  </si>
  <si>
    <t>東洋証券（株）</t>
  </si>
  <si>
    <t>ﾌｼﾞｲｽﾞ</t>
  </si>
  <si>
    <t>431-2102</t>
  </si>
  <si>
    <t>020032001</t>
  </si>
  <si>
    <t>410-0822</t>
  </si>
  <si>
    <t>沼津市下香貫　上障子　４１５－１</t>
  </si>
  <si>
    <t>静岡市農業協同組合東豊田支店</t>
  </si>
  <si>
    <t>0187006800</t>
  </si>
  <si>
    <t>053-526-7032</t>
  </si>
  <si>
    <t>006345606</t>
  </si>
  <si>
    <t>富士伊豆農業協同組合静浦支店</t>
  </si>
  <si>
    <t>R 7- 8-31</t>
  </si>
  <si>
    <t>　　　うち一定のもの、公益信託の信託財産につき生ずる利子、納税準備</t>
    <rPh sb="5" eb="7">
      <t>イッテイ</t>
    </rPh>
    <rPh sb="11" eb="13">
      <t>コウエキ</t>
    </rPh>
    <rPh sb="13" eb="15">
      <t>シンタク</t>
    </rPh>
    <rPh sb="16" eb="18">
      <t>シンタク</t>
    </rPh>
    <rPh sb="18" eb="20">
      <t>ザイサン</t>
    </rPh>
    <rPh sb="23" eb="24">
      <t>ショウ</t>
    </rPh>
    <rPh sb="26" eb="28">
      <t>リシ</t>
    </rPh>
    <rPh sb="29" eb="31">
      <t>ノウゼイ</t>
    </rPh>
    <rPh sb="31" eb="33">
      <t>ジュンビ</t>
    </rPh>
    <phoneticPr fontId="2"/>
  </si>
  <si>
    <t>0558-72-0134</t>
  </si>
  <si>
    <t>0537-20-0805</t>
  </si>
  <si>
    <t>ﾊﾏﾏﾂﾎﾄﾆｸｽ ｶﾌﾞｼｷｶﾞｲｼﾔ ﾎﾝｼ ﾔｺｳｼﾞﾖ</t>
  </si>
  <si>
    <t>0557-84-2789</t>
  </si>
  <si>
    <t>沼津市獅子浜　５２</t>
  </si>
  <si>
    <t>H29-10-25</t>
  </si>
  <si>
    <t>020044001</t>
  </si>
  <si>
    <t>　　提出すること。</t>
    <rPh sb="2" eb="4">
      <t>テイシュツ</t>
    </rPh>
    <phoneticPr fontId="2"/>
  </si>
  <si>
    <t>ﾌｼﾞｲｽﾞ ﾉｳｷﾞﾖｳｷﾖｳﾄﾞｳｸﾐｱｲ  ｵｵﾋﾗｼﾃ</t>
  </si>
  <si>
    <t>富士伊豆農業協同組合中土狩支店</t>
  </si>
  <si>
    <t>沼津市大平　１８１６－１</t>
  </si>
  <si>
    <t>　　(7) 「支払金額」欄には、利子割が課される利子等の支払金額を記載</t>
    <rPh sb="7" eb="9">
      <t>シハライ</t>
    </rPh>
    <rPh sb="9" eb="11">
      <t>キンガク</t>
    </rPh>
    <rPh sb="12" eb="13">
      <t>ラン</t>
    </rPh>
    <rPh sb="16" eb="18">
      <t>リシ</t>
    </rPh>
    <rPh sb="18" eb="19">
      <t>ワ</t>
    </rPh>
    <rPh sb="20" eb="21">
      <t>カ</t>
    </rPh>
    <rPh sb="24" eb="26">
      <t>リシ</t>
    </rPh>
    <rPh sb="26" eb="27">
      <t>トウ</t>
    </rPh>
    <rPh sb="28" eb="30">
      <t>シハライ</t>
    </rPh>
    <rPh sb="30" eb="32">
      <t>キンガク</t>
    </rPh>
    <rPh sb="33" eb="35">
      <t>キサイ</t>
    </rPh>
    <phoneticPr fontId="2"/>
  </si>
  <si>
    <t>055-931-1219</t>
  </si>
  <si>
    <t>0140038200</t>
  </si>
  <si>
    <t>006345004</t>
  </si>
  <si>
    <t>0100585000</t>
  </si>
  <si>
    <t>ﾌｼﾞｲｽﾞﾉｳｷﾞﾖｳｷﾖｳﾄﾞｳｸﾐｱｲ   ﾃﾞﾝﾎﾞｳｼ</t>
  </si>
  <si>
    <t>410-1304</t>
  </si>
  <si>
    <t>055-986-3000</t>
  </si>
  <si>
    <t>411-0031</t>
  </si>
  <si>
    <t>賀茂郡南伊豆町上賀茂　５－１</t>
  </si>
  <si>
    <t>ﾌｼﾞｲｽﾞ ﾉｳｷﾞﾖｳｷﾖｳﾄﾞｳｸﾐｱｲ  ｵｵｵｶｼﾃ</t>
  </si>
  <si>
    <t>0057887000</t>
  </si>
  <si>
    <t>富士市中丸　７５８－１</t>
  </si>
  <si>
    <t>その１</t>
  </si>
  <si>
    <t>055-921-0459</t>
  </si>
  <si>
    <t>006345607</t>
  </si>
  <si>
    <t>010850001</t>
  </si>
  <si>
    <t>006345005</t>
  </si>
  <si>
    <t>054-288-8460</t>
  </si>
  <si>
    <t>055-921-4456</t>
  </si>
  <si>
    <t>下田市東本郷　１－　１２－８</t>
  </si>
  <si>
    <t>430-0903</t>
  </si>
  <si>
    <t>H18- 5- 1</t>
  </si>
  <si>
    <t>大阪府大阪市中央区城見　１丁目　４－３５</t>
  </si>
  <si>
    <t>沼津市戸田　１３０６－１</t>
  </si>
  <si>
    <t>006345006</t>
  </si>
  <si>
    <t>浜松市中央区積志町　８１３</t>
  </si>
  <si>
    <t>0075924600</t>
  </si>
  <si>
    <t>424-0114</t>
  </si>
  <si>
    <t>055-966-2491</t>
  </si>
  <si>
    <t>H25- 4- 1</t>
  </si>
  <si>
    <t>沼津市平沼　５４５－２</t>
  </si>
  <si>
    <t>410-0318</t>
  </si>
  <si>
    <t>020239001</t>
  </si>
  <si>
    <t>0145120700</t>
  </si>
  <si>
    <t>055-966-2050</t>
  </si>
  <si>
    <t>富士伊豆農業協同組合原支店</t>
  </si>
  <si>
    <t>沼津市原　３４９－３</t>
  </si>
  <si>
    <t>410-0312</t>
  </si>
  <si>
    <t>055-966-0600</t>
  </si>
  <si>
    <t>島田市岸町　９０３</t>
  </si>
  <si>
    <t>020231001</t>
  </si>
  <si>
    <t>006345014</t>
  </si>
  <si>
    <t>431-2103</t>
  </si>
  <si>
    <t>421-2114</t>
  </si>
  <si>
    <t>053-586-2017</t>
  </si>
  <si>
    <t>431-1497</t>
  </si>
  <si>
    <t>沼津市岡宮　１０７１‐１</t>
  </si>
  <si>
    <t>055-922-6100</t>
  </si>
  <si>
    <t>静岡市葵区岳美　１５－６５</t>
  </si>
  <si>
    <t>浜松市中央区西塚町　２００</t>
  </si>
  <si>
    <t>0557-23-1255</t>
  </si>
  <si>
    <t>006345015</t>
  </si>
  <si>
    <t>0100584400</t>
  </si>
  <si>
    <t>富士伊豆農業協同組合西浦みかん支店</t>
  </si>
  <si>
    <t>ﾌｼﾞｲｽﾞ ﾉｳｷﾞﾖｳｷﾖｳﾄﾞｳｸﾐｱｲ  ﾆｼｳﾗﾐｶ</t>
  </si>
  <si>
    <t>沼津市西浦平沢　６－４</t>
  </si>
  <si>
    <t>410-0234</t>
  </si>
  <si>
    <t>055-942-2121</t>
  </si>
  <si>
    <t>054-258-3138</t>
  </si>
  <si>
    <t>東京都千代田区大手町　１丁目　５－１</t>
  </si>
  <si>
    <t>野村證券（株）</t>
  </si>
  <si>
    <t>0109453900</t>
  </si>
  <si>
    <t>ﾌｼﾞｲｽﾞ ﾉｳｷﾞﾖｳｷﾖｳﾄﾞｳｸﾐｱｲ  ｳｸﾞｽｼﾃ</t>
  </si>
  <si>
    <t>006345017</t>
  </si>
  <si>
    <t>0163195500</t>
  </si>
  <si>
    <t>0100583800</t>
  </si>
  <si>
    <t>ﾌｼﾞｲｽﾞ ﾉｳｷﾞﾖｳｷﾖｳﾄﾞｳｸﾐｱｲ  ｻﾝﾉｳﾄﾞ</t>
  </si>
  <si>
    <t>沼津市平町　６‐１８</t>
  </si>
  <si>
    <t>410-0036</t>
  </si>
  <si>
    <t>006345018</t>
  </si>
  <si>
    <t>006345305</t>
  </si>
  <si>
    <t>0100583900</t>
  </si>
  <si>
    <t>ﾌｼﾞｲｽﾞ ﾉｳｷﾞﾖｳｷﾖｳﾄﾞｳｸﾐｱｲ  ﾇﾏﾂﾞｼﾃ</t>
  </si>
  <si>
    <t>433-8108</t>
  </si>
  <si>
    <t>沼津市下香貫　上障子　４１５‐１</t>
  </si>
  <si>
    <t>006345508</t>
  </si>
  <si>
    <t>055-931-0455</t>
  </si>
  <si>
    <t>駿東郡清水町伏見　６３９－１</t>
  </si>
  <si>
    <t>006345021</t>
  </si>
  <si>
    <t>0557-37-7140</t>
  </si>
  <si>
    <t>0100586400</t>
  </si>
  <si>
    <t>浜松市中央区飯田町　６２３－２</t>
  </si>
  <si>
    <t>静岡市清水区入船町　１１番１号</t>
  </si>
  <si>
    <t>055-962-0457</t>
  </si>
  <si>
    <t>焼津市中新田　１１－１</t>
  </si>
  <si>
    <t>006345610</t>
  </si>
  <si>
    <t>006345031</t>
  </si>
  <si>
    <t>ﾄﾋﾟｱﾊﾏﾏﾂ ﾉｳｷﾞﾖｳｷﾖｳﾄﾞｳｸﾐｱ ｲ ﾎﾝﾃﾝ</t>
  </si>
  <si>
    <t>0100584700</t>
  </si>
  <si>
    <t>抵当証券</t>
    <rPh sb="0" eb="2">
      <t>テイトウ</t>
    </rPh>
    <rPh sb="2" eb="4">
      <t>ショウケン</t>
    </rPh>
    <phoneticPr fontId="2"/>
  </si>
  <si>
    <t>ﾌｼﾞｲｽﾞ ﾉｳｷﾞﾖｳｷﾖｳﾄﾞｳｸﾐｱｲ  ｼﾐｽﾞｼﾃ</t>
  </si>
  <si>
    <t>牧之原市布引原　２２１－１</t>
  </si>
  <si>
    <t>駿東郡清水町堂庭　２０２</t>
  </si>
  <si>
    <t>411-0903</t>
  </si>
  <si>
    <t>055-975-4723</t>
  </si>
  <si>
    <t>435-0052</t>
  </si>
  <si>
    <t>055-931-5047</t>
  </si>
  <si>
    <t>ﾌｼﾞｲｽﾞ ﾉｳｷﾞﾖｳｷﾖｳﾄﾞｳｸﾐｱｲ  ﾄｸﾗｼﾃﾝ</t>
  </si>
  <si>
    <t>411-0917</t>
  </si>
  <si>
    <t>0557-68-3111</t>
  </si>
  <si>
    <t>H17- 2- 1</t>
  </si>
  <si>
    <t>ﾌｼﾞｲｽﾞ ﾉｳｷﾞﾖｳｷﾖｳﾄﾞｳｸﾐｱｲ  ｲｽﾞﾐｼﾃ</t>
  </si>
  <si>
    <t>0100585400</t>
  </si>
  <si>
    <t>410-3213</t>
  </si>
  <si>
    <t>411-0905</t>
  </si>
  <si>
    <t>ｵｶｻﾝ ｼﾖｳｹﾝ ｶﾌﾞｼｷｶﾞｲｼﾔ ﾎﾝ ﾃﾝ</t>
  </si>
  <si>
    <t>ﾌｼﾞｲｽﾞ ﾉｳｷﾞﾖｳｷﾖｳﾄﾞｳｸﾐｱｲ  ﾎﾝﾃﾝ</t>
  </si>
  <si>
    <t>430-0923</t>
  </si>
  <si>
    <t>055-971-6024</t>
  </si>
  <si>
    <t>103-8011</t>
  </si>
  <si>
    <t>富士伊豆農業協同組合伊豆高原支店</t>
  </si>
  <si>
    <t>0100585300</t>
  </si>
  <si>
    <t>　　　べき税額を記載すること。</t>
    <rPh sb="5" eb="7">
      <t>ゼイガク</t>
    </rPh>
    <rPh sb="8" eb="10">
      <t>キサイ</t>
    </rPh>
    <phoneticPr fontId="2"/>
  </si>
  <si>
    <t>006345133</t>
  </si>
  <si>
    <t>ﾌｼﾞｲｽﾞ ﾉｳｷﾞﾖｳｷﾖｳﾄﾞｳｸﾐｱｲ  ﾅｶﾞｲｽﾞ</t>
  </si>
  <si>
    <t>006345513</t>
  </si>
  <si>
    <t>駿東郡長泉町下土狩　１０２９‐１</t>
  </si>
  <si>
    <t>0109454400</t>
  </si>
  <si>
    <t>411-0943</t>
  </si>
  <si>
    <t>006345052</t>
  </si>
  <si>
    <t>ﾌｼﾞｲｽﾞﾉｳｷﾞﾖｳｷﾖｳﾄﾞｳｸﾐｱｲ ｼ ﾏﾀﾞｼﾃﾝ</t>
  </si>
  <si>
    <t>0100586800</t>
  </si>
  <si>
    <t>ｼｽﾞｷﾞﾝﾃｲｰｴﾑｼﾖｳｹﾝ</t>
  </si>
  <si>
    <t>下田市外ケ岡　１１</t>
  </si>
  <si>
    <t>ﾌｼﾞｲｽﾞ ﾉｳｷﾞﾖｳｷﾖｳﾄﾞｳｸﾐｱｲ  ｼﾓﾄｶﾞﾘ</t>
  </si>
  <si>
    <t>006345402</t>
  </si>
  <si>
    <t>053-586-3311</t>
  </si>
  <si>
    <t>0279236700</t>
  </si>
  <si>
    <t>駿東郡長泉町下土狩　１２９３‐１</t>
  </si>
  <si>
    <t>055-986-5575</t>
  </si>
  <si>
    <t>実務は磐田市見付３５３６－５で</t>
  </si>
  <si>
    <t>006345054</t>
  </si>
  <si>
    <t>0100585600</t>
  </si>
  <si>
    <t>とぴあ浜松農業協同組合長上支店</t>
  </si>
  <si>
    <t>富士伊豆農業協同組合ゆうすい支店</t>
  </si>
  <si>
    <t>006345055</t>
  </si>
  <si>
    <t>0100586000</t>
  </si>
  <si>
    <t>0100586300</t>
  </si>
  <si>
    <t>裾野市御宿　６９０</t>
  </si>
  <si>
    <t>410-1107</t>
  </si>
  <si>
    <t>ﾌｼﾞｲｽﾞﾉｳｷﾞﾖｳｷﾖｳﾄﾞｳｸﾐｱｲ ﾀ ｺﾞｳﾗｼﾃ</t>
  </si>
  <si>
    <t>055-997-1226</t>
  </si>
  <si>
    <t>006345062</t>
  </si>
  <si>
    <t>0100584200</t>
  </si>
  <si>
    <t>富士伊豆農業協同組合裾野西支店</t>
  </si>
  <si>
    <t>0174868200</t>
  </si>
  <si>
    <t>410-1123</t>
  </si>
  <si>
    <t>055-992-2140</t>
  </si>
  <si>
    <t>006345063</t>
  </si>
  <si>
    <t>ｵｵｲｶﾞﾜ ﾉｳｷﾞﾖｳｷﾖｳﾄﾞｳｸﾐｱｲ  ﾜﾀﾞｼﾃﾝ</t>
  </si>
  <si>
    <t>0145120900</t>
  </si>
  <si>
    <t>410-1127</t>
  </si>
  <si>
    <t>055-992-2020</t>
  </si>
  <si>
    <t>H24-11- 1</t>
  </si>
  <si>
    <t>0140041600</t>
  </si>
  <si>
    <t>055-997-0065</t>
  </si>
  <si>
    <t>とぴあ浜松農業協同組合村櫛支店</t>
  </si>
  <si>
    <t>納入書　　　　　　</t>
    <rPh sb="0" eb="2">
      <t>ノウニュウ</t>
    </rPh>
    <rPh sb="2" eb="3">
      <t>ショ</t>
    </rPh>
    <phoneticPr fontId="2"/>
  </si>
  <si>
    <t>006345065</t>
  </si>
  <si>
    <t>0100584100</t>
  </si>
  <si>
    <t>006345707</t>
  </si>
  <si>
    <t>ﾌｼﾞｲｽﾞ ﾉｳｷﾞﾖｳｷﾖｳﾄﾞｳｸﾐｱｲ  ｽﾔﾏｼﾃﾝ</t>
  </si>
  <si>
    <t>006345212</t>
  </si>
  <si>
    <t>裾野市須山　１５９３－１</t>
  </si>
  <si>
    <t>ｼｽﾞｵｶｼ ﾉｳｷﾞﾖｳｷﾖｳﾄﾞｳｸﾐｱｲ  ｼﾂﾞﾊﾀｼ</t>
  </si>
  <si>
    <t>055-998-0003</t>
  </si>
  <si>
    <t>静岡市駿河区下川原　６－２５‐２５</t>
  </si>
  <si>
    <t>055-933-7001</t>
  </si>
  <si>
    <t>006345103</t>
  </si>
  <si>
    <t>富士伊豆農業協同組合下田北支店</t>
  </si>
  <si>
    <t>0109452900</t>
  </si>
  <si>
    <t>ﾌｼﾞｲｽﾞ ﾉｳｷﾞﾖｳｷﾖｳﾄﾞｳｸﾐｱｲ  ｲﾝﾉ ｼﾃ</t>
  </si>
  <si>
    <t>415-0011</t>
  </si>
  <si>
    <t>0558-22-0319</t>
  </si>
  <si>
    <t>R 4- 4- 1</t>
  </si>
  <si>
    <t>006345104</t>
  </si>
  <si>
    <t>浜松市中央区芳川町　３６５</t>
  </si>
  <si>
    <t>0140041100</t>
  </si>
  <si>
    <t>富士伊豆農業協同組合白浜支店</t>
  </si>
  <si>
    <t>富士伊豆農業協同組合仁科支店</t>
  </si>
  <si>
    <t>ﾌｼﾞｲｽﾞ ﾉｳｷﾞﾖｳｷﾖｳﾄﾞｳｸﾐｱｲ  ｼﾗﾊﾏｼﾃ</t>
  </si>
  <si>
    <t>下田市白浜　１２５９－６</t>
  </si>
  <si>
    <t>020213001</t>
  </si>
  <si>
    <t>415-0012</t>
  </si>
  <si>
    <t>053-471-0297</t>
  </si>
  <si>
    <t>006345107</t>
  </si>
  <si>
    <t>104-0033</t>
  </si>
  <si>
    <t>富士伊豆農業協同組合下田支店</t>
  </si>
  <si>
    <t>006345113</t>
  </si>
  <si>
    <t>0145121100</t>
  </si>
  <si>
    <t>静岡市清水区由比北田　１１４－１</t>
  </si>
  <si>
    <t>ﾌｼﾞｲｽﾞ ﾉｳｷﾞﾖｳｷﾖｳﾄﾞｳｸﾐｱｲ  ｶﾝﾅﾐｼﾃ</t>
  </si>
  <si>
    <t>富士伊豆農業協同組合稲取支店</t>
  </si>
  <si>
    <t>ﾌｼﾞｲｽﾞ ﾉｳｷﾞﾖｳｷﾖｳﾄﾞｳｸﾐｱｲ  ｲﾅﾄﾘｼﾃ</t>
  </si>
  <si>
    <t>御殿場市中山　４８３－７</t>
  </si>
  <si>
    <t>賀茂郡東伊豆町稲取　２８０４</t>
  </si>
  <si>
    <t>富士伊豆農業協同組合河津桜支店</t>
  </si>
  <si>
    <t>ﾌｼﾞｲｽﾞ ﾉｳｷﾞﾖｳｷﾖｳﾄﾞｳｸﾐｱｲ  ｶﾜｽﾞｻﾞ</t>
  </si>
  <si>
    <t>0558-32-0303</t>
  </si>
  <si>
    <t>ﾌｼﾞｲｽﾞﾉｳｷﾞﾖｳｷﾖｳﾄﾞｳｸﾐｱｲ ｵ ﾔﾏ ｼﾃﾝ</t>
  </si>
  <si>
    <t>006345116</t>
  </si>
  <si>
    <t>ＲＴＭ富士工場（株）</t>
  </si>
  <si>
    <t>富士伊豆農業協同組合熱川支店</t>
  </si>
  <si>
    <t>　　(3) 所得税法等の規定により非課税とされる当座預金の利子、こども</t>
    <rPh sb="6" eb="9">
      <t>ショトクゼイ</t>
    </rPh>
    <rPh sb="9" eb="10">
      <t>ホウ</t>
    </rPh>
    <rPh sb="10" eb="11">
      <t>トウ</t>
    </rPh>
    <rPh sb="12" eb="14">
      <t>キテイ</t>
    </rPh>
    <rPh sb="17" eb="20">
      <t>ヒカゼイ</t>
    </rPh>
    <rPh sb="24" eb="26">
      <t>トウザ</t>
    </rPh>
    <rPh sb="26" eb="28">
      <t>ヨキン</t>
    </rPh>
    <rPh sb="29" eb="31">
      <t>リシ</t>
    </rPh>
    <phoneticPr fontId="2"/>
  </si>
  <si>
    <t>0109542100</t>
  </si>
  <si>
    <t>ﾌｼﾞｲｽﾞ ﾉｳｷﾞﾖｳｷﾖｳﾄﾞｳｸﾐｱｲ  ｱﾀｶﾞﾜｼ</t>
  </si>
  <si>
    <t>賀茂郡東伊豆町奈良本　２４１</t>
  </si>
  <si>
    <t>0558-62-0305</t>
  </si>
  <si>
    <t>浜松市中央区助信町　４８－１７</t>
  </si>
  <si>
    <t>006345125</t>
  </si>
  <si>
    <t>0099972100</t>
  </si>
  <si>
    <t>415-0302</t>
  </si>
  <si>
    <t>富士伊豆農業協同組合松崎支店</t>
  </si>
  <si>
    <t>054-202-4848</t>
  </si>
  <si>
    <t>ｼｽﾞｵｶｼ ﾉｳｷﾞﾖｳｷﾖｳﾄﾞｳｸﾐｱｲ  ﾐﾜｼﾃﾝ</t>
  </si>
  <si>
    <t>ﾌｼﾞｲｽﾞ ﾉｳｷﾞﾖｳｷﾖｳﾄﾞｳｸﾐｱｲ  ﾏﾂｻﾞｷｼ</t>
  </si>
  <si>
    <t>0537-27-0121</t>
  </si>
  <si>
    <t>410-3624</t>
  </si>
  <si>
    <t>006345135</t>
  </si>
  <si>
    <t>437-1622</t>
  </si>
  <si>
    <t>ﾌｼﾞｲｽﾞ ﾉｳｷﾞﾖｳｷﾖｳﾄﾞｳｸﾐｱｲ  ﾆｼﾅｼﾃﾝ</t>
  </si>
  <si>
    <t>ﾌｼﾞｶｻｲｶｲｼﾞﾖｳﾎｹﾝ</t>
  </si>
  <si>
    <t>賀茂郡西伊豆町仁科　１２９６－１</t>
  </si>
  <si>
    <t>静岡市駿河区西脇　２８－１</t>
  </si>
  <si>
    <t>410-3514</t>
  </si>
  <si>
    <t>006403306</t>
  </si>
  <si>
    <t>0218027700</t>
  </si>
  <si>
    <t>0558-52-0036</t>
  </si>
  <si>
    <t>0537-72-2521</t>
  </si>
  <si>
    <t>富士伊豆農業協同組合宇久須支店</t>
  </si>
  <si>
    <t>0076052800</t>
  </si>
  <si>
    <t>006373024</t>
  </si>
  <si>
    <t>0159331400</t>
  </si>
  <si>
    <t>410-3501</t>
  </si>
  <si>
    <t>006345201</t>
  </si>
  <si>
    <t>とぴあ浜松農業協同組合竜池支店</t>
  </si>
  <si>
    <t>ﾌｼﾞｲｽﾞ ﾉｳｷﾞﾖｳｷﾖｳﾄﾞｳｸﾐｱｲ  ﾐｼﾏﾃﾝ</t>
  </si>
  <si>
    <t>0178205300</t>
  </si>
  <si>
    <t>三島市谷田　１４１‐１</t>
  </si>
  <si>
    <t>006387309</t>
  </si>
  <si>
    <t>411-0801</t>
  </si>
  <si>
    <t>055-971-8214</t>
  </si>
  <si>
    <t>006345202</t>
  </si>
  <si>
    <t>ｵｵｲｶﾞﾜ ﾉｳｷﾞﾖｳｷﾖｳﾄﾞｳｸﾐｱｲ  ｶﾅﾔｼﾃﾝ</t>
  </si>
  <si>
    <t>0152210100</t>
  </si>
  <si>
    <t>0005751200</t>
  </si>
  <si>
    <t>019022001</t>
  </si>
  <si>
    <t>富士伊豆農業協同組合北上支店</t>
  </si>
  <si>
    <t>053-462-9324</t>
  </si>
  <si>
    <t>006345601</t>
  </si>
  <si>
    <t>ﾌｼﾞｲｽﾞ ﾉｳｷﾞﾖｳｷﾖｳﾄﾞｳｸﾐｱｲ  ｷﾀｳｴｼﾃ</t>
  </si>
  <si>
    <t>ﾌﾕｰｼﾞﾖﾝ</t>
  </si>
  <si>
    <t>006373010</t>
  </si>
  <si>
    <t>020011004</t>
  </si>
  <si>
    <t>三島市幸原町　１－　１３‐１９</t>
  </si>
  <si>
    <t>411-0814</t>
  </si>
  <si>
    <t>052-211-4026</t>
  </si>
  <si>
    <t>020250001</t>
  </si>
  <si>
    <t>ﾌｼﾞｲｽﾞ ﾉｳｷﾞﾖｳｷﾖｳﾄﾞｳｸﾐｱｲ  ﾀｲｼﾔﾏｴ</t>
  </si>
  <si>
    <t>ﾘﾖ-ﾋﾞ ｶﾌﾞｼｷｶﾞｲｼﾔ ｼｽﾞｵｶｺｳ ｼﾞﾖｳ</t>
  </si>
  <si>
    <t>055-975-0093</t>
  </si>
  <si>
    <t>055-951-7014</t>
  </si>
  <si>
    <t>富士伊豆農業協同組合新谷支店</t>
  </si>
  <si>
    <t>ﾇﾏﾂﾞ ｳｵｲﾁﾊﾞ</t>
  </si>
  <si>
    <t>ﾌｼﾞｲｽﾞ ﾉｳｷﾞﾖｳｷﾖｳﾄﾞｳｸﾐｱｲ  ｱﾗﾔｼﾃﾝ</t>
  </si>
  <si>
    <t>006373503</t>
  </si>
  <si>
    <t>富士伊豆農業協同組合　竈支店</t>
  </si>
  <si>
    <t>411-0834</t>
  </si>
  <si>
    <t>055-972-5757</t>
  </si>
  <si>
    <t>006403208</t>
  </si>
  <si>
    <t>006345223</t>
  </si>
  <si>
    <t>006345221</t>
  </si>
  <si>
    <t>006345611</t>
  </si>
  <si>
    <t>富士伊豆農業協同組合函南支店</t>
  </si>
  <si>
    <t>420-0867</t>
  </si>
  <si>
    <t>055-978-2580</t>
  </si>
  <si>
    <t>055-978-2582</t>
  </si>
  <si>
    <t>伊豆の国市四日町　２４１－１</t>
  </si>
  <si>
    <t>410-2123</t>
  </si>
  <si>
    <t>053-445-2350</t>
  </si>
  <si>
    <t>0145134200</t>
  </si>
  <si>
    <t>437-0029</t>
  </si>
  <si>
    <t>伊豆の国市長岡　１１１７‐１</t>
  </si>
  <si>
    <t>410-2211</t>
  </si>
  <si>
    <t>御殿場市二枚橋　２５１－５</t>
  </si>
  <si>
    <t>006345306</t>
  </si>
  <si>
    <t>静岡市清水区松原町　６－１６</t>
  </si>
  <si>
    <t>412-0041</t>
  </si>
  <si>
    <t>富士伊豆農業協同組合江間支店</t>
  </si>
  <si>
    <t>ｼｽﾞｵｶｼ ﾉｳｷﾞﾖｳｷﾖｳﾄﾞｳｸﾐｱｲ  ﾋｶﾞｼﾄﾖ</t>
  </si>
  <si>
    <t>0187007400</t>
  </si>
  <si>
    <t>006345307</t>
  </si>
  <si>
    <t>ﾌｼﾞｲｽﾞ ﾉｳｷﾞﾖｳｷﾖｳﾄﾞｳｸﾐｱｲ  ﾀﾅｶｼﾃﾝ</t>
  </si>
  <si>
    <t>0558-76-1388</t>
  </si>
  <si>
    <t>東京都港区新橋　１丁目　１８－６</t>
  </si>
  <si>
    <t>006345313</t>
  </si>
  <si>
    <t>富士伊豆農業協同組合南部支店</t>
  </si>
  <si>
    <t>ﾌｼﾞｲｽﾞ ﾉｳｷﾞﾖｳｷﾖｳﾄﾞｳｸﾐｱｲ  ﾅﾝﾌﾞｼﾃ</t>
  </si>
  <si>
    <t>浜松市浜名区於呂　２７５６－１</t>
  </si>
  <si>
    <t>006345360</t>
  </si>
  <si>
    <t>410-2114</t>
  </si>
  <si>
    <t>0145136300</t>
  </si>
  <si>
    <t>410-3402</t>
  </si>
  <si>
    <t>ｼｽﾞｵｶｼ ﾉｳｷﾞﾖｳｷﾖｳﾄﾞｳｸﾐｱｲ  ﾜﾗｼﾅｼﾃ</t>
  </si>
  <si>
    <t>0558-94-3006</t>
  </si>
  <si>
    <t>020172001</t>
  </si>
  <si>
    <t>0145134600</t>
  </si>
  <si>
    <t>053-428-3046</t>
  </si>
  <si>
    <t>富士伊豆農業協同組合土肥支店</t>
  </si>
  <si>
    <t>0550-75-2311</t>
  </si>
  <si>
    <t>ﾌｼﾞｲｽﾞ ﾉｳｷﾞﾖｳｷﾖｳﾄﾞｳｸﾐｱｲ  ﾄｲｼﾃﾝ</t>
  </si>
  <si>
    <t>0148629200</t>
  </si>
  <si>
    <t>410-3302</t>
  </si>
  <si>
    <t>防衛省共済組合御前崎支部</t>
  </si>
  <si>
    <t>006345354</t>
  </si>
  <si>
    <t>富士伊豆農業協同組合修善寺支店</t>
  </si>
  <si>
    <t>0178205900</t>
  </si>
  <si>
    <t>054-284-9708</t>
  </si>
  <si>
    <t>（延滞金）の額</t>
    <rPh sb="1" eb="4">
      <t>エンタイキン</t>
    </rPh>
    <rPh sb="6" eb="7">
      <t>ガク</t>
    </rPh>
    <phoneticPr fontId="2"/>
  </si>
  <si>
    <t>伊豆市柏久保　６３４－５</t>
  </si>
  <si>
    <t>006345356</t>
  </si>
  <si>
    <t>0145133600</t>
  </si>
  <si>
    <t>ｿﾝｶﾞｲﾎｹﾝ ｼﾞﾔﾊﾟﾝ</t>
  </si>
  <si>
    <t>富士伊豆農業協同組合八幡支店</t>
  </si>
  <si>
    <t>0140027700</t>
  </si>
  <si>
    <t>424-0942</t>
  </si>
  <si>
    <t>富士伊豆農業協同組合　高根支店</t>
  </si>
  <si>
    <t>富士伊豆農業協同組合富士見支店</t>
  </si>
  <si>
    <t>ﾐﾂｶﾋﾞﾁﾖｳ ﾉｳｷﾞﾖｳｷﾖｳﾄﾞｳｸﾐｱ ｲ ﾎﾝｼﾖ</t>
  </si>
  <si>
    <t>伊東市玖須美元和田　７３０</t>
  </si>
  <si>
    <t>414-0045</t>
  </si>
  <si>
    <t>0557-37-3208</t>
  </si>
  <si>
    <t>0057696400</t>
  </si>
  <si>
    <t>富士伊豆農業協同組合吉田支店</t>
  </si>
  <si>
    <t>伊東市吉田　３４９</t>
  </si>
  <si>
    <t>414-0051</t>
  </si>
  <si>
    <t>とぴあ浜松農業協同組合高台支店</t>
  </si>
  <si>
    <t>0557-45-0679</t>
  </si>
  <si>
    <t>伊東市桜ガ丘　２－　２－１０</t>
  </si>
  <si>
    <t>413-0025</t>
  </si>
  <si>
    <t>0140028500</t>
  </si>
  <si>
    <t>0140043400</t>
  </si>
  <si>
    <t>R 2-10-30</t>
  </si>
  <si>
    <t>富士伊豆農業協同組合荻支店</t>
  </si>
  <si>
    <t>ﾌｼﾞｲｽﾞ ﾉｳｷﾞﾖｳｷﾖｳﾄﾞｳｸﾐｱｲ  ｵｷﾞ ｼﾃ</t>
  </si>
  <si>
    <t>414-0053</t>
  </si>
  <si>
    <t>0161668900</t>
  </si>
  <si>
    <t>0140028300</t>
  </si>
  <si>
    <t>054-295-5553</t>
  </si>
  <si>
    <t>ﾌｼﾞｲｽﾞ ﾉｳｷﾞﾖｳｷﾖｳﾄﾞｳｸﾐｱｲ  ｲｽﾞｺｳｹ</t>
  </si>
  <si>
    <t>ハイナン農業協同組合地頭方支店</t>
  </si>
  <si>
    <t>伊東市八幡野　１１８９－１６３</t>
  </si>
  <si>
    <t>006345420</t>
  </si>
  <si>
    <t>0140028400</t>
  </si>
  <si>
    <t>053-588-7221</t>
  </si>
  <si>
    <t>ﾌｼﾞｲｽﾞ ﾉｳｷﾞﾖｳｷﾖｳﾄﾞｳｸﾐｱｲ  ｳｻﾐ ｼﾃ</t>
  </si>
  <si>
    <t>伊東市宇佐美　１６４１－１</t>
  </si>
  <si>
    <t>006403007</t>
  </si>
  <si>
    <t>414-0001</t>
  </si>
  <si>
    <t>登録の電話番号は工場部門総務課</t>
  </si>
  <si>
    <t>富士伊豆農業協同組合下多賀支店</t>
  </si>
  <si>
    <t>ﾌｼﾞｲｽﾞ ﾉｳｷﾞﾖｳｷﾖｳﾄﾞｳｸﾐｱｲ  ｼﾓﾀｶﾞ</t>
  </si>
  <si>
    <t>ﾌｼﾞｲｽﾞ ﾉｳｷﾞﾖｳｷﾖｳﾄﾞｳｸﾐｱｲ  ｷﾀｺﾞｳ</t>
  </si>
  <si>
    <t>413-0102</t>
  </si>
  <si>
    <t>0018534800</t>
  </si>
  <si>
    <t>0140027600</t>
  </si>
  <si>
    <t>0076054000</t>
  </si>
  <si>
    <t>富士伊豆農業協同組合熱海支店</t>
  </si>
  <si>
    <t>浜松市中央区有玉南町　１２９９－１</t>
  </si>
  <si>
    <t>熱海市小嵐町　１－２３</t>
  </si>
  <si>
    <t>ハイナン農業協同組合本店</t>
  </si>
  <si>
    <t>御前崎市池新田　２５０４‐１</t>
  </si>
  <si>
    <t>0140039100</t>
  </si>
  <si>
    <t>421-2122</t>
  </si>
  <si>
    <t>0557-82-3188</t>
  </si>
  <si>
    <t>浜松市中央区有玉南町　１９７５</t>
  </si>
  <si>
    <t>431-1414</t>
  </si>
  <si>
    <t>富士伊豆農業協同組合　富士岡支店</t>
  </si>
  <si>
    <t>412-0035</t>
  </si>
  <si>
    <t>006345503</t>
  </si>
  <si>
    <t>ﾀﾞｲﾜｼﾖｳｹﾝ ｶﾌﾞｼｷｶﾞｲｼﾔ ﾇﾏ  ﾂﾞ ｼﾃﾝ</t>
  </si>
  <si>
    <t>ﾄﾋﾞｷﾘｽﾍﾟｰｽ</t>
  </si>
  <si>
    <t>0550-87-0009</t>
  </si>
  <si>
    <t>009827221</t>
  </si>
  <si>
    <t>静岡市駿河区下川原　６－２８－４</t>
  </si>
  <si>
    <t>0178204500</t>
  </si>
  <si>
    <t>0109453800</t>
  </si>
  <si>
    <t>ﾌｼﾞｲｽﾞﾉｳｷﾞﾖｳｷﾖｳﾄﾞｳｸﾐｱｲ ｶ ﾏﾄﾞ ｼﾃ</t>
  </si>
  <si>
    <t>御殿場市竈　１０３２</t>
  </si>
  <si>
    <t>ﾌｼﾞｲｽﾞ ﾉｳｷﾞﾖｳｷﾖｳﾄﾞｳｸﾐｱｲ  ﾊﾗｻﾞﾄ</t>
  </si>
  <si>
    <t>御殿場市永塚　３５０－１</t>
  </si>
  <si>
    <t>020051001</t>
  </si>
  <si>
    <t>412-0007</t>
  </si>
  <si>
    <t>0550-89-0252</t>
  </si>
  <si>
    <t>清水農業協同組合本店</t>
  </si>
  <si>
    <t>020023001</t>
  </si>
  <si>
    <t>0178205600</t>
  </si>
  <si>
    <t>0148627200</t>
  </si>
  <si>
    <t>0550-89-0649</t>
  </si>
  <si>
    <t>令和６年１０月実績分から本店一</t>
  </si>
  <si>
    <t>R 6- 8- 7</t>
  </si>
  <si>
    <t>0178205700</t>
  </si>
  <si>
    <t>ﾌｼﾞｲｽﾞ ﾉｳｷﾞﾖｳｷﾖｳﾄﾞｳｸﾐｱｲ  ﾀﾏﾎ ｼﾃ</t>
  </si>
  <si>
    <t>0178205800</t>
  </si>
  <si>
    <t>412-0021</t>
  </si>
  <si>
    <t>053-441-0686</t>
  </si>
  <si>
    <t>0550-82-0256</t>
  </si>
  <si>
    <t>421-0522</t>
  </si>
  <si>
    <t>0109452800</t>
  </si>
  <si>
    <t>006345509</t>
  </si>
  <si>
    <t>006377581</t>
  </si>
  <si>
    <t>0178204900</t>
  </si>
  <si>
    <t>ﾌｼﾞｲｽﾞ ﾉｳｷﾞﾖｳｷﾖｳﾄﾞｳｸﾐｱｲ  ﾆｲﾊｼ ｼ</t>
  </si>
  <si>
    <t>富士伊豆農業協同組合　丘支店</t>
  </si>
  <si>
    <t>0550-82-2565</t>
  </si>
  <si>
    <t>420-0046</t>
  </si>
  <si>
    <t>006345510</t>
  </si>
  <si>
    <t>053-525-1011</t>
  </si>
  <si>
    <t>412-0019</t>
  </si>
  <si>
    <t>0109455600</t>
  </si>
  <si>
    <t>006345511</t>
  </si>
  <si>
    <t>054-237-3265</t>
  </si>
  <si>
    <t>0178205500</t>
  </si>
  <si>
    <t>0140041500</t>
  </si>
  <si>
    <t>006403505</t>
  </si>
  <si>
    <t>103-0027</t>
  </si>
  <si>
    <t>富士伊豆農業協同組合　北郷支店</t>
  </si>
  <si>
    <t>23</t>
  </si>
  <si>
    <t>駿東郡小山町一色　３３３－１</t>
  </si>
  <si>
    <t>410-1325</t>
  </si>
  <si>
    <t>0538-23-3911</t>
  </si>
  <si>
    <t>ﾌｼﾞｲｽﾞﾉｳｷﾞﾖｳｷﾖｳﾄﾞｳｸﾐｱｲ ｵ ｵﾌﾞﾁｼﾃ</t>
  </si>
  <si>
    <t>0550-78-0334</t>
  </si>
  <si>
    <t>ﾌｼﾞｲｽﾞ ﾉｳｷﾞﾖｳｷﾖｳﾄﾞｳｸﾐｱｲ  ｱｼｶﾞﾗ</t>
  </si>
  <si>
    <t>0550-76-0278</t>
  </si>
  <si>
    <t>020246001</t>
  </si>
  <si>
    <t>駿東郡小山町藤曲　５６－３</t>
  </si>
  <si>
    <t>H13-10- 1</t>
  </si>
  <si>
    <t>ﾌｼﾞｲｽﾞﾉｳｷﾞﾖｳｷﾖｳﾄﾞｳｸﾐｱｲ ﾖ ｼﾅｶﾞｼﾃ</t>
  </si>
  <si>
    <t>0178205100</t>
  </si>
  <si>
    <t>富士伊豆農業協同組合　ぐみざわ支店</t>
  </si>
  <si>
    <t>ﾌｼﾞｲｽﾞ ﾉｳｷﾞﾖｳｷﾖｳﾄﾞｳｸﾐｱｲ  ｸﾞﾐｻﾞﾜ</t>
  </si>
  <si>
    <t>沼津市大手町　２－　１番１号ポルト沼津Ｂ１</t>
  </si>
  <si>
    <t>0550-82-2830</t>
  </si>
  <si>
    <t>006345624</t>
  </si>
  <si>
    <t>006345516</t>
  </si>
  <si>
    <t>0178205200</t>
  </si>
  <si>
    <t>0538-37-5333</t>
  </si>
  <si>
    <t>ﾌｼﾞｲｽﾞﾉｳｷﾞﾖｳｷﾖｳﾄﾞｳｸﾐｱｲ ﾊ ﾅﾐｽﾞｷｼ</t>
  </si>
  <si>
    <t>0544-580456</t>
  </si>
  <si>
    <t>414-0006</t>
  </si>
  <si>
    <t>412-0026</t>
  </si>
  <si>
    <t>ｼﾞﾌﾞﾗﾙﾀｾｲﾒｲﾎｹﾝ</t>
  </si>
  <si>
    <t>Ｈ３１．４．１　三井生命保険→</t>
  </si>
  <si>
    <t>0545-61-3080</t>
  </si>
  <si>
    <t>0109455700</t>
  </si>
  <si>
    <t>0550-84-5522</t>
  </si>
  <si>
    <t>0140043800</t>
  </si>
  <si>
    <t>富士市厚原　２１１－４</t>
  </si>
  <si>
    <t>富士市青島　２００－１</t>
  </si>
  <si>
    <t>0187011200</t>
  </si>
  <si>
    <t>0545-51-2122</t>
  </si>
  <si>
    <t>417-0843</t>
  </si>
  <si>
    <t>静岡市駿河区八幡　２－　７－１３</t>
  </si>
  <si>
    <t>富士伊豆農業協同組合　須津支店</t>
  </si>
  <si>
    <t>富士市中里　１１４３－２</t>
  </si>
  <si>
    <t>ﾌｼﾞｻﾝﾏﾁﾂﾞｸﾘ</t>
  </si>
  <si>
    <t>417-0826</t>
  </si>
  <si>
    <t>静岡市葵区紺屋町　１１－４</t>
  </si>
  <si>
    <t>006345718</t>
  </si>
  <si>
    <t>富士市原田　１７８－１</t>
  </si>
  <si>
    <t>417-0852</t>
  </si>
  <si>
    <t>0140043200</t>
  </si>
  <si>
    <t>富士伊豆農業協同組合　今泉支店</t>
  </si>
  <si>
    <t>0187008900</t>
  </si>
  <si>
    <t>ﾌｼﾞｲｽﾞﾉｳｷﾞﾖｳｷﾖｳﾄﾞｳｸﾐｱｲ ｲ ﾏｲｽﾞﾐｼ</t>
  </si>
  <si>
    <t>006345609</t>
  </si>
  <si>
    <t>ｶｹｶﾞﾜｼ ﾉｳｷﾞﾖｳｷﾖｳﾄﾞｳｸﾐｱｲ  ｻｲｺﾞｳｼ</t>
  </si>
  <si>
    <t>0109454600</t>
  </si>
  <si>
    <t>富士伊豆農業協同組合　富士北支店</t>
  </si>
  <si>
    <t>ｲﾅﾊﾞｼﾖｸﾋﾝ</t>
  </si>
  <si>
    <t>富士市一色　５００－１１</t>
  </si>
  <si>
    <t>0545-211181</t>
  </si>
  <si>
    <t>0109453600</t>
  </si>
  <si>
    <t>富士伊豆農業協同組合　島田支店</t>
  </si>
  <si>
    <t>富士市津田町　１２０</t>
  </si>
  <si>
    <t>ｵｵｲｶﾞﾜ ﾉｳｷﾞﾖｳｷﾖｳﾄﾞｳｸﾐｱｲ  ﾔｲﾂﾞｼﾃ</t>
  </si>
  <si>
    <t>（株）ＡＷＨ</t>
  </si>
  <si>
    <t>0545-525110</t>
  </si>
  <si>
    <t>0109453200</t>
  </si>
  <si>
    <t>富士伊豆農業協同組合　大渕支店</t>
  </si>
  <si>
    <t>0140024400</t>
  </si>
  <si>
    <t>富士市大淵　２８９２－５</t>
  </si>
  <si>
    <t>417-0801</t>
  </si>
  <si>
    <t>ﾜｺｳﾌｲﾙﾀﾃｸﾉﾛｼﾞｰ ｶﾌﾞｼｷｶﾞｲｼﾔ ｼｽﾞｵ</t>
  </si>
  <si>
    <t>0545-350205</t>
  </si>
  <si>
    <t>0187010500</t>
  </si>
  <si>
    <t>006345614</t>
  </si>
  <si>
    <t>富士伊豆農業協同組合　鷹岡支店</t>
  </si>
  <si>
    <t>静岡市葵区追手町　９－１８静岡中央ビル内</t>
  </si>
  <si>
    <t>0537-24-0087</t>
  </si>
  <si>
    <t>ｱｰﾙﾃｨｰｴﾑﾌｼﾞｺｳｼﾞｮｳ</t>
  </si>
  <si>
    <t>ﾌｼﾞｲｽﾞﾉｳｷﾞﾖｳｷﾖｳﾄﾞｳｸﾐｱｲ ﾀ ｶｵｶｼﾃﾝ</t>
  </si>
  <si>
    <t>0140035900</t>
  </si>
  <si>
    <t>H29-10-23</t>
  </si>
  <si>
    <t>419-0203</t>
  </si>
  <si>
    <t>ﾌｼﾞｲｽﾞﾉｳｷﾞﾖｳｷﾖｳﾄﾞｳｸﾐｱｲ ﾃ ﾝﾏｼﾃﾝ</t>
  </si>
  <si>
    <t>0545-712203</t>
  </si>
  <si>
    <t>006345616</t>
  </si>
  <si>
    <t>富士伊豆農業協同組合　富士根支店</t>
  </si>
  <si>
    <t>0109455400</t>
  </si>
  <si>
    <t>ﾌｼﾞｲｽﾞﾉｳｷﾞﾖｳｷﾖｳﾄﾞｳｸﾐｱｲ ｵ ｶｼﾃﾝ</t>
  </si>
  <si>
    <t>006345617</t>
  </si>
  <si>
    <t>0109455100</t>
  </si>
  <si>
    <t>435-0028</t>
  </si>
  <si>
    <t>朝日生命保険（相）</t>
  </si>
  <si>
    <t>（株）歯科コミュニティひかり</t>
  </si>
  <si>
    <t>富士伊豆農業協同組合　吉永支店</t>
  </si>
  <si>
    <t>006403471</t>
  </si>
  <si>
    <t>417-0847</t>
  </si>
  <si>
    <t>0109454200</t>
  </si>
  <si>
    <t>富士市水戸島　１８７－１</t>
  </si>
  <si>
    <t>436-0053</t>
  </si>
  <si>
    <t>416-0921</t>
  </si>
  <si>
    <t>006345623</t>
  </si>
  <si>
    <t>富士伊豆農業協同組合　竪堀支店</t>
  </si>
  <si>
    <t>H21- 5- 1</t>
  </si>
  <si>
    <t>ﾌｼﾞｲｽﾞﾉｳｷﾞﾖｳｷﾖｳﾄﾞｳｸﾐｱｲ ﾀ ﾃﾎﾞﾘｼﾃ</t>
  </si>
  <si>
    <t>03-3297-6648</t>
  </si>
  <si>
    <t>富士市松本　１２－１</t>
  </si>
  <si>
    <t>416-0903</t>
  </si>
  <si>
    <t>006345627</t>
  </si>
  <si>
    <t>富士市松岡　２３９２－１</t>
  </si>
  <si>
    <t>0109455500</t>
  </si>
  <si>
    <t>富士伊豆農業協同組合　橋下支店</t>
  </si>
  <si>
    <t>006345632</t>
  </si>
  <si>
    <t>掛川市農業協同組合西南郷支所</t>
  </si>
  <si>
    <t>野村証券株式会社本店</t>
  </si>
  <si>
    <t>ﾌｼﾞｲｽﾞﾉｳｷﾞﾖｳｷﾖｳﾄﾞｳｸﾐｱｲ ﾌ ｼﾞｶﾜｼﾃ</t>
  </si>
  <si>
    <t>0545-81-1025</t>
  </si>
  <si>
    <t>令和６年９月実績分より電子申告</t>
  </si>
  <si>
    <t>054-375-3111</t>
  </si>
  <si>
    <t>0109542400</t>
  </si>
  <si>
    <t>　　　ること。</t>
  </si>
  <si>
    <t>富士宮市村山　１５１０</t>
  </si>
  <si>
    <t>ﾄﾋﾟｱﾊﾏﾏﾂ ﾉｳｷﾞﾖｳｷﾖｳﾄﾞｳｸﾐｱ ｲ ﾄﾐﾂｶ</t>
  </si>
  <si>
    <t>ﾌｼﾞｲｽﾞﾉｳｷﾞﾖｳｷﾖｳﾄﾞｳｸﾐｱｲ ｵ ｵﾐﾔｼﾃﾝ</t>
  </si>
  <si>
    <t>富士宮市錦町　４－４</t>
  </si>
  <si>
    <t>006403024</t>
  </si>
  <si>
    <t>0544-263177</t>
  </si>
  <si>
    <t>006345704</t>
  </si>
  <si>
    <t>03-5424-0101</t>
  </si>
  <si>
    <t>富士宮市青木　３２６－１</t>
  </si>
  <si>
    <t>ﾌｼﾞｲｽﾞﾉｳｷﾞﾖｳｷﾖｳﾄﾞｳｸﾐｱｲ ｷ ﾀﾔﾏｼﾃﾝ</t>
  </si>
  <si>
    <t>富士宮市北山　１５２９－１５</t>
  </si>
  <si>
    <t>418-0112</t>
  </si>
  <si>
    <t>0109541900</t>
  </si>
  <si>
    <t>ﾌｼﾞｲｽﾞﾉｳｷﾞﾖｳｷﾖｳﾄﾞｳｸﾐｱｲ ｼ ﾗｲﾄｼﾃﾝ</t>
  </si>
  <si>
    <t>富士宮市原　１８８６</t>
  </si>
  <si>
    <t>とぴあ浜松農業協同組合根洗支店</t>
  </si>
  <si>
    <t>0544-54-0012</t>
  </si>
  <si>
    <t>富士宮市下条　４３８－１</t>
  </si>
  <si>
    <t>020240001</t>
  </si>
  <si>
    <t>ﾌｼﾞｲｽﾞﾉｳｷﾞﾖｳｷﾖｳﾄﾞｳｸﾐｱｲ ﾌ ｼﾞﾉﾐﾔﾋ</t>
  </si>
  <si>
    <t>0109542000</t>
  </si>
  <si>
    <t>437-0040</t>
  </si>
  <si>
    <t>富士宮市西小泉町　５５－１</t>
  </si>
  <si>
    <t>006345716</t>
  </si>
  <si>
    <t>ﾊｲﾅﾝ ﾉｳｷﾞﾖｳｷﾖｳﾄﾞｳｸﾐｱｲ ｼﾞ ﾄｳｶﾞﾀｼ</t>
  </si>
  <si>
    <t>0109541600</t>
  </si>
  <si>
    <t>興国インテック株式会社蒲原工場</t>
  </si>
  <si>
    <t>富士伊豆農業協同組合　富士宮中央支店</t>
  </si>
  <si>
    <t>H21- 7- 1</t>
  </si>
  <si>
    <t>ﾌｼﾞｲｽﾞﾉｳｷﾞﾖｳｷﾖｳﾄﾞｳｸﾐｱｲ ﾌ ｼﾞﾉﾐﾔﾁ</t>
  </si>
  <si>
    <t>富士宮市外神東町　１１７</t>
  </si>
  <si>
    <t>418-0007</t>
  </si>
  <si>
    <t>0544-585300</t>
  </si>
  <si>
    <t>0109541700</t>
  </si>
  <si>
    <t>418-0073</t>
  </si>
  <si>
    <t>006345730</t>
  </si>
  <si>
    <t>431-1115</t>
  </si>
  <si>
    <t>富士伊豆農業協同組合　芝川支店</t>
  </si>
  <si>
    <t>053-437-7411</t>
  </si>
  <si>
    <t>054-285-8311</t>
  </si>
  <si>
    <t>0109542500</t>
  </si>
  <si>
    <t>大井川農業協同組合大富支店</t>
  </si>
  <si>
    <t>富士伊豆農業協同組合　柚野支店</t>
  </si>
  <si>
    <t>ﾌｼﾞｲｽﾞﾉｳｷﾞﾖｳｷﾖｳﾄﾞｳｸﾐｱｲ ﾕ ﾉｼﾃﾝ</t>
  </si>
  <si>
    <t>006386100</t>
  </si>
  <si>
    <t>006403002</t>
  </si>
  <si>
    <t>掛川市千浜　７８００</t>
  </si>
  <si>
    <t>清水（農）</t>
  </si>
  <si>
    <t>0158724200</t>
  </si>
  <si>
    <t>0187007300</t>
  </si>
  <si>
    <t>沼津市我入道　東町　１６１</t>
  </si>
  <si>
    <t>006363001</t>
  </si>
  <si>
    <t>0062443200</t>
  </si>
  <si>
    <t>H17- 7- 1</t>
  </si>
  <si>
    <t>H20- 9- 1</t>
  </si>
  <si>
    <t>静岡市（農）</t>
  </si>
  <si>
    <t>054-296-1121</t>
  </si>
  <si>
    <t>静岡市農業協同組合松野支店</t>
  </si>
  <si>
    <t>ｼｽﾞｵｶｼ ﾉｳｷﾞﾖｳｷﾖｳﾄﾞｳｸﾐｱｲ  ﾏﾂﾉｼﾃﾝ</t>
  </si>
  <si>
    <t>053-472-1111</t>
  </si>
  <si>
    <t>静岡市葵区松野　３０</t>
  </si>
  <si>
    <t>054-294-1322</t>
  </si>
  <si>
    <t>掛川市千羽　１００－１</t>
  </si>
  <si>
    <t>静岡市農業協同組合しづはた支店</t>
  </si>
  <si>
    <t>0057698400</t>
  </si>
  <si>
    <t>　　　貯蓄の利子等及び同法第４条の３第１項に規定する勤労者財産形成</t>
    <rPh sb="3" eb="5">
      <t>チョチク</t>
    </rPh>
    <rPh sb="6" eb="8">
      <t>リシ</t>
    </rPh>
    <rPh sb="8" eb="9">
      <t>トウ</t>
    </rPh>
    <rPh sb="9" eb="10">
      <t>オヨ</t>
    </rPh>
    <rPh sb="11" eb="13">
      <t>ドウホウ</t>
    </rPh>
    <rPh sb="13" eb="14">
      <t>ダイ</t>
    </rPh>
    <rPh sb="15" eb="16">
      <t>ジョウ</t>
    </rPh>
    <rPh sb="18" eb="19">
      <t>ダイ</t>
    </rPh>
    <rPh sb="20" eb="21">
      <t>コウ</t>
    </rPh>
    <rPh sb="22" eb="24">
      <t>キテイ</t>
    </rPh>
    <rPh sb="26" eb="29">
      <t>キンロウシャ</t>
    </rPh>
    <rPh sb="29" eb="31">
      <t>ザイサン</t>
    </rPh>
    <rPh sb="31" eb="33">
      <t>ケイセイ</t>
    </rPh>
    <phoneticPr fontId="2"/>
  </si>
  <si>
    <t>421-2108</t>
  </si>
  <si>
    <t>0140044300</t>
  </si>
  <si>
    <t>H17-10- 1</t>
  </si>
  <si>
    <t>0057694000</t>
  </si>
  <si>
    <t>0109837300</t>
  </si>
  <si>
    <t>ｼｽﾞｵｶｼ ﾉｳｷﾞﾖｳｷﾖｳﾄﾞｳｸﾐｱｲ  ｼﾖｳﾌﾞﾁ</t>
  </si>
  <si>
    <t>420-0871</t>
  </si>
  <si>
    <t>431-0302</t>
  </si>
  <si>
    <t>006373080</t>
  </si>
  <si>
    <t>0057697000</t>
  </si>
  <si>
    <t>0057695800</t>
  </si>
  <si>
    <t>422-8005</t>
  </si>
  <si>
    <t>054-284-9859</t>
  </si>
  <si>
    <t>リョービ株式会社静岡工場</t>
  </si>
  <si>
    <t>0538-30-2111</t>
  </si>
  <si>
    <t>020245001</t>
  </si>
  <si>
    <t>0057695100</t>
  </si>
  <si>
    <t>ｵｵｲｶﾞﾜ ﾉｳｷﾞﾖｳｷﾖｳﾄﾞｳｸﾐｱｲ  ﾀｶｽｼﾃﾝ</t>
  </si>
  <si>
    <t>H30- 4-24</t>
  </si>
  <si>
    <t>静岡市駿河区西大谷　５－３</t>
  </si>
  <si>
    <t>422-8018</t>
  </si>
  <si>
    <t>020004001</t>
  </si>
  <si>
    <t>020236001</t>
  </si>
  <si>
    <t>054-237-1371</t>
  </si>
  <si>
    <t>006373120</t>
  </si>
  <si>
    <t>0057698900</t>
  </si>
  <si>
    <t>437-1621</t>
  </si>
  <si>
    <t>静岡市農業協同組合高松支店</t>
  </si>
  <si>
    <t>静岡市駿河区宮竹　１－　５－２０</t>
  </si>
  <si>
    <t>H16-10- 1</t>
  </si>
  <si>
    <t>006373130</t>
  </si>
  <si>
    <t>0057697700</t>
  </si>
  <si>
    <t>054-278-7185</t>
  </si>
  <si>
    <t>100-6752</t>
  </si>
  <si>
    <t>006373132</t>
  </si>
  <si>
    <t>0057695500</t>
  </si>
  <si>
    <t>静岡市農業協同組合中藁支店</t>
  </si>
  <si>
    <t>静岡市葵区大原　８７８－１</t>
  </si>
  <si>
    <t>421-1314</t>
  </si>
  <si>
    <t>054-270-1121</t>
  </si>
  <si>
    <t>006373140</t>
  </si>
  <si>
    <t>0057695200</t>
  </si>
  <si>
    <t>静岡市農業協同組合大里支店</t>
  </si>
  <si>
    <t>ｼｽﾞｵｶｼ ﾉｳｷﾞﾖｳｷﾖｳﾄﾞｳｸﾐｱｲ  ｵｵｻﾞﾄｼ</t>
  </si>
  <si>
    <t>422-8044</t>
  </si>
  <si>
    <t>054-285-9148</t>
  </si>
  <si>
    <t>006373301</t>
  </si>
  <si>
    <t>静岡市農業協同組合長田支店</t>
  </si>
  <si>
    <t>ｼｽﾞｵｶｼ ﾉｳｷﾞﾖｳｷﾖｳﾄﾞｳｸﾐｱｲ  ｵｻﾀﾞｼﾃ</t>
  </si>
  <si>
    <t>静岡市駿河区手越原　２８８‐２</t>
  </si>
  <si>
    <t>421-0131</t>
  </si>
  <si>
    <t>054-626-6131</t>
  </si>
  <si>
    <t>054-259-3221</t>
  </si>
  <si>
    <t>令和４年１２月に仮店舗（駿河区</t>
  </si>
  <si>
    <t>静岡市農業協同組合下川原支店</t>
  </si>
  <si>
    <t>009834001</t>
  </si>
  <si>
    <t>421-0113</t>
  </si>
  <si>
    <t>静岡市農業協同組合あさはた支店</t>
  </si>
  <si>
    <t>045-245-7211</t>
  </si>
  <si>
    <t>006373402</t>
  </si>
  <si>
    <t>0187009000</t>
  </si>
  <si>
    <t>0057694600</t>
  </si>
  <si>
    <t>静岡市農業協同組合西奈支店</t>
  </si>
  <si>
    <t>静岡市葵区瀬名中央　４－５－３９</t>
  </si>
  <si>
    <t>420-0916</t>
  </si>
  <si>
    <t>054-261-1177</t>
  </si>
  <si>
    <t>0057694400</t>
  </si>
  <si>
    <t>静岡市農業協同組合千代田支店</t>
  </si>
  <si>
    <t>静岡市葵区沓谷　５－　１‐１</t>
  </si>
  <si>
    <t>006403434</t>
  </si>
  <si>
    <t>420-0816</t>
  </si>
  <si>
    <t>とぴあ浜松農業協同組合蒲支店</t>
  </si>
  <si>
    <t>沼津市大岡　１５４０－１</t>
  </si>
  <si>
    <t>054-261-3461</t>
  </si>
  <si>
    <t>0057694100</t>
  </si>
  <si>
    <t>静岡市農業協同組合上土支店</t>
  </si>
  <si>
    <t>ｵｵｲｶﾞﾜ ﾉｳｷﾞﾖｳｷﾖｳﾄﾞｳｸﾐｱｲ  ｵｵﾑﾗｼﾃ</t>
  </si>
  <si>
    <t>ｼｽﾞｵｶｼ ﾉｳｷﾞﾖｳｷﾖｳﾄﾞｳｸﾐｱｲ  ｱｹﾞﾂﾁｼ</t>
  </si>
  <si>
    <t>静岡市葵区川合　３－　１１－９</t>
  </si>
  <si>
    <t>ﾄﾋﾟｱﾊﾏﾏﾂ ﾉｳｷﾞﾖｳｷﾖｳﾄﾞｳｸﾐｱ ｲ ﾅｶﾉﾏ</t>
  </si>
  <si>
    <t>東京都千代田区丸の内　１丁目　９－１</t>
  </si>
  <si>
    <t>420-0923</t>
  </si>
  <si>
    <t>浜松市浜名区西美薗　５９０</t>
  </si>
  <si>
    <t>H18-11- 1</t>
  </si>
  <si>
    <t>055-962-1000</t>
  </si>
  <si>
    <t>藤枝市緑の丘　１－１</t>
  </si>
  <si>
    <t>410-0221</t>
  </si>
  <si>
    <t>006377001</t>
  </si>
  <si>
    <t>大井川農業協同組合岡部支店</t>
  </si>
  <si>
    <t>ｵｵｲｶﾞﾜ ﾉｳｷﾞﾖｳｷﾖｳﾄﾞｳｸﾐｱｲ  ｵｶﾍﾞｼﾃ</t>
  </si>
  <si>
    <t>藤枝市岡部町内谷　６４６－１</t>
  </si>
  <si>
    <t>053-522-0525</t>
  </si>
  <si>
    <t>421-1131</t>
  </si>
  <si>
    <t>054-667-0716</t>
  </si>
  <si>
    <t>ﾊｲﾅﾝ</t>
  </si>
  <si>
    <t>006377111</t>
  </si>
  <si>
    <t>沼津市我入道　江川　１８－１</t>
  </si>
  <si>
    <t>ｵｵｲｶﾞﾜ ﾉｳｷﾞﾖｳｷﾖｳﾄﾞｳｸﾐｱｲ  ﾀﾁﾊﾞﾅｼ</t>
  </si>
  <si>
    <t>ﾍｲｾｲ ｹﾝｾﾂ</t>
  </si>
  <si>
    <t>426-0013</t>
  </si>
  <si>
    <t>020249001</t>
  </si>
  <si>
    <t>006377115</t>
  </si>
  <si>
    <t>大井川農業協同組合葉梨支店</t>
  </si>
  <si>
    <t>藤枝市上藪田　１３１－２</t>
  </si>
  <si>
    <t>006403472</t>
  </si>
  <si>
    <t>006377116</t>
  </si>
  <si>
    <t>0076053200</t>
  </si>
  <si>
    <t>静岡県市町村職員（共）</t>
  </si>
  <si>
    <t>ｵｵｲｶﾞﾜ ﾉｳｷﾞﾖｳｷﾖｳﾄﾞｳｸﾐｱｲ  ｲﾅﾊﾞｼﾃ</t>
  </si>
  <si>
    <t>藤枝市堀之内　５１８－６</t>
  </si>
  <si>
    <t>426-0088</t>
  </si>
  <si>
    <t>054-641-1061</t>
  </si>
  <si>
    <t>006387304</t>
  </si>
  <si>
    <t>0076049300</t>
  </si>
  <si>
    <t>大井川農業協同組合青島支店</t>
  </si>
  <si>
    <t>0078809200</t>
  </si>
  <si>
    <t>ｵｵｲｶﾞﾜ ﾉｳｷﾞﾖｳｷﾖｳﾄﾞｳｸﾐｱｲ  ｱｵｼﾞﾏｼ</t>
  </si>
  <si>
    <t>053-458-0697</t>
  </si>
  <si>
    <t>426-0037</t>
  </si>
  <si>
    <t>ﾄﾋﾟｱﾊﾏﾏﾂ ﾉｳｷﾞﾖｳｷﾖｳﾄﾞｳｸﾐｱ ｲ ｼﾖｳﾜ</t>
  </si>
  <si>
    <t>0187009500</t>
  </si>
  <si>
    <t>0076049900</t>
  </si>
  <si>
    <t>ｵｵｲｶﾞﾜ ﾉｳｷﾞﾖｳｷﾖｳﾄﾞｳｸﾐｱｲ  ｵｵｽｼﾃﾝ</t>
  </si>
  <si>
    <t>054-635-2146</t>
  </si>
  <si>
    <t>006377120</t>
  </si>
  <si>
    <t>053-592-0123</t>
  </si>
  <si>
    <t>0076054200</t>
  </si>
  <si>
    <t>006403003</t>
  </si>
  <si>
    <t>大井川農業協同組合高洲支店</t>
  </si>
  <si>
    <t>ﾄﾋﾟｱﾊﾏﾏﾂ ﾉｳｷﾞﾖｳｷﾖｳﾄﾞｳｸﾐｱ ｲ ﾜｼﾞｼ</t>
  </si>
  <si>
    <t>426-0041</t>
  </si>
  <si>
    <t>054-635-2050</t>
  </si>
  <si>
    <t>10</t>
  </si>
  <si>
    <t>私募公社債等</t>
  </si>
  <si>
    <t>0139633500</t>
  </si>
  <si>
    <t>03 銀行以外の金融機関の預貯金利子</t>
    <rPh sb="3" eb="5">
      <t>ギンコウ</t>
    </rPh>
    <rPh sb="5" eb="7">
      <t>イガイ</t>
    </rPh>
    <rPh sb="8" eb="10">
      <t>キンユウ</t>
    </rPh>
    <rPh sb="10" eb="12">
      <t>キカン</t>
    </rPh>
    <rPh sb="13" eb="16">
      <t>ヨチョキン</t>
    </rPh>
    <rPh sb="16" eb="18">
      <t>リシ</t>
    </rPh>
    <phoneticPr fontId="2"/>
  </si>
  <si>
    <t>006377230</t>
  </si>
  <si>
    <t>0076048700</t>
  </si>
  <si>
    <t>0187009300</t>
  </si>
  <si>
    <t>焼津市焼津　４－　９－２</t>
  </si>
  <si>
    <t>006377231</t>
  </si>
  <si>
    <t>ﾄﾋﾟｱﾊﾏﾏﾂ ﾉｳｷﾞﾖｳｷﾖｳﾄﾞｳｸﾐｱ ｲ ﾜｼﾂﾞ</t>
  </si>
  <si>
    <t>大井川農業協同組合東益津支店</t>
  </si>
  <si>
    <t>富士宮市下条　字出口４８７番地１</t>
  </si>
  <si>
    <t>ｵｵｲｶﾞﾜ ﾉｳｷﾞﾖｳｷﾖｳﾄﾞｳｸﾐｱｲ  ﾋｶﾞｼﾏｼ</t>
  </si>
  <si>
    <t>焼津市中里　３５４</t>
  </si>
  <si>
    <t>申告書送付先：千代田区神田錦町</t>
  </si>
  <si>
    <t>054-628-4133</t>
  </si>
  <si>
    <t>006377233</t>
  </si>
  <si>
    <t>0076050000</t>
  </si>
  <si>
    <t>大井川農業協同組合大村支店</t>
  </si>
  <si>
    <t>425-0082</t>
  </si>
  <si>
    <t>054-629-5312</t>
  </si>
  <si>
    <t>006377235</t>
  </si>
  <si>
    <t>0076052400</t>
  </si>
  <si>
    <t>大井川農業協同組合豊田支店</t>
  </si>
  <si>
    <t>ｵｵｲｶﾞﾜ ﾉｳｷﾞﾖｳｷﾖｳﾄﾞｳｸﾐｱｲ  ﾄﾖﾀﾞｼﾃ</t>
  </si>
  <si>
    <t>ｵｶｻﾝｼﾖｳｹﾝ</t>
  </si>
  <si>
    <t>054-628-3092</t>
  </si>
  <si>
    <t>　上記のとおり通知します。</t>
    <rPh sb="1" eb="3">
      <t>ジョウキ</t>
    </rPh>
    <rPh sb="7" eb="9">
      <t>ツウチ</t>
    </rPh>
    <phoneticPr fontId="2"/>
  </si>
  <si>
    <t>0076048200</t>
  </si>
  <si>
    <t>静 岡 県 税・公 金</t>
  </si>
  <si>
    <t>ｵｵｲｶﾞﾜ ﾉｳｷﾞﾖｳｷﾖｳﾄﾞｳｸﾐｱｲ  ｺｶﾞﾜｼﾃ</t>
  </si>
  <si>
    <t>ｴﾝｼﾕｳﾕﾒｻｷ</t>
  </si>
  <si>
    <t>ｵｵｲｶﾞﾜ ﾉｳｷﾞﾖｳｷﾖｳﾄﾞｳｸﾐｱｲ  ｵｵﾄﾐｼﾃ</t>
  </si>
  <si>
    <t>006403209</t>
  </si>
  <si>
    <t>425-0068</t>
  </si>
  <si>
    <t>054-624-4312</t>
  </si>
  <si>
    <t>0076053000</t>
  </si>
  <si>
    <t>大井川農業協同組合和田支店</t>
  </si>
  <si>
    <t>425-0052</t>
  </si>
  <si>
    <t>ﾏﾙﾏﾂ ｾｲｶ</t>
  </si>
  <si>
    <t>　　　に行う営業所等（本社、本店を含む｡)の所在地及び名称等を記載す</t>
    <rPh sb="4" eb="5">
      <t>オコナ</t>
    </rPh>
    <rPh sb="6" eb="9">
      <t>エイギョウショ</t>
    </rPh>
    <rPh sb="9" eb="10">
      <t>トウ</t>
    </rPh>
    <rPh sb="11" eb="13">
      <t>ホンシャ</t>
    </rPh>
    <rPh sb="14" eb="16">
      <t>ホンテン</t>
    </rPh>
    <rPh sb="17" eb="18">
      <t>フク</t>
    </rPh>
    <rPh sb="22" eb="25">
      <t>ショザイチ</t>
    </rPh>
    <rPh sb="25" eb="26">
      <t>オヨ</t>
    </rPh>
    <rPh sb="27" eb="29">
      <t>メイショウ</t>
    </rPh>
    <rPh sb="29" eb="30">
      <t>トウ</t>
    </rPh>
    <rPh sb="31" eb="33">
      <t>キサイ</t>
    </rPh>
    <phoneticPr fontId="2"/>
  </si>
  <si>
    <t>054-624-5362</t>
  </si>
  <si>
    <t>054-284-9600</t>
  </si>
  <si>
    <t>ｼｽﾞｵｶｹﾝ ｺｳｾｲ ﾉｳｷﾞﾖｳｷﾖｳﾄﾞｳｸﾐｱｲ</t>
  </si>
  <si>
    <t>006377350</t>
  </si>
  <si>
    <t>ｵｵｲｶﾞﾜ ﾉｳｷﾞﾖｳｷﾖｳﾄﾞｳｸﾐｱｲ  ｼｽﾞﾊﾏｼ</t>
  </si>
  <si>
    <t>425-0077</t>
  </si>
  <si>
    <t>421-0205</t>
  </si>
  <si>
    <t>006377460</t>
  </si>
  <si>
    <t>0076051000</t>
  </si>
  <si>
    <t>090-2189-1928</t>
  </si>
  <si>
    <t>大井川農業協同組合島田支店</t>
  </si>
  <si>
    <t>ｵｵｲｶﾞﾜ ﾉｳｷﾞﾖｳｷﾖｳﾄﾞｳｸﾐｱｲ  ｼﾏﾀﾞｼﾃ</t>
  </si>
  <si>
    <t>427-0041</t>
  </si>
  <si>
    <t>0140042500</t>
  </si>
  <si>
    <t>0076050700</t>
  </si>
  <si>
    <t>大井川農業協同組合中溝支店</t>
  </si>
  <si>
    <t>100-0011</t>
  </si>
  <si>
    <t>（株）平成総研</t>
  </si>
  <si>
    <t>　上記のとおり納入します。</t>
    <rPh sb="7" eb="9">
      <t>ノウニュウ</t>
    </rPh>
    <phoneticPr fontId="2"/>
  </si>
  <si>
    <t>ｵｵｲｶﾞﾜ ﾉｳｷﾞﾖｳｷﾖｳﾄﾞｳｸﾐｱｲ  ﾅｶﾐｿﾞｼ</t>
  </si>
  <si>
    <t>ﾇﾏﾂﾞ ｷﾞﾖﾙｲ</t>
  </si>
  <si>
    <t>410-0823</t>
  </si>
  <si>
    <t>島田市中溝　４－　１１－９</t>
  </si>
  <si>
    <t>427-0043</t>
  </si>
  <si>
    <t>0006107000</t>
  </si>
  <si>
    <t>大井川農業協同組合六合支店</t>
  </si>
  <si>
    <t>0547-35-6677</t>
  </si>
  <si>
    <t>大井川農業協同組合島田北支店</t>
  </si>
  <si>
    <t>ｵｵｲｶﾞﾜ ﾉｳｷﾞﾖｳｷﾖｳﾄﾞｳｸﾐｱｲ  ｼﾏﾀﾞｷﾀ</t>
  </si>
  <si>
    <t>特別徴収義務者・取扱営業所等</t>
    <rPh sb="0" eb="7">
      <t>トクベツチョウシュウギムシャ</t>
    </rPh>
    <rPh sb="8" eb="14">
      <t>トリアツカイエイギョウショトウ</t>
    </rPh>
    <phoneticPr fontId="2"/>
  </si>
  <si>
    <t>島田市神座　２５７５－１</t>
  </si>
  <si>
    <t>427-0032</t>
  </si>
  <si>
    <t>0076049500</t>
  </si>
  <si>
    <t>大井川農業協同組合初倉支店</t>
  </si>
  <si>
    <t>0214638800</t>
  </si>
  <si>
    <t>ｵｵｲｶﾞﾜ ﾉｳｷﾞﾖｳｷﾖｳﾄﾞｳｸﾐｱｲ  ﾊﾂｸﾗｼﾃ</t>
  </si>
  <si>
    <t>0547-38-0080</t>
  </si>
  <si>
    <t>大井川農業協同組合金谷支店</t>
  </si>
  <si>
    <t>0163566100</t>
  </si>
  <si>
    <t>島田市金谷　本町２０１４－２</t>
  </si>
  <si>
    <t>020041001</t>
  </si>
  <si>
    <t>428-0026</t>
  </si>
  <si>
    <t>006377584</t>
  </si>
  <si>
    <t>大井川農業協同組合五和支店</t>
  </si>
  <si>
    <t>島田市島　８９２－１</t>
  </si>
  <si>
    <t>ﾄﾋﾟｱﾊﾏﾏﾂ ﾉｳｷﾞﾖｳｷﾖｳﾄﾞｳｸﾐｱ ｲ ｼｽﾞﾀ</t>
  </si>
  <si>
    <t>428-0007</t>
  </si>
  <si>
    <t>0547-45-2137</t>
  </si>
  <si>
    <t>共栄火災海上保険（株）</t>
  </si>
  <si>
    <t>0076049100</t>
  </si>
  <si>
    <t>大井川農業協同組合川根南支店</t>
  </si>
  <si>
    <t>0125579100</t>
  </si>
  <si>
    <t>島田市川根町身成　３５２７－１</t>
  </si>
  <si>
    <t>006377590</t>
  </si>
  <si>
    <t>大井川農業協同組合中川根支店</t>
  </si>
  <si>
    <t>ｵｵｲｶﾞﾜ ﾉｳｷﾞﾖｳｷﾖｳﾄﾞｳｸﾐｱｲ  ﾅｶｶﾜﾈｼ</t>
  </si>
  <si>
    <t>榛原郡川根本町徳山　３４０－１</t>
  </si>
  <si>
    <t>428-0301</t>
  </si>
  <si>
    <t>0547-57-2003</t>
  </si>
  <si>
    <t>0076052200</t>
  </si>
  <si>
    <t>大井川農業協同組合本川根支店</t>
  </si>
  <si>
    <t>静岡市葵区沓谷　１－　２３－１－１０２</t>
  </si>
  <si>
    <t>ｵｵｲｶﾞﾜ ﾉｳｷﾞﾖｳｷﾖｳﾄﾞｳｸﾐｱｲ  ﾎﾝｶﾜﾈｼ</t>
  </si>
  <si>
    <t>432-8002</t>
  </si>
  <si>
    <t>榛原郡川根本町千頭　９８５－２４</t>
  </si>
  <si>
    <t>静岡県漁業協同組合連合会</t>
  </si>
  <si>
    <t>428-0411</t>
  </si>
  <si>
    <t>0547-59-3123</t>
  </si>
  <si>
    <t>006377600</t>
  </si>
  <si>
    <t>0148627400</t>
  </si>
  <si>
    <t>0076052300</t>
  </si>
  <si>
    <t>大井川農業協同組合本店</t>
  </si>
  <si>
    <t>ｵｵｲｶﾞﾜ ﾉｳｷﾞﾖｳｷﾖｳﾄﾞｳｸﾐｱｲ  ﾎﾝﾃﾝ</t>
  </si>
  <si>
    <t>426-0070</t>
  </si>
  <si>
    <t>054-646-5111</t>
  </si>
  <si>
    <t>ハイナン（農）</t>
  </si>
  <si>
    <t>421-0422</t>
  </si>
  <si>
    <t>439-0031</t>
  </si>
  <si>
    <t>浜松市中央区早出町　２３１－６</t>
  </si>
  <si>
    <t>006382001</t>
  </si>
  <si>
    <t>0018535400</t>
  </si>
  <si>
    <t>ﾊｲﾅﾝ ﾉｳｷﾞﾖｳｷﾖｳﾄﾞｳｸﾐｱｲ ﾎﾝ ﾃﾝ</t>
  </si>
  <si>
    <t>020234001</t>
  </si>
  <si>
    <t>0548-22-8000</t>
  </si>
  <si>
    <t>湖西市梅田　４８１－１</t>
  </si>
  <si>
    <t>006382002</t>
  </si>
  <si>
    <t>ハイナン農業協同組合御前崎支店</t>
  </si>
  <si>
    <t>437-1304</t>
  </si>
  <si>
    <t>ﾊｲﾅﾝ ﾉｳｷﾞﾖｳｷﾖｳﾄﾞｳｸﾐｱｲ ｵﾏ ｴｻﾞｷｼﾃ</t>
  </si>
  <si>
    <t>415-0000</t>
  </si>
  <si>
    <t>0548-63-2395</t>
  </si>
  <si>
    <t>R 6-10- 1</t>
  </si>
  <si>
    <t>433-8112</t>
  </si>
  <si>
    <t>0140038300</t>
  </si>
  <si>
    <t>006382004</t>
  </si>
  <si>
    <t>0018534900</t>
  </si>
  <si>
    <t>牧之原市地頭方　８６－１</t>
  </si>
  <si>
    <t>421-0532</t>
  </si>
  <si>
    <t>（株）創味</t>
  </si>
  <si>
    <t>0548-58-0621</t>
  </si>
  <si>
    <t>H15-11- 1</t>
  </si>
  <si>
    <t>0557-32-0117</t>
  </si>
  <si>
    <t>006382005</t>
  </si>
  <si>
    <t>東京都中央区日本橋　１丁目１７－６</t>
  </si>
  <si>
    <t>ハイナン農業協同組合相良支店</t>
  </si>
  <si>
    <t>0116754100</t>
  </si>
  <si>
    <t>ﾊｲﾅﾝ ﾉｳｷﾞﾖｳｷﾖｳﾄﾞｳｸﾐｱｲ ｻ  ｶﾞﾗｼﾃﾝ</t>
  </si>
  <si>
    <t>牧之原市相良　３３９</t>
  </si>
  <si>
    <t>掛川市（農）</t>
  </si>
  <si>
    <t>掛川市弥生町　２３４</t>
  </si>
  <si>
    <t>平成２６年４月３日届出書提出あ</t>
  </si>
  <si>
    <t>0187007700</t>
  </si>
  <si>
    <t>006386001</t>
  </si>
  <si>
    <t>東京都千代田区有楽町　１丁目　１３－１</t>
  </si>
  <si>
    <t>0157992200</t>
  </si>
  <si>
    <t>掛川市農業協同組合本所</t>
  </si>
  <si>
    <t>0290715800</t>
  </si>
  <si>
    <t>ｶｹｶﾞﾜｼ ﾉｳｷﾞﾖｳｷﾖｳﾄﾞｳｸﾐｱｲ  ﾎﾝｼﾖ</t>
  </si>
  <si>
    <t>436-0008</t>
  </si>
  <si>
    <t>0157991900</t>
  </si>
  <si>
    <t>ｶｹｶﾞﾜｼ ﾉｳｷﾞﾖｳｷﾖｳﾄﾞｳｸﾐｱｲ  ﾋｶﾞｼﾔﾏ</t>
  </si>
  <si>
    <t>浜松市中央区篠ケ瀬町　５３５</t>
  </si>
  <si>
    <t>054-255-3340</t>
  </si>
  <si>
    <t>006386006</t>
  </si>
  <si>
    <t>掛川市農業協同組合西郷支所</t>
  </si>
  <si>
    <t>010086000</t>
  </si>
  <si>
    <t>掛川市上西郷　２５７３－１</t>
  </si>
  <si>
    <t>436-0342</t>
  </si>
  <si>
    <t>0157991100</t>
  </si>
  <si>
    <t>掛川市農業協同組合桜木支所</t>
  </si>
  <si>
    <t>ｶｹｶﾞﾜｼ ﾉｳｷﾞﾖｳｷﾖｳﾄﾞｳｸﾐｱｲ  ｻｸﾗｷﾞｼ</t>
  </si>
  <si>
    <t>掛川市富部　４－１</t>
  </si>
  <si>
    <t>053-473-6121</t>
  </si>
  <si>
    <t>436-0224</t>
  </si>
  <si>
    <t>0537-22-7141</t>
  </si>
  <si>
    <t>006386013</t>
  </si>
  <si>
    <t>ｶｹｶﾞﾜｼ ﾉｳｷﾞﾖｳｷﾖｳﾄﾞｳｸﾐｱｲ  ﾆｼﾅﾝｺﾞ</t>
  </si>
  <si>
    <t>009859000</t>
  </si>
  <si>
    <t>020046001</t>
  </si>
  <si>
    <t>掛川市亀の甲　１－　２１‐１５</t>
  </si>
  <si>
    <t>とぴあ浜松農業協同組合引佐支店</t>
  </si>
  <si>
    <t>0537-22-5188</t>
  </si>
  <si>
    <t>掛川市農業協同組合　やよい支所</t>
  </si>
  <si>
    <t>H19- 4- 1</t>
  </si>
  <si>
    <t>ｶｹｶﾞﾜｼﾉｳｷﾞﾖｳｷﾖｳﾄﾞｳｸﾐｱｲ ﾔ ﾖｲｼｼﾖ</t>
  </si>
  <si>
    <t>0537-22-4113</t>
  </si>
  <si>
    <t>H27- 1- 9</t>
  </si>
  <si>
    <t>0187007800</t>
  </si>
  <si>
    <t>0148627700</t>
  </si>
  <si>
    <t>掛川市上土方　１０８</t>
  </si>
  <si>
    <t>437-1433</t>
  </si>
  <si>
    <t>0537-74-2020</t>
  </si>
  <si>
    <t>H29-10-19</t>
  </si>
  <si>
    <t>006387005</t>
  </si>
  <si>
    <t>ﾍｲｾｲ ｿｳｹﾝ</t>
  </si>
  <si>
    <t>遠州夢咲農業協同組合大須賀支店</t>
  </si>
  <si>
    <t>0537-48-3211</t>
  </si>
  <si>
    <t>006387007</t>
  </si>
  <si>
    <t>遠州夢咲農業協同組合大坂支店</t>
  </si>
  <si>
    <t>437-1421</t>
  </si>
  <si>
    <t>006387102</t>
  </si>
  <si>
    <t>ｴﾝｼﾕｳﾕﾒｻｷ ﾉｳｷﾞﾖｳｷﾖｳﾄﾞｳｸﾐ ｱｲ ｷｸｶ</t>
  </si>
  <si>
    <t>菊川市加茂　５７８０</t>
  </si>
  <si>
    <t>0537-35-2245</t>
  </si>
  <si>
    <t>053-434-0013</t>
  </si>
  <si>
    <t>006387111</t>
  </si>
  <si>
    <t>0148629100</t>
  </si>
  <si>
    <t>遠州夢咲農業協同組合菊川支店</t>
  </si>
  <si>
    <t>菊川市半済　１７７６－１</t>
  </si>
  <si>
    <t>006387204</t>
  </si>
  <si>
    <t>150-8488</t>
  </si>
  <si>
    <t>0148626500</t>
  </si>
  <si>
    <t>053-421-1475</t>
  </si>
  <si>
    <t>遠州夢咲農業協同組合小笠支店</t>
  </si>
  <si>
    <t>ｴﾝｼﾕｳﾕﾒｻｷ ﾉｳｷﾞﾖｳｷﾖｳﾄﾞｳｸﾐ ｱｲ ｵｶﾞ</t>
  </si>
  <si>
    <t>菊川市下平川　５３２１</t>
  </si>
  <si>
    <t>020013001</t>
  </si>
  <si>
    <t>0537-73-2361</t>
  </si>
  <si>
    <t>H24- 9- 1</t>
  </si>
  <si>
    <t>（株）沼津水産　物流センター</t>
  </si>
  <si>
    <t>遠州夢咲農業協同組合池新田支店</t>
  </si>
  <si>
    <t>053-435-1111</t>
  </si>
  <si>
    <t>ｴﾝｼﾕｳﾕﾒｻｷ ﾉｳｷﾞﾖｳｷﾖｳﾄﾞｳｸﾐ ｱｲ ｲｹｼ</t>
  </si>
  <si>
    <t>437-1612</t>
  </si>
  <si>
    <t>　　(4) 「特別徴収義務者・取扱営業所等」欄中の「法人番号」欄には、</t>
    <rPh sb="7" eb="9">
      <t>トクベツ</t>
    </rPh>
    <rPh sb="9" eb="11">
      <t>チョウシュウ</t>
    </rPh>
    <rPh sb="11" eb="13">
      <t>ギム</t>
    </rPh>
    <rPh sb="13" eb="14">
      <t>シャ</t>
    </rPh>
    <rPh sb="15" eb="17">
      <t>トリアツカイ</t>
    </rPh>
    <rPh sb="17" eb="19">
      <t>エイギョウ</t>
    </rPh>
    <rPh sb="19" eb="21">
      <t>ジョナド</t>
    </rPh>
    <rPh sb="22" eb="23">
      <t>ラン</t>
    </rPh>
    <rPh sb="23" eb="24">
      <t>チュウ</t>
    </rPh>
    <rPh sb="26" eb="28">
      <t>ホウジン</t>
    </rPh>
    <rPh sb="28" eb="30">
      <t>バンゴウ</t>
    </rPh>
    <rPh sb="31" eb="32">
      <t>ラン</t>
    </rPh>
    <phoneticPr fontId="2"/>
  </si>
  <si>
    <t>0537-86-7105</t>
  </si>
  <si>
    <t>006387305</t>
  </si>
  <si>
    <t>御前崎市佐倉　１４４２－１</t>
  </si>
  <si>
    <t>437-1604</t>
  </si>
  <si>
    <t>0537-86-2330</t>
  </si>
  <si>
    <t>H28- 9- 8</t>
  </si>
  <si>
    <t>遠州夢咲農業協同組合浜岡中央支店</t>
  </si>
  <si>
    <t>0537-86-3226</t>
  </si>
  <si>
    <t>Ｒ１．７分で１９の申告があった</t>
  </si>
  <si>
    <t>006387400</t>
  </si>
  <si>
    <t>100-8325</t>
  </si>
  <si>
    <t>0139637500</t>
  </si>
  <si>
    <t>0148628100</t>
  </si>
  <si>
    <t>0537-73-5111</t>
  </si>
  <si>
    <t>438-0086</t>
  </si>
  <si>
    <t>磐田市見付　３５９９－１</t>
  </si>
  <si>
    <t>0187007900</t>
  </si>
  <si>
    <t>0538-36-7008</t>
  </si>
  <si>
    <t>0538-36-7003</t>
  </si>
  <si>
    <t>H29-10-12</t>
  </si>
  <si>
    <t>　　(9) 「納入金額合計」欄には、特別徴収税額と延滞金の合計額を記載</t>
    <rPh sb="7" eb="10">
      <t>ノウニュウキン</t>
    </rPh>
    <rPh sb="10" eb="11">
      <t>ガク</t>
    </rPh>
    <rPh sb="11" eb="13">
      <t>ゴウケイ</t>
    </rPh>
    <rPh sb="14" eb="15">
      <t>ラン</t>
    </rPh>
    <rPh sb="18" eb="20">
      <t>トクベツ</t>
    </rPh>
    <rPh sb="20" eb="22">
      <t>チョウシュウ</t>
    </rPh>
    <rPh sb="22" eb="24">
      <t>ゼイガク</t>
    </rPh>
    <rPh sb="25" eb="28">
      <t>エンタイキン</t>
    </rPh>
    <rPh sb="29" eb="32">
      <t>ゴウケイガク</t>
    </rPh>
    <rPh sb="33" eb="35">
      <t>キサイ</t>
    </rPh>
    <phoneticPr fontId="2"/>
  </si>
  <si>
    <t>とぴあ浜松（農）</t>
  </si>
  <si>
    <t>ﾄﾋﾟｱﾊﾏﾏﾂ</t>
  </si>
  <si>
    <t>0294103000</t>
  </si>
  <si>
    <t>431-3193</t>
  </si>
  <si>
    <t>0187008000</t>
  </si>
  <si>
    <t>0140041800</t>
  </si>
  <si>
    <t>ﾄﾋﾟｱﾊﾏﾏﾂ ﾉｳｷﾞﾖｳｷﾖｳﾄﾞｳｸﾐｱ ｲ ﾄﾖﾆｼ</t>
  </si>
  <si>
    <t>浜松市中央区豊西町　１５６５</t>
  </si>
  <si>
    <t>431-3102</t>
  </si>
  <si>
    <t>浜松市中央区砂山町　６－１</t>
  </si>
  <si>
    <t>053-434-3221</t>
  </si>
  <si>
    <t>053-586-3161</t>
  </si>
  <si>
    <t>とぴあ浜松農業協同組合笠井支店</t>
  </si>
  <si>
    <t>0140041900</t>
  </si>
  <si>
    <t>ﾄﾋﾟｱﾊﾏﾏﾂ ﾉｳｷﾞﾖｳｷﾖｳﾄﾞｳｸﾐｱ ｲ ｶｻｲｼ</t>
  </si>
  <si>
    <t>431-3107</t>
  </si>
  <si>
    <t>006403004</t>
  </si>
  <si>
    <t>営業所等毎</t>
  </si>
  <si>
    <t>0140040300</t>
  </si>
  <si>
    <t>ﾄﾋﾟｱﾊﾏﾏﾂ ﾉｳｷﾞﾖｳｷﾖｳﾄﾞｳｸﾐｱ ｲ ﾅｶﾞｶ</t>
  </si>
  <si>
    <t>浜松市中央区天王町　１４８３－１</t>
  </si>
  <si>
    <t>0557-95-1234</t>
  </si>
  <si>
    <t>0140039700</t>
  </si>
  <si>
    <t>ﾊﾏﾅ ｷﾞﾖｷﾞﾖｳｷﾖｳﾄﾞｳｸﾐｱｲ ﾎﾝ ｼﾖ</t>
  </si>
  <si>
    <t>浜松市中央区中野町　１１６７</t>
  </si>
  <si>
    <t>435-0004</t>
  </si>
  <si>
    <t>006403006</t>
  </si>
  <si>
    <t>0140037200</t>
  </si>
  <si>
    <t>とぴあ浜松農業協同組合小池支店</t>
  </si>
  <si>
    <t>ﾄﾋﾟｱﾊﾏﾏﾂ ﾉｳｷﾞﾖｳｷﾖｳﾄﾞｳｸﾐｱ ｲ ｺｲｹｼ</t>
  </si>
  <si>
    <t>浜松市中央区小池町　１３５３</t>
  </si>
  <si>
    <t>東京海上日動火災保険株式会社財形事務センター</t>
  </si>
  <si>
    <t>435-0056</t>
  </si>
  <si>
    <t>0140036300</t>
  </si>
  <si>
    <t>浜松市中央区市野町　１７６６</t>
  </si>
  <si>
    <t>053-422-2311</t>
  </si>
  <si>
    <t>03-3212-6211</t>
  </si>
  <si>
    <t>412-0048</t>
  </si>
  <si>
    <t>ﾄﾋﾟｱﾊﾏﾏﾂ ﾉｳｷﾞﾖｳｷﾖｳﾄﾞｳｸﾐｱ ｲ ｲｲﾀﾞ</t>
  </si>
  <si>
    <t>053-461-1522</t>
  </si>
  <si>
    <t>006403023</t>
  </si>
  <si>
    <t>とぴあ浜松農業協同組合芳川支店</t>
  </si>
  <si>
    <t>ﾄﾋﾟｱﾊﾏﾏﾂ ﾉｳｷﾞﾖｳｷﾖｳﾄﾞｳｸﾐｱ ｲ ｶﾜﾜｼ</t>
  </si>
  <si>
    <t>ﾄﾋﾟｱﾊﾏﾏﾂ ﾉｳｷﾞﾖｳｷﾖｳﾄﾞｳｸﾐｱ ｲ ﾎｳｶﾞ</t>
  </si>
  <si>
    <t>430-0813</t>
  </si>
  <si>
    <t>053-425-4400</t>
  </si>
  <si>
    <t>とぴあ浜松農業協同組合河輪支店</t>
  </si>
  <si>
    <t>浜松市中央区東町　６９１</t>
  </si>
  <si>
    <t>430-0822</t>
  </si>
  <si>
    <t>熱海市桃山町　２７－１１</t>
  </si>
  <si>
    <t>053-425-0006</t>
  </si>
  <si>
    <t>006403025</t>
  </si>
  <si>
    <t>東京都中央区日本橋　１丁目　９－１</t>
  </si>
  <si>
    <t>ﾄﾋﾟｱﾊﾏﾏﾂ ﾉｳｷﾞﾖｳｷﾖｳﾄﾞｳｸﾐｱ ｲ ｺﾞﾄｳ</t>
  </si>
  <si>
    <t>（同）Ｋ－ビレッジ</t>
  </si>
  <si>
    <t>430-0837</t>
  </si>
  <si>
    <t>420-0882</t>
  </si>
  <si>
    <t>053-425-0071</t>
  </si>
  <si>
    <t>とぴあ浜松農業協同組合白脇支店</t>
  </si>
  <si>
    <t>浜松市中央区寺脇町　２２６</t>
  </si>
  <si>
    <t>430-0841</t>
  </si>
  <si>
    <t>東海東京証券（株）</t>
  </si>
  <si>
    <t>0187010400</t>
  </si>
  <si>
    <t>053-441-0691</t>
  </si>
  <si>
    <t>006403027</t>
  </si>
  <si>
    <t>0140036500</t>
  </si>
  <si>
    <t>セクスタプルウイング（株）</t>
  </si>
  <si>
    <t>430-0853</t>
  </si>
  <si>
    <t>006403202</t>
  </si>
  <si>
    <t>ﾄﾋﾟｱﾊﾏﾏﾂ ﾉｳｷﾞﾖｳｷﾖｳﾄﾞｳｸﾐｱ ｲ ｱﾘﾀﾏ</t>
  </si>
  <si>
    <t>0140042600</t>
  </si>
  <si>
    <t>とぴあ浜松農業協同組合和田支店</t>
  </si>
  <si>
    <t>ﾄﾋﾟｱﾊﾏﾏﾂ ﾉｳｷﾞﾖｳｷﾖｳﾄﾞｳｸﾐｱ ｲ ﾜﾀﾞｼ</t>
  </si>
  <si>
    <t>（宗）東方之光</t>
  </si>
  <si>
    <t>浜松市中央区天龍川町　１１１６－１</t>
  </si>
  <si>
    <t>435-0013</t>
  </si>
  <si>
    <t>006403203</t>
  </si>
  <si>
    <t>0140044100</t>
  </si>
  <si>
    <t>納入金額</t>
    <rPh sb="0" eb="3">
      <t>ノウニュウキン</t>
    </rPh>
    <rPh sb="3" eb="4">
      <t>ガク</t>
    </rPh>
    <phoneticPr fontId="2"/>
  </si>
  <si>
    <t>ﾄﾋﾟｱﾊﾏﾏﾂ ﾉｳｷﾞﾖｳｷﾖｳﾄﾞｳｸﾐｱ ｲ ｶﾊﾞｼ</t>
  </si>
  <si>
    <t>浜松市中央区天神町　５－２４</t>
  </si>
  <si>
    <t>03-6737-7430</t>
  </si>
  <si>
    <t>006403204</t>
  </si>
  <si>
    <t>0140043600</t>
  </si>
  <si>
    <t>とぴあ浜松農業協同組合曳馬支店</t>
  </si>
  <si>
    <t>431-0211</t>
  </si>
  <si>
    <t>053-471-5203</t>
  </si>
  <si>
    <t>とぴあ浜松農業協同組合助信支店</t>
  </si>
  <si>
    <t>ﾄﾋﾟｱﾊﾏﾏﾂ ﾉｳｷﾞﾖｳｷﾖｳﾄﾞｳｸﾐｱ ｲ ｽｹﾉﾌ</t>
  </si>
  <si>
    <t>006403206</t>
  </si>
  <si>
    <t>東京都中央区新川　１丁目　８－８</t>
  </si>
  <si>
    <t>0140038800</t>
  </si>
  <si>
    <t>とぴあ浜松農業協同組合積志支店</t>
  </si>
  <si>
    <t>431-3114</t>
  </si>
  <si>
    <t>053-434-3131</t>
  </si>
  <si>
    <t>0140038600</t>
  </si>
  <si>
    <t>（医）盛翔会　（浜松北病院）</t>
  </si>
  <si>
    <t>ﾄﾋﾟｱﾊﾏﾏﾂ ﾉｳｷﾞﾖｳｷﾖｳﾄﾞｳｸﾐｱ ｲ ﾆｼｶﾞ</t>
  </si>
  <si>
    <t>浜松市中央区西ケ崎町　８３５－１</t>
  </si>
  <si>
    <t>431-3115</t>
  </si>
  <si>
    <t>0140041200</t>
  </si>
  <si>
    <t>とぴあ浜松農業協同組合有玉支店</t>
  </si>
  <si>
    <t>03-3283-8111</t>
  </si>
  <si>
    <t>053-435-3155</t>
  </si>
  <si>
    <t>006403210</t>
  </si>
  <si>
    <t>浜松市中央区住吉　２丁目３５－１８</t>
  </si>
  <si>
    <t>0140037300</t>
  </si>
  <si>
    <t>とぴあ浜松農業協同組合上西支店</t>
  </si>
  <si>
    <t>富士市吉原　２－　１１－８</t>
  </si>
  <si>
    <t>ﾄﾋﾟｱﾊﾏﾏﾂ ﾉｳｷﾞﾖｳｷﾖｳﾄﾞｳｸﾐｱ ｲ ｶﾐﾆｼ</t>
  </si>
  <si>
    <t>とぴあ浜松農業協同組合湖西北支店</t>
  </si>
  <si>
    <t>浜松市中央区上西町　２０－１</t>
  </si>
  <si>
    <t>ﾄﾋﾟｱﾊﾏﾏﾂ ﾉｳｷﾞﾖｳｷﾖｳﾄﾞｳｸﾐｱ ｲ ｱﾗﾀﾏ</t>
  </si>
  <si>
    <t>053-464-6688</t>
  </si>
  <si>
    <t>006403606</t>
  </si>
  <si>
    <t>421-3104</t>
  </si>
  <si>
    <t>とぴあ浜松農業協同組合篠ケ瀬支店</t>
  </si>
  <si>
    <t>ﾄﾋﾟｱﾊﾏﾏﾂ ﾉｳｷﾞﾖｳｷﾖｳﾄﾞｳｸﾐｱ ｲ ｻｻｶﾞ</t>
  </si>
  <si>
    <t>とぴあ浜松農業協同組合早出支店</t>
  </si>
  <si>
    <t>ﾄﾋﾟｱﾊﾏﾏﾂ ﾉｳｷﾞﾖｳｷﾖｳﾄﾞｳｸﾐｱ ｲ ｿｳﾃﾞ</t>
  </si>
  <si>
    <t>　　　号をいう｡)を記載すること。</t>
    <rPh sb="3" eb="4">
      <t>ゴウ</t>
    </rPh>
    <rPh sb="10" eb="12">
      <t>キサイ</t>
    </rPh>
    <phoneticPr fontId="2"/>
  </si>
  <si>
    <t>435-0054</t>
  </si>
  <si>
    <t>006403221</t>
  </si>
  <si>
    <t>とぴあ浜松農業協同組合住吉支店</t>
  </si>
  <si>
    <t>ﾄﾋﾟｱﾊﾏﾏﾂ ﾉｳｷﾞﾖｳｷﾖｳﾄﾞｳｸﾐｱ ｲ ｽﾐﾖｼ</t>
  </si>
  <si>
    <t>430-0906</t>
  </si>
  <si>
    <t>053-471-8178</t>
  </si>
  <si>
    <t>006403222</t>
  </si>
  <si>
    <t>0140036800</t>
  </si>
  <si>
    <t>とぴあ浜松農業協同組合蜆塚支店</t>
  </si>
  <si>
    <t>ﾄﾋﾟｱﾊﾏﾏﾂ ﾉｳｷﾞﾖｳｷﾖｳﾄﾞｳｸﾐｱ ｲ ｼｼﾞﾐ</t>
  </si>
  <si>
    <t>浜松市中央区鴨江　３丁目４９－２０</t>
  </si>
  <si>
    <t>432-8023</t>
  </si>
  <si>
    <t>006403223</t>
  </si>
  <si>
    <t>009867001</t>
  </si>
  <si>
    <t>0140042900</t>
  </si>
  <si>
    <t>ﾜｲﾃｲｰｴｽ</t>
  </si>
  <si>
    <t>とぴあ浜松農業協同組合葵町支店</t>
  </si>
  <si>
    <t>ソニー生命保険（株）</t>
  </si>
  <si>
    <t>浜松市中央区和合町　１８３－２８</t>
  </si>
  <si>
    <t>浜松市中央区葵東　１丁目６－２１</t>
  </si>
  <si>
    <t>ﾆﾎﾝ ｾｲﾒｲﾎｹﾝ</t>
  </si>
  <si>
    <t>006403303</t>
  </si>
  <si>
    <t>0140040700</t>
  </si>
  <si>
    <t>とぴあ浜松農業協同組合入野支店</t>
  </si>
  <si>
    <t>旧（株）損害保険ジャパン</t>
  </si>
  <si>
    <t>浜松市中央区入野町　９３７８－１</t>
  </si>
  <si>
    <t>432-8061</t>
  </si>
  <si>
    <t>0140037500</t>
  </si>
  <si>
    <t>ｴｰﾀﾞﾌﾞﾘｭｴｲﾁ</t>
  </si>
  <si>
    <t>とぴあ浜松農業協同組合神久呂支店</t>
  </si>
  <si>
    <t>020192001</t>
  </si>
  <si>
    <t>浜松市中央区神原町　９４９－１</t>
  </si>
  <si>
    <t>0218000100</t>
  </si>
  <si>
    <t>432-8007</t>
  </si>
  <si>
    <t>ｼｽﾞｵｶｹﾝ ｷﾞﾖｷﾞﾖｳｷﾖｳﾄﾞｳｸﾐｱｲ ﾚﾝｺﾞ</t>
  </si>
  <si>
    <t>0140042300</t>
  </si>
  <si>
    <t>アクサ生命保険（株）</t>
  </si>
  <si>
    <t>431-0102</t>
  </si>
  <si>
    <t>0140036000</t>
  </si>
  <si>
    <t>浜松市中央区篠原町　２０５００－１</t>
  </si>
  <si>
    <t>431-0201</t>
  </si>
  <si>
    <t>053-447-3121</t>
  </si>
  <si>
    <t>とぴあ浜松農業協同組合可新支店</t>
  </si>
  <si>
    <t>ﾄﾋﾟｱﾊﾏﾏﾂ ﾉｳｷﾞﾖｳｷﾖｳﾄﾞｳｸﾐｱ ｲ ｶｼﾝｼ</t>
  </si>
  <si>
    <t>432-8058</t>
  </si>
  <si>
    <t>006403312</t>
  </si>
  <si>
    <t>とぴあ浜松農業協同組合馬郡支店</t>
  </si>
  <si>
    <t>431-0203</t>
  </si>
  <si>
    <t>サーラＥ＆Ｌ静岡（株）</t>
  </si>
  <si>
    <t>浜松市中央区富塚町　１９５０</t>
  </si>
  <si>
    <t>0140043100</t>
  </si>
  <si>
    <t>とぴあ浜松農業協同組合伊佐見支店</t>
  </si>
  <si>
    <t>東京都千代田区内幸町　２丁目　２－２</t>
  </si>
  <si>
    <t>ﾄﾋﾟｱﾊﾏﾏﾂ ﾉｳｷﾞﾖｳｷﾖｳﾄﾞｳｸﾐｱ ｲ ｲｻﾐｼ</t>
  </si>
  <si>
    <t>0033388800</t>
  </si>
  <si>
    <t>熱海市田原本町　９－１</t>
  </si>
  <si>
    <t>とぴあ浜松農業協同組合和地支店</t>
  </si>
  <si>
    <t>浜松市中央区和地町　１６３９－１</t>
  </si>
  <si>
    <t>とぴあ浜松農業協同組合初生支店</t>
  </si>
  <si>
    <t>ﾄﾋﾟｱﾊﾏﾏﾂ ﾉｳｷﾞﾖｳｷﾖｳﾄﾞｳｸﾐｱ ｲ ﾊﾂｵｲ</t>
  </si>
  <si>
    <t>浜松市中央区初生町　２３６－１</t>
  </si>
  <si>
    <t>411-0932</t>
  </si>
  <si>
    <t>H29- 6- 1</t>
  </si>
  <si>
    <t>　上記のとおり領収しました。</t>
    <rPh sb="7" eb="9">
      <t>リョウシュウ</t>
    </rPh>
    <phoneticPr fontId="2"/>
  </si>
  <si>
    <t>053-437-1101</t>
  </si>
  <si>
    <t>006403433</t>
  </si>
  <si>
    <t>ﾄﾋﾟｱﾊﾏﾏﾂ ﾉｳｷﾞﾖｳｷﾖｳﾄﾞｳｸﾐｱ ｲ ﾈｱﾗｲ</t>
  </si>
  <si>
    <t>090-3214-824</t>
  </si>
  <si>
    <t>浜松市中央区根洗町　１２２０－３</t>
  </si>
  <si>
    <t>0140036600</t>
  </si>
  <si>
    <t>とぴあ浜松農業協同組合三方原支店</t>
  </si>
  <si>
    <t>　　(3) 「特別徴収義務者・取扱営業所等」欄には、特別徴収事務を実際</t>
    <rPh sb="7" eb="9">
      <t>トクベツ</t>
    </rPh>
    <rPh sb="9" eb="11">
      <t>チョウシュウ</t>
    </rPh>
    <rPh sb="11" eb="13">
      <t>ギム</t>
    </rPh>
    <rPh sb="13" eb="14">
      <t>シャ</t>
    </rPh>
    <rPh sb="15" eb="17">
      <t>トリアツカイ</t>
    </rPh>
    <rPh sb="17" eb="19">
      <t>エイギョウ</t>
    </rPh>
    <rPh sb="19" eb="21">
      <t>ジョナド</t>
    </rPh>
    <rPh sb="22" eb="23">
      <t>ラン</t>
    </rPh>
    <rPh sb="26" eb="28">
      <t>トクベツ</t>
    </rPh>
    <rPh sb="28" eb="30">
      <t>チョウシュウ</t>
    </rPh>
    <rPh sb="30" eb="32">
      <t>ジム</t>
    </rPh>
    <rPh sb="33" eb="35">
      <t>ジッサイ</t>
    </rPh>
    <phoneticPr fontId="2"/>
  </si>
  <si>
    <t>浜松市中央区三方原町　６６６－１</t>
  </si>
  <si>
    <t>0138484700</t>
  </si>
  <si>
    <t>053-436-1151</t>
  </si>
  <si>
    <t>とぴあ浜松農業協同組合舘山寺支店</t>
  </si>
  <si>
    <t>ﾄﾋﾟｱﾊﾏﾏﾂ ﾉｳｷﾞﾖｳｷﾖｳﾄﾞｳｸﾐｱ ｲ ｶﾝｻﾞ</t>
  </si>
  <si>
    <t>ﾄｳｷﾖｳ ｶｲｼﾞﾖｳ ﾆﾁﾄﾞｳｶｻｲ ﾎｹﾝ</t>
  </si>
  <si>
    <t>浜松市中央区舘山寺町　４７</t>
  </si>
  <si>
    <t>020087001</t>
  </si>
  <si>
    <t>431-1209</t>
  </si>
  <si>
    <t>ﾄﾋﾟｱﾊﾏﾏﾂ ﾉｳｷﾞﾖｳｷﾖｳﾄﾞｳｸﾐｱ ｲ ﾑﾗｸｼ</t>
  </si>
  <si>
    <t>浜松市中央区村櫛町　４２５８－１</t>
  </si>
  <si>
    <t>0033385824</t>
  </si>
  <si>
    <t>053-489-2830</t>
  </si>
  <si>
    <t>006403473</t>
  </si>
  <si>
    <t>ﾗｽﾃｨﾝｸﾞ</t>
  </si>
  <si>
    <t>とぴあ浜松農業協同組合庄和支店</t>
  </si>
  <si>
    <t>431-1206</t>
  </si>
  <si>
    <t>053-487-1311</t>
  </si>
  <si>
    <t>020015001</t>
  </si>
  <si>
    <t>とぴあ浜松農業協同組合浜名支店</t>
  </si>
  <si>
    <t>ﾄﾋﾟｱﾊﾏﾏﾂ ﾉｳｷﾞﾖｳｷﾖｳﾄﾞｳｸﾐｱ ｲ ﾊﾏﾅｼ</t>
  </si>
  <si>
    <t>03-5533-1924</t>
  </si>
  <si>
    <t>020088001</t>
  </si>
  <si>
    <t>浜松市浜名区小松　１６００</t>
  </si>
  <si>
    <t>03-5400-6000</t>
  </si>
  <si>
    <t>006403503</t>
  </si>
  <si>
    <t>0140042000</t>
  </si>
  <si>
    <t>とぴあ浜松農業協同組合北浜支店</t>
  </si>
  <si>
    <t>ﾄﾋﾟｱﾊﾏﾏﾂ ﾉｳｷﾞﾖｳｷﾖｳﾄﾞｳｸﾐｱ ｲ ｷﾀﾊﾏ</t>
  </si>
  <si>
    <t>434-0033</t>
  </si>
  <si>
    <t>R 5-11- 1</t>
  </si>
  <si>
    <t>0140042400</t>
  </si>
  <si>
    <t>ﾄﾋﾟｱﾊﾏﾏﾂ ﾉｳｷﾞﾖｳｷﾖｳﾄﾞｳｸﾐｱ ｲ ﾘﾕｳﾁ</t>
  </si>
  <si>
    <t>浜松市浜名区上善地　６０９－１</t>
  </si>
  <si>
    <t>0537-77-9639</t>
  </si>
  <si>
    <t>434-0028</t>
  </si>
  <si>
    <t>0140039800</t>
  </si>
  <si>
    <t>ﾄﾋﾟｱﾊﾏﾏﾂ ﾉｳｷﾞﾖｳｷﾖｳﾄﾞｳｸﾐｱ ｲ ﾅｶｾﾞ</t>
  </si>
  <si>
    <t>浜松市浜名区中瀬　３０２２－１</t>
  </si>
  <si>
    <t>006403506</t>
  </si>
  <si>
    <t>とぴあ浜松農業協同組合赤佐支店</t>
  </si>
  <si>
    <t>ﾄﾋﾟｱﾊﾏﾏﾂ ﾉｳｷﾞﾖｳｷﾖｳﾄﾞｳｸﾐｱ ｲ ｱｶｻｼ</t>
  </si>
  <si>
    <t>434-0015</t>
  </si>
  <si>
    <t>浜松市浜名区宮口　１５０１</t>
  </si>
  <si>
    <t>434-0004</t>
  </si>
  <si>
    <t>006403602</t>
  </si>
  <si>
    <t>0140037900</t>
  </si>
  <si>
    <t>ﾄﾋﾟｱﾊﾏﾏﾂ ﾉｳｷﾞﾖｳｷﾖｳﾄﾞｳｸﾐｱ ｲ ｱﾗｲｼ</t>
  </si>
  <si>
    <t>053-594-0077</t>
  </si>
  <si>
    <t>0140041000</t>
  </si>
  <si>
    <t>とぴあ浜松農業協同組合白須賀支店</t>
  </si>
  <si>
    <t>ﾄﾋﾟｱﾊﾏﾏﾂ ﾉｳｷﾞﾖｳｷﾖｳﾄﾞｳｸﾐｱ ｲ ｼﾗｽｶ</t>
  </si>
  <si>
    <t>湖西市白須賀　３７５５</t>
  </si>
  <si>
    <t>053-579-0711</t>
  </si>
  <si>
    <t>006403604</t>
  </si>
  <si>
    <t>とぴあ浜松農業協同組合鷲津支店</t>
  </si>
  <si>
    <t>0548-63-3111</t>
  </si>
  <si>
    <t>湖西市鷲津　４７９－６</t>
  </si>
  <si>
    <t>ﾄｳｶｲﾄｳｷﾖｳ ｼﾖｳｹﾝ ｶﾌﾞｼｷｶﾞｲ ｼﾔ ﾎﾝﾃ</t>
  </si>
  <si>
    <t>053-576-0122</t>
  </si>
  <si>
    <t>湖西市新所　５２０２</t>
  </si>
  <si>
    <t>431-0421</t>
  </si>
  <si>
    <t>006403608</t>
  </si>
  <si>
    <t>とぴあ浜松農業協同組合新所原支店</t>
  </si>
  <si>
    <t>ﾄﾋﾟｱﾊﾏﾏﾂ ﾉｳｷﾞﾖｳｷﾖｳﾄﾞｳｸﾐｱ ｲ ｼﾝｼﾞ</t>
  </si>
  <si>
    <t>431-0425</t>
  </si>
  <si>
    <t>053-577-0036</t>
  </si>
  <si>
    <t>006403701</t>
  </si>
  <si>
    <t>とぴあ浜松農業協同組合都田支店</t>
  </si>
  <si>
    <t>ﾄﾋﾟｱﾊﾏﾏﾂ ﾉｳｷﾞﾖｳｷﾖｳﾄﾞｳｸﾐｱ ｲ ﾐﾔｺﾀ</t>
  </si>
  <si>
    <t>ﾊﾏﾅｺﾖｳｷﾞﾖ ｷﾞﾖｷﾞﾖｳｷﾖｳﾄﾞｳｸ ﾐｱｲ ﾎﾝ</t>
  </si>
  <si>
    <t>浜松市浜名区都田町　５５６３－８８</t>
  </si>
  <si>
    <t>0016720200</t>
  </si>
  <si>
    <t>006403703</t>
  </si>
  <si>
    <t>0140037000</t>
  </si>
  <si>
    <t>とぴあ浜松農業協同組合テクノ支店</t>
  </si>
  <si>
    <t>ﾄﾋﾟｱﾊﾏﾏﾂ ﾉｳｷﾞﾖｳｷﾖｳﾄﾞｳｸﾐｱ ｲ ﾃｸﾉｼ</t>
  </si>
  <si>
    <t>浜松市浜名区都田町　８６４９</t>
  </si>
  <si>
    <t>ﾐﾂｲｽﾐﾄﾓ ｶｲｼﾞﾖｳｶｻｲ ﾎｹﾝ</t>
  </si>
  <si>
    <t>とぴあ浜松農業協同組合細江支店</t>
  </si>
  <si>
    <t>ﾄﾋﾟｱﾊﾏﾏﾂ ﾉｳｷﾞﾖｳｷﾖｳﾄﾞｳｸﾐｱ ｲ ﾎｿｴｼ</t>
  </si>
  <si>
    <t>ﾄﾋﾟｱﾊﾏﾏﾂ ﾉｳｷﾞﾖｳｷﾖｳﾄﾞｳｸﾐｱ ｲ ﾆｼｷｶ</t>
  </si>
  <si>
    <t>431-1305</t>
  </si>
  <si>
    <t>H30- 6-28</t>
  </si>
  <si>
    <t>ﾄﾋﾟｱﾊﾏﾏﾂ ﾉｳｷﾞﾖｳｷﾖｳﾄﾞｳｸﾐｱ ｲ ﾀｶﾀﾞ</t>
  </si>
  <si>
    <t>006403721</t>
  </si>
  <si>
    <t>0140043000</t>
  </si>
  <si>
    <t>ﾄﾋﾟｱﾊﾏﾏﾂ ﾉｳｷﾞﾖｳｷﾖｳﾄﾞｳｸﾐｱ ｲ ｲﾅｻｼ</t>
  </si>
  <si>
    <t>浜松市浜名区引佐町井伊谷２０８０－１</t>
  </si>
  <si>
    <t>431-2212</t>
  </si>
  <si>
    <t>006403722</t>
  </si>
  <si>
    <t>006403723</t>
  </si>
  <si>
    <t>とぴあ浜松農業協同組合伊平支店</t>
  </si>
  <si>
    <t>浜松市浜名区引佐町伊平　５７０－１</t>
  </si>
  <si>
    <t>袋井市浅名　２１３４－８０</t>
  </si>
  <si>
    <t>431-2205</t>
  </si>
  <si>
    <t>053-544-0007</t>
  </si>
  <si>
    <t>0538-38-5321</t>
  </si>
  <si>
    <t>006403724</t>
  </si>
  <si>
    <t>0187012200</t>
  </si>
  <si>
    <t>0140040200</t>
  </si>
  <si>
    <t>浜松市浜名区引佐町四方浄７５－１</t>
  </si>
  <si>
    <t>431-2533</t>
  </si>
  <si>
    <t>053-544-0300</t>
  </si>
  <si>
    <t>006403800</t>
  </si>
  <si>
    <t>沼津米穀卸（株）</t>
  </si>
  <si>
    <t>0140041700</t>
  </si>
  <si>
    <t>053-476-3111</t>
  </si>
  <si>
    <t>あいおいニッセイ同和損害保険（株）</t>
  </si>
  <si>
    <t>意向調査により０１・０６・０８</t>
  </si>
  <si>
    <t>三ケ日町（農）</t>
  </si>
  <si>
    <t>ﾐﾂｶﾋﾞﾁﾖｳ</t>
  </si>
  <si>
    <t>三ケ日町農業協同組合都筑支所</t>
  </si>
  <si>
    <t>ﾐﾂｶﾋﾞﾁﾖｳ ﾉｳｷﾞﾖｳｷﾖｳﾄﾞｳｸﾐｱ ｲ ﾂﾂﾞｷ</t>
  </si>
  <si>
    <t>0090949500</t>
  </si>
  <si>
    <t>富士市五貫島　１１２６</t>
  </si>
  <si>
    <t>浜松市浜名区三ヶ日町都筑２４５８－３</t>
  </si>
  <si>
    <t>431-1402</t>
  </si>
  <si>
    <t>東日本信用漁業協同組合連合会　静岡支店</t>
  </si>
  <si>
    <t>焼津市本町　１－　７－１</t>
  </si>
  <si>
    <t>009461700</t>
  </si>
  <si>
    <t>054-629-8682</t>
  </si>
  <si>
    <t>R 3- 4- 1</t>
  </si>
  <si>
    <t>所在地</t>
    <rPh sb="0" eb="3">
      <t>ショザイチ</t>
    </rPh>
    <phoneticPr fontId="2"/>
  </si>
  <si>
    <t>0033391300</t>
  </si>
  <si>
    <t>055-932-4556</t>
  </si>
  <si>
    <t>沼津我入道（漁）</t>
  </si>
  <si>
    <t>055-931-1395</t>
  </si>
  <si>
    <t>浜名漁業協同組合本所</t>
  </si>
  <si>
    <t>藍澤證券（株）</t>
  </si>
  <si>
    <t>ﾊﾏﾅ ｷﾞﾖｷﾞﾖｳｷﾖｳﾄﾞｳｸﾐｱｲ ﾎﾝｼﾖ</t>
  </si>
  <si>
    <t>020091002</t>
  </si>
  <si>
    <t>浜松市中央区舞阪町舞阪　２１１９－１９</t>
  </si>
  <si>
    <t>020100001</t>
  </si>
  <si>
    <t>富士火災海上保険（株）</t>
  </si>
  <si>
    <t>053-592-2911</t>
  </si>
  <si>
    <t>ﾊﾏﾅｺﾖｳｷﾞﾖ ｷﾞﾖｷﾞﾖｳｷﾖｳﾄﾞｳｸﾐｱｲ ﾎﾝ</t>
  </si>
  <si>
    <t>0109396100</t>
  </si>
  <si>
    <t>020101001</t>
  </si>
  <si>
    <t>ｱｲｻﾞﾜｼﾖｳｹﾝ</t>
  </si>
  <si>
    <t>020186001</t>
  </si>
  <si>
    <t>東京都中央区日本橋　１丁目　２０－３</t>
  </si>
  <si>
    <t>0187011100</t>
  </si>
  <si>
    <t>0130137400</t>
  </si>
  <si>
    <t>藍澤證券株式会社本店</t>
  </si>
  <si>
    <t>ｱｲｻﾞﾜｼﾖｳｹﾝ ｶﾌﾞｼｷｶﾞｲｼﾔ ﾎﾝ ﾃﾝ</t>
  </si>
  <si>
    <t>0301519200</t>
  </si>
  <si>
    <t>03-3272-3119</t>
  </si>
  <si>
    <t>Ｒ３．１０から電子申告開始</t>
  </si>
  <si>
    <t>岡三証券株式会社本店</t>
  </si>
  <si>
    <t>指定金融機関　静岡銀行
指定代理金融機関　スルガ銀行　清水銀行
収納代理金融機関　静岡県信用農業協同組合連合会
　　　　　　　　　県内の東日本信用漁業協同組合連合会等</t>
    <rPh sb="0" eb="2">
      <t>シテイ</t>
    </rPh>
    <rPh sb="2" eb="4">
      <t>キンユウ</t>
    </rPh>
    <rPh sb="4" eb="6">
      <t>キカン</t>
    </rPh>
    <rPh sb="7" eb="9">
      <t>シズオカ</t>
    </rPh>
    <rPh sb="9" eb="11">
      <t>ギンコウ</t>
    </rPh>
    <rPh sb="12" eb="14">
      <t>シテイ</t>
    </rPh>
    <rPh sb="14" eb="16">
      <t>ダイリ</t>
    </rPh>
    <rPh sb="16" eb="18">
      <t>キンユウ</t>
    </rPh>
    <rPh sb="18" eb="20">
      <t>キカン</t>
    </rPh>
    <rPh sb="24" eb="26">
      <t>ギンコウ</t>
    </rPh>
    <rPh sb="27" eb="29">
      <t>シミズ</t>
    </rPh>
    <rPh sb="29" eb="31">
      <t>ギンコウ</t>
    </rPh>
    <rPh sb="32" eb="34">
      <t>シュウノウ</t>
    </rPh>
    <rPh sb="34" eb="36">
      <t>ダイリ</t>
    </rPh>
    <rPh sb="36" eb="38">
      <t>キンユウ</t>
    </rPh>
    <rPh sb="38" eb="40">
      <t>キカン</t>
    </rPh>
    <rPh sb="41" eb="44">
      <t>シズオカケン</t>
    </rPh>
    <rPh sb="44" eb="46">
      <t>シンヨウ</t>
    </rPh>
    <rPh sb="46" eb="48">
      <t>ノウギョウ</t>
    </rPh>
    <rPh sb="48" eb="50">
      <t>キョウドウ</t>
    </rPh>
    <rPh sb="50" eb="52">
      <t>クミアイ</t>
    </rPh>
    <rPh sb="52" eb="55">
      <t>レンゴウカイ</t>
    </rPh>
    <rPh sb="65" eb="67">
      <t>ケンナイ</t>
    </rPh>
    <rPh sb="68" eb="69">
      <t>ヒガシ</t>
    </rPh>
    <rPh sb="69" eb="71">
      <t>ニホン</t>
    </rPh>
    <rPh sb="71" eb="73">
      <t>シンヨウ</t>
    </rPh>
    <rPh sb="73" eb="75">
      <t>ギョギョウ</t>
    </rPh>
    <rPh sb="75" eb="77">
      <t>キョウドウ</t>
    </rPh>
    <rPh sb="77" eb="79">
      <t>クミアイ</t>
    </rPh>
    <rPh sb="79" eb="82">
      <t>レンゴウカイ</t>
    </rPh>
    <rPh sb="82" eb="83">
      <t>トウ</t>
    </rPh>
    <phoneticPr fontId="2"/>
  </si>
  <si>
    <t>03-3272-2211</t>
  </si>
  <si>
    <t>0187011400</t>
  </si>
  <si>
    <t>010037579</t>
  </si>
  <si>
    <t>ﾐｽﾞﾎ ｼﾖｳｹﾝ</t>
  </si>
  <si>
    <t>03-5208-3210</t>
  </si>
  <si>
    <t>080-4628-025</t>
  </si>
  <si>
    <t>ﾀﾞｲﾜｼﾖｳｹﾝ</t>
  </si>
  <si>
    <t>0187011500</t>
  </si>
  <si>
    <t>ﾊﾏﾏﾂﾎﾄﾆｸｽ ｶﾌﾞｼｷｶﾞｲｼﾔ ﾎﾝｼﾔｺｳｼﾞﾖ</t>
  </si>
  <si>
    <t>0075924500</t>
  </si>
  <si>
    <t>大和証券株式会社静岡支店</t>
  </si>
  <si>
    <t>静岡市葵区追手町　１‐１</t>
  </si>
  <si>
    <t>054-254-3151</t>
  </si>
  <si>
    <t>010056211</t>
  </si>
  <si>
    <t>大和証券株式会社沼津支店</t>
  </si>
  <si>
    <t>ｴｽｴﾑﾋﾞｰｼｰﾆﾂｺｳｼﾖｳｹﾝ</t>
  </si>
  <si>
    <t>055-962-3590</t>
  </si>
  <si>
    <t>437-1126</t>
  </si>
  <si>
    <t>010056212</t>
  </si>
  <si>
    <t>053-454-1411</t>
  </si>
  <si>
    <t>0100430400</t>
  </si>
  <si>
    <t>010077362</t>
  </si>
  <si>
    <t>ＳＭＢＣ日興証券株式会社静岡支店</t>
  </si>
  <si>
    <t>ｴｽｴﾑﾋﾞｰｼｰﾆｯｺｳｼﾖｳｹﾝ ｶﾌﾞｼｷ ｶﾞｲｼﾔ</t>
  </si>
  <si>
    <t>静岡市葵区紺屋町　１７番地の１</t>
  </si>
  <si>
    <t>437-1102</t>
  </si>
  <si>
    <t>054-254-2341</t>
  </si>
  <si>
    <t>ﾉﾑﾗｼﾖｳｹﾝ</t>
  </si>
  <si>
    <t>0119497400</t>
  </si>
  <si>
    <t>ﾉﾑﾗ ｼﾖｳｹﾝ ｶﾌﾞｼｷｶﾞｲｼﾔ ﾎﾝﾃ ﾝ</t>
  </si>
  <si>
    <t>東京都中央区日本橋　１丁目９－１</t>
  </si>
  <si>
    <t>ﾄｳﾖｳｼﾖｳｹﾝ</t>
  </si>
  <si>
    <t>104-8678</t>
  </si>
  <si>
    <t>東京都中央区八丁堀　４丁目　７－１</t>
  </si>
  <si>
    <t>延滞金</t>
    <rPh sb="0" eb="3">
      <t>エンタイキン</t>
    </rPh>
    <phoneticPr fontId="2"/>
  </si>
  <si>
    <t>利子割特別徴収税額計算書（写）</t>
    <rPh sb="0" eb="2">
      <t>リシ</t>
    </rPh>
    <rPh sb="2" eb="3">
      <t>ワリ</t>
    </rPh>
    <rPh sb="3" eb="5">
      <t>トクベツ</t>
    </rPh>
    <rPh sb="5" eb="7">
      <t>チョウシュウ</t>
    </rPh>
    <rPh sb="7" eb="9">
      <t>ゼイガク</t>
    </rPh>
    <rPh sb="9" eb="12">
      <t>ケイサンショ</t>
    </rPh>
    <rPh sb="13" eb="14">
      <t>ウツ</t>
    </rPh>
    <phoneticPr fontId="2"/>
  </si>
  <si>
    <t>0187011900</t>
  </si>
  <si>
    <t>ﾄﾞｲｺｳｻﾞｲ ﾇﾏﾂﾞ ｼﾞｷﾞﾖｳｼﾖ</t>
  </si>
  <si>
    <t>ﾄｳﾖｳ ｼﾖｳｹﾝ</t>
  </si>
  <si>
    <t>東京都中央区八丁堀　４丁目７－１</t>
  </si>
  <si>
    <t>03-5117-1040</t>
  </si>
  <si>
    <t>ﾄｳｶｲﾄｳｷﾖｳｼﾖｳｹﾝ</t>
  </si>
  <si>
    <t>160-0004</t>
  </si>
  <si>
    <t>450-6212</t>
  </si>
  <si>
    <t>愛知県名古屋市中村区名駅　４丁目　７－１</t>
  </si>
  <si>
    <t>0550-87-1212</t>
  </si>
  <si>
    <t>010133700</t>
  </si>
  <si>
    <t>0193842100</t>
  </si>
  <si>
    <t>0091059700</t>
  </si>
  <si>
    <t>愛知県名古屋市中村区名駅４丁目　７－１</t>
  </si>
  <si>
    <t>450-0002</t>
  </si>
  <si>
    <t>ﾘｰﾃﾞｲﾝｸﾞｼﾖｳｹﾝ</t>
  </si>
  <si>
    <t>大樹生命保険（株）</t>
  </si>
  <si>
    <t>0187012300</t>
  </si>
  <si>
    <t>H21- 9- 1</t>
  </si>
  <si>
    <t>東京都中央区新川　１丁目８番８号</t>
  </si>
  <si>
    <t>03-4570-1003</t>
  </si>
  <si>
    <t>0162401600</t>
  </si>
  <si>
    <t>静岡市葵区追手町　１－１３</t>
  </si>
  <si>
    <t>利子割の事務は和光商事の川村課</t>
  </si>
  <si>
    <t>0187012700</t>
  </si>
  <si>
    <t>424-0067</t>
  </si>
  <si>
    <t>0057900700</t>
  </si>
  <si>
    <t>ｼｽﾞｷﾞﾝ ﾃｲｰｴﾑ ｼﾖｳｹﾝ</t>
  </si>
  <si>
    <t>054-254-6129</t>
  </si>
  <si>
    <t>0158710100</t>
  </si>
  <si>
    <t>静岡東海証券（株）</t>
  </si>
  <si>
    <t>ｼｽﾞｵｶﾄｳｶｲｼﾖｳｹﾝ</t>
  </si>
  <si>
    <t>静岡市葵区本通　１－　２－１３</t>
  </si>
  <si>
    <t>日本生命保険（相）</t>
  </si>
  <si>
    <t>ﾆﾎﾝｾｲﾒｲﾎｹﾝ</t>
  </si>
  <si>
    <t>大阪府大阪市中央区今橋　３丁目　５－１２</t>
  </si>
  <si>
    <t>009820000</t>
  </si>
  <si>
    <t>0100174600</t>
  </si>
  <si>
    <t>東京都中央区日本橋　２丁目　７－１</t>
  </si>
  <si>
    <t>0078809500</t>
  </si>
  <si>
    <t>太陽生命保険相互会社静岡支社</t>
  </si>
  <si>
    <t>ﾀｲﾖｳ ｾｲﾒｲﾎｹﾝ ｿｳｺﾞｶﾞｲｼﾔ ｼ ｽﾞｵｶｼｼ</t>
  </si>
  <si>
    <t>054-254-2551</t>
  </si>
  <si>
    <t>H26-10- 1</t>
  </si>
  <si>
    <t>H26- 1- 1</t>
  </si>
  <si>
    <t>第一生命保険（株）</t>
  </si>
  <si>
    <t>H28-10- 1</t>
  </si>
  <si>
    <t>富国生命保険（相）</t>
  </si>
  <si>
    <t>0187008700</t>
  </si>
  <si>
    <t>ﾌｺｸ ｾｲﾒｲﾎｹﾝ</t>
  </si>
  <si>
    <t>03-3508-1101</t>
  </si>
  <si>
    <t>421-3203</t>
  </si>
  <si>
    <t>ｱｻﾋｾｲﾒｲﾎｹﾝ</t>
  </si>
  <si>
    <t>0557-84-2611</t>
  </si>
  <si>
    <t>009835001</t>
  </si>
  <si>
    <t>0086756700</t>
  </si>
  <si>
    <t>　１　この計算書は、「種類」の欄の種類の異なるごとに各別に作成し、</t>
    <rPh sb="5" eb="8">
      <t>ケイサンショ</t>
    </rPh>
    <rPh sb="11" eb="13">
      <t>シュルイ</t>
    </rPh>
    <rPh sb="15" eb="16">
      <t>ラン</t>
    </rPh>
    <rPh sb="17" eb="19">
      <t>シュルイ</t>
    </rPh>
    <rPh sb="20" eb="21">
      <t>コト</t>
    </rPh>
    <rPh sb="26" eb="27">
      <t>カク</t>
    </rPh>
    <rPh sb="27" eb="28">
      <t>ベツ</t>
    </rPh>
    <rPh sb="29" eb="31">
      <t>サクセイ</t>
    </rPh>
    <phoneticPr fontId="2"/>
  </si>
  <si>
    <t>朝日生命保険相互会社本社</t>
  </si>
  <si>
    <t>東京都新宿区四谷　１丁目６－１</t>
  </si>
  <si>
    <t>03-4214-3130</t>
  </si>
  <si>
    <t>Ｒ２．１２法人事業税に住所変更</t>
  </si>
  <si>
    <t>ジブラルタ生命保険（株）</t>
  </si>
  <si>
    <t>0020173700</t>
  </si>
  <si>
    <t>03-5501-6001</t>
  </si>
  <si>
    <t>ﾒｲｼﾞﾔｽﾀﾞｾｲﾒｲﾎｹﾝ</t>
  </si>
  <si>
    <t>東京都千代田区丸の内　２丁目　１－１</t>
  </si>
  <si>
    <t>009837000</t>
  </si>
  <si>
    <t>03-3283-8740</t>
  </si>
  <si>
    <t>ﾀｲｼﾞｭｾｲﾒｲﾎｹﾝ</t>
  </si>
  <si>
    <t>100-8123</t>
  </si>
  <si>
    <t>東京都千代田区大手町　２丁目　１－１</t>
  </si>
  <si>
    <t>ｼｽﾞｵｶｹﾝ ｹｲｻﾞｲﾉｳｷﾞﾖｳｷﾖｳﾄﾞ ｳｸﾐｱｲ</t>
  </si>
  <si>
    <t>009838001</t>
  </si>
  <si>
    <t>ﾀｲｼﾞｭ ｾｲﾒｲﾎｹﾝ</t>
  </si>
  <si>
    <t>03-6831-8063</t>
  </si>
  <si>
    <t>住友生命保険（相）</t>
  </si>
  <si>
    <t>540-8512</t>
  </si>
  <si>
    <t>0187009200</t>
  </si>
  <si>
    <t>009839022</t>
  </si>
  <si>
    <t>0545-54-2222</t>
  </si>
  <si>
    <t>ｽﾐﾄﾓｾｲﾒｲﾎｹﾝ ｿｳｺﾞｶﾞｲｼﾔ ｼ  ｽﾞｵｶｼﾃﾝ</t>
  </si>
  <si>
    <t>静岡市葵区日出町　１－２</t>
  </si>
  <si>
    <t>RTM</t>
  </si>
  <si>
    <t>054-254-5421</t>
  </si>
  <si>
    <t>Ｒ３．１２．２３オク様より電話</t>
  </si>
  <si>
    <t>H30- 1- 1</t>
  </si>
  <si>
    <t>ｿﾆｰｾｲﾒｲﾎｹﾝ</t>
  </si>
  <si>
    <t>東京都千代田区大手町　１丁目　９－２</t>
  </si>
  <si>
    <t>009842001</t>
  </si>
  <si>
    <t>東京都千代田区大手町　１丁目　９－２　大手町フィナンシャルシティグランキューブ６Ｆ</t>
  </si>
  <si>
    <t>03-5290-6261</t>
  </si>
  <si>
    <t>105-8604</t>
  </si>
  <si>
    <t>共栄火災海上保険株式会社中部本部</t>
  </si>
  <si>
    <t>納入申告書記載要領</t>
    <rPh sb="0" eb="2">
      <t>ノウニュウ</t>
    </rPh>
    <rPh sb="2" eb="5">
      <t>シンコクショ</t>
    </rPh>
    <rPh sb="5" eb="7">
      <t>キサイ</t>
    </rPh>
    <rPh sb="7" eb="9">
      <t>ヨウリョウ</t>
    </rPh>
    <phoneticPr fontId="2"/>
  </si>
  <si>
    <t>ｷﾖｳｴｲ ｶｻｲｶｲｼﾞﾖｳﾎｹﾝ ｶﾌﾞｼｷ ｶﾞｲｼﾔ</t>
  </si>
  <si>
    <t>ﾐﾂｲｽﾐﾄﾓｶｲｼﾞﾖｳｶｻｲﾎｹﾝ</t>
  </si>
  <si>
    <t>104-8252</t>
  </si>
  <si>
    <t>020056001</t>
  </si>
  <si>
    <t>0187009600</t>
  </si>
  <si>
    <t>0006109600</t>
  </si>
  <si>
    <t>東京都千代田区神田駿河台３丁目　９</t>
  </si>
  <si>
    <t>ｱｲｵｲﾆﾂｾｲﾄﾞｳﾜｿﾝｶﾞｲﾎｹﾝ</t>
  </si>
  <si>
    <t>東京都渋谷区恵比寿　１丁目　２８－１</t>
  </si>
  <si>
    <t>0548-27-2157</t>
  </si>
  <si>
    <t>東京都渋谷区恵比寿　１丁目２８－１</t>
  </si>
  <si>
    <t>東京海上日動火災保険（株）</t>
  </si>
  <si>
    <t>0091159300</t>
  </si>
  <si>
    <t>009862200</t>
  </si>
  <si>
    <t>支払額</t>
    <rPh sb="0" eb="3">
      <t>シハライガク</t>
    </rPh>
    <phoneticPr fontId="2"/>
  </si>
  <si>
    <t>0091159800</t>
  </si>
  <si>
    <t>ﾄｳｷﾖｳｶｲｼﾞﾖｳﾆﾁﾄﾞｳｶｻｲﾎｹﾝ ｶ ﾌﾞｼｷｶﾞ</t>
  </si>
  <si>
    <t>日新火災海上保険（株）</t>
  </si>
  <si>
    <t>101-8329</t>
  </si>
  <si>
    <t>東京都千代田区神田駿河台　２丁目　３</t>
  </si>
  <si>
    <t>0187010000</t>
  </si>
  <si>
    <t>ﾆﾂｼﾝｶｻｲｶｲｼﾞﾖｳﾎｹﾝ ｶﾌﾞｼｷｶﾞ ｲｼﾔ ﾎﾝ</t>
  </si>
  <si>
    <t>03-3292-8000</t>
  </si>
  <si>
    <t>542-8567</t>
  </si>
  <si>
    <t>ﾌｼﾞｶｻｲｶｲｼﾞﾖｳﾎｹﾝ ｶﾌﾞｼｷｶﾞｲ ｼﾔ ﾎﾝﾃ</t>
  </si>
  <si>
    <t>413-0006</t>
  </si>
  <si>
    <t>東京都港区虎ノ門　４丁目３－２０</t>
  </si>
  <si>
    <t>損害保険ジャパン（株）</t>
  </si>
  <si>
    <t>東京都新宿区西新宿　１丁目　２６－１</t>
  </si>
  <si>
    <t>009871001</t>
  </si>
  <si>
    <t>03-3349-3111</t>
  </si>
  <si>
    <t>ｱｸｻｾｲﾒｲﾎｹﾝ</t>
  </si>
  <si>
    <t>108-8020</t>
  </si>
  <si>
    <t>東京都港区白金　１丁目　１７－３</t>
  </si>
  <si>
    <t>009891001</t>
  </si>
  <si>
    <t>非課税・非居住者</t>
    <rPh sb="0" eb="3">
      <t>ヒカゼイ</t>
    </rPh>
    <rPh sb="4" eb="5">
      <t>ヒ</t>
    </rPh>
    <rPh sb="5" eb="8">
      <t>キョジュウシャ</t>
    </rPh>
    <phoneticPr fontId="2"/>
  </si>
  <si>
    <t>東京海上日動あんしん生命保険（株）</t>
  </si>
  <si>
    <t>ﾄｳｷﾖｳｶｲｼﾞﾖｳﾆﾁﾄﾞｳｱﾝｼﾝｾｲﾒｲﾎｹﾝ</t>
  </si>
  <si>
    <t>104-0061</t>
  </si>
  <si>
    <t>東京都中央区銀座　５丁目　３－１６</t>
  </si>
  <si>
    <t>0091159100</t>
  </si>
  <si>
    <t>電話番号０５４５－６７－２６０</t>
  </si>
  <si>
    <t>0557-84-2181</t>
  </si>
  <si>
    <t>0557-84-2271</t>
  </si>
  <si>
    <t>436-0086</t>
  </si>
  <si>
    <t>沼津市原　６５６－４</t>
  </si>
  <si>
    <t>0162830600</t>
  </si>
  <si>
    <t>020009001</t>
  </si>
  <si>
    <t>防衛省共済組合板妻支部</t>
  </si>
  <si>
    <t>ﾎﾞｳｴｲｼﾖｳ ｷﾖｳｻｲｸﾐｱｲ ｲﾀﾂﾞﾏ ｼﾌﾞ</t>
  </si>
  <si>
    <t>御殿場市板妻　４０－１</t>
  </si>
  <si>
    <t>ﾎﾞｳｴｲｼﾖｳ ｷﾖｳｻｲｸﾐｱｲ ｲﾀﾂﾞﾏ  ｼﾌﾞ</t>
  </si>
  <si>
    <t>ｲｽﾞｷﾞｮｷﾞｮｳｷｮｳﾄﾞｳｸﾐｱｲ</t>
  </si>
  <si>
    <t>020011002</t>
  </si>
  <si>
    <t>0116755100</t>
  </si>
  <si>
    <t>ﾎﾞｳｴｲｼﾖｳ ｷﾖｳｻｲｸﾐｱｲ ｵﾏｴｻﾞ ｷ ｼﾌﾞ</t>
  </si>
  <si>
    <t>御前崎市御前崎　２８２５－１</t>
  </si>
  <si>
    <t>020086001</t>
  </si>
  <si>
    <t>0260987700</t>
  </si>
  <si>
    <t>防衛省共済組合駒門支部</t>
  </si>
  <si>
    <t>ﾎﾞｳｴｲｼﾖｳ ｷﾖｳｻｲｸﾐｱｲ ｺﾏｶﾄﾞ  ｼﾌﾞ</t>
  </si>
  <si>
    <t>御殿場市駒門　５－１</t>
  </si>
  <si>
    <t>0116754000</t>
  </si>
  <si>
    <t>焼津市上小杉　１６０２</t>
  </si>
  <si>
    <t>421-0201</t>
  </si>
  <si>
    <t>054-622-1234</t>
  </si>
  <si>
    <t>防衛省共済組合滝ケ原支部</t>
  </si>
  <si>
    <t>0109304200</t>
  </si>
  <si>
    <t>ﾎﾞｳｴｲｼﾖｳ ｷﾖｳｻｲｸﾐｱｲ ﾀｷｶﾞﾊﾗ ｼﾌﾞ</t>
  </si>
  <si>
    <t>御殿場市中畑　２０９２－２</t>
  </si>
  <si>
    <t>ﾎﾞｳｴｲｼﾖｳ ｷﾖｳｻｲｸﾐｱｲ ﾀｷｶﾞﾊ ﾗ ｼﾌﾞ</t>
  </si>
  <si>
    <t>020011006</t>
  </si>
  <si>
    <t>0116754500</t>
  </si>
  <si>
    <t>020229001</t>
  </si>
  <si>
    <t>防衛省共済組合浜松支部</t>
  </si>
  <si>
    <t>浜松市中央区西山町　無番地</t>
  </si>
  <si>
    <t>432-8001</t>
  </si>
  <si>
    <t>0116754600</t>
  </si>
  <si>
    <t>防衛省共済組合富士支部</t>
  </si>
  <si>
    <t>駿東郡小山町須走　４８１－２７</t>
  </si>
  <si>
    <t>410-1431</t>
  </si>
  <si>
    <t>ﾌｫｰﾕｰｴｽ</t>
  </si>
  <si>
    <t>沼津魚市場（株）</t>
  </si>
  <si>
    <t>410-0845</t>
  </si>
  <si>
    <t>沼津市千本港町　１２８－３</t>
  </si>
  <si>
    <t>種　類</t>
    <rPh sb="0" eb="1">
      <t>シュ</t>
    </rPh>
    <rPh sb="2" eb="3">
      <t>タグイ</t>
    </rPh>
    <phoneticPr fontId="2"/>
  </si>
  <si>
    <t>0033390700</t>
  </si>
  <si>
    <t>055-962-3700</t>
  </si>
  <si>
    <t>ﾇﾏﾂﾞｽｲｻﾝ ﾌﾞﾂﾘﾕｳｾﾝﾀ-</t>
  </si>
  <si>
    <t>（株）三明</t>
  </si>
  <si>
    <t>424-0825</t>
  </si>
  <si>
    <t>054-353-3271</t>
  </si>
  <si>
    <t>静岡県経済農業協同組合連合会</t>
  </si>
  <si>
    <t>H30-12-16</t>
  </si>
  <si>
    <t>020042001</t>
  </si>
  <si>
    <t>054-284-9700</t>
  </si>
  <si>
    <t>413-0011</t>
  </si>
  <si>
    <t>ﾜｺｳ ｶｲﾊﾂ</t>
  </si>
  <si>
    <t>静岡県農業協同組合中央会</t>
  </si>
  <si>
    <t>0057857500</t>
  </si>
  <si>
    <t>0145142200</t>
  </si>
  <si>
    <t>050-31013941</t>
  </si>
  <si>
    <t>静岡県厚生農業協同組合連合会</t>
  </si>
  <si>
    <t>静岡市葵区追手町　９－１８　静岡中央ビル内</t>
  </si>
  <si>
    <t>0057884500</t>
  </si>
  <si>
    <t>ｼｽﾞｵｶｹﾝ ｷﾞﾖｷﾞﾖｳｷﾖｳﾄﾞｳｸﾐｱ ｲ ﾚﾝｺﾞ</t>
  </si>
  <si>
    <t>　１　この納入申告書には、都道府県内の営業所等分を一括納入する場合</t>
    <rPh sb="5" eb="7">
      <t>ノウニュウ</t>
    </rPh>
    <rPh sb="7" eb="10">
      <t>シンコクショ</t>
    </rPh>
    <rPh sb="13" eb="17">
      <t>トドウフケン</t>
    </rPh>
    <rPh sb="17" eb="18">
      <t>ナイ</t>
    </rPh>
    <rPh sb="19" eb="22">
      <t>エイギョウショ</t>
    </rPh>
    <rPh sb="22" eb="23">
      <t>トウ</t>
    </rPh>
    <rPh sb="23" eb="24">
      <t>ブン</t>
    </rPh>
    <rPh sb="25" eb="27">
      <t>イッカツ</t>
    </rPh>
    <rPh sb="27" eb="29">
      <t>ノウニュウ</t>
    </rPh>
    <rPh sb="31" eb="33">
      <t>バアイ</t>
    </rPh>
    <phoneticPr fontId="2"/>
  </si>
  <si>
    <t>貴金属等売買</t>
    <rPh sb="0" eb="3">
      <t>キキンゾク</t>
    </rPh>
    <rPh sb="3" eb="4">
      <t>トウ</t>
    </rPh>
    <rPh sb="4" eb="6">
      <t>バイバイ</t>
    </rPh>
    <phoneticPr fontId="2"/>
  </si>
  <si>
    <t>054-252-5151</t>
  </si>
  <si>
    <t>日本通運株式会社　静岡支店</t>
  </si>
  <si>
    <t>ﾆﾂﾎﾟﾝﾂｳｳﾝ ｶﾌﾞｼｷｶﾞｲｼﾔ ｼｽﾞｵｶｼﾃﾝ</t>
  </si>
  <si>
    <t>0100185300</t>
  </si>
  <si>
    <t>020050001</t>
  </si>
  <si>
    <t>ﾆﾂﾎﾟﾝﾂｳｳﾝ ｶﾌﾞｼｷｶﾞｲｼﾔ ｼｽﾞ ｵｶｼﾃﾝ</t>
  </si>
  <si>
    <t>0016732500</t>
  </si>
  <si>
    <t>054-385-3101</t>
  </si>
  <si>
    <t>ｼｽﾞｵｶｹﾝ ｼﾁﾖｳｿﾝｼﾖｸｲﾝ</t>
  </si>
  <si>
    <t>020063001</t>
  </si>
  <si>
    <t>（株）遠州米穀</t>
  </si>
  <si>
    <t>ｴﾝｼﾕｳ ﾍﾞｲｺｸ</t>
  </si>
  <si>
    <t>438-0801</t>
  </si>
  <si>
    <t>磐田市高見丘　１２０３</t>
  </si>
  <si>
    <t>和興フィルタテクノロジー株式会社静岡事業所第一工場</t>
  </si>
  <si>
    <t>0139630600</t>
  </si>
  <si>
    <t>ﾜｺｳﾌｲﾙﾀﾃｸﾉﾛｼﾞｰ ｶﾌﾞｼｷｶﾞｲｼ ﾔ ｼｽﾞｵ</t>
  </si>
  <si>
    <t>和興フィルタテクノロジー株式会社静岡事業所第二工場</t>
  </si>
  <si>
    <t>（株）キャタラー</t>
  </si>
  <si>
    <t>ｷﾔﾀﾗ-</t>
  </si>
  <si>
    <t>437-1412</t>
  </si>
  <si>
    <t>興国インテツク株式会社大浜工場</t>
  </si>
  <si>
    <t>ｺｳｺｸｲﾝﾃﾂｸ ｶﾌﾞｼｷｶﾞｲｼﾔ ｵｵﾊﾏｺｳｼﾞﾖ</t>
  </si>
  <si>
    <t>437-1434</t>
  </si>
  <si>
    <t>020091001</t>
  </si>
  <si>
    <t>ｺｳｺｸｲﾝﾃﾂｸ ｶﾌﾞｼｷｶﾞｲｼﾔ ｵｵﾊ ﾏｺｳｼﾞﾖ</t>
  </si>
  <si>
    <t>0174868300</t>
  </si>
  <si>
    <t>静岡市清水区蒲原　４９０５－１３</t>
  </si>
  <si>
    <t>054-385-4191</t>
  </si>
  <si>
    <t>浜松運送（株）</t>
  </si>
  <si>
    <t>ﾊﾏﾏﾂ ｳﾝｿｳ</t>
  </si>
  <si>
    <t>浜松市中央区下石田町　１０５３</t>
  </si>
  <si>
    <t>020105001</t>
  </si>
  <si>
    <t>053-421-7777</t>
  </si>
  <si>
    <t>浜松ホトニクス株式会社本社工場</t>
  </si>
  <si>
    <t>0109262600</t>
  </si>
  <si>
    <t>020107001</t>
  </si>
  <si>
    <t>053-434-3311</t>
  </si>
  <si>
    <t>0163194100</t>
  </si>
  <si>
    <t>020227001</t>
  </si>
  <si>
    <t>055-963-2001</t>
  </si>
  <si>
    <t>H30- 5-31</t>
  </si>
  <si>
    <t>ﾍｲｾｲﾋﾞﾙﾄﾞﾃｯｸ</t>
  </si>
  <si>
    <t>令和５年１０月２日（株）工栄建</t>
  </si>
  <si>
    <t>ｻｰﾗｲｰｱﾝﾄﾞｴﾙｼｽﾞｵｶ</t>
  </si>
  <si>
    <t>静岡市清水区鳥坂　５３１</t>
  </si>
  <si>
    <t>（株）エム・オー・エー基金</t>
  </si>
  <si>
    <t>R 4-10- 1</t>
  </si>
  <si>
    <t>令和５年５月分から電子申告</t>
  </si>
  <si>
    <t>サーラＥ＆Ｌ浜松（株）</t>
  </si>
  <si>
    <t>ｻｰﾗｲｰｱﾝﾄﾞｴﾙﾊﾏﾏﾂ</t>
  </si>
  <si>
    <t>435-0044</t>
  </si>
  <si>
    <t>020241001</t>
  </si>
  <si>
    <t>020001001</t>
  </si>
  <si>
    <t>0558-22-3585</t>
  </si>
  <si>
    <t>054-203-3535</t>
  </si>
  <si>
    <t>ｼｽﾞｵｶ ﾘｰｶﾞﾙ ｻﾎﾟｰﾄｾﾝﾀｰ</t>
  </si>
  <si>
    <t>静岡市葵区馬場町　４３－１</t>
  </si>
  <si>
    <t>020069001</t>
  </si>
  <si>
    <t>020221001</t>
  </si>
  <si>
    <t>ｽｽﾞﾖｺｳｻﾝ</t>
  </si>
  <si>
    <t>054-354-3098</t>
  </si>
  <si>
    <t>（株）ラスティング</t>
  </si>
  <si>
    <t>432-8064</t>
  </si>
  <si>
    <t>懸賞金付預貯金等</t>
    <rPh sb="0" eb="4">
      <t>ケンショウキンツキ</t>
    </rPh>
    <rPh sb="4" eb="7">
      <t>ヨチョキン</t>
    </rPh>
    <rPh sb="7" eb="8">
      <t>トウ</t>
    </rPh>
    <phoneticPr fontId="2"/>
  </si>
  <si>
    <t>0159559800</t>
  </si>
  <si>
    <t>020108001</t>
  </si>
  <si>
    <t>ｾｲｼﾖｳｶｲ (ﾊﾏﾏﾂｷﾀﾋﾞﾖｳｲﾝ)</t>
  </si>
  <si>
    <t>431-3113</t>
  </si>
  <si>
    <t>特別徴収税額計算書記載要領</t>
    <rPh sb="0" eb="2">
      <t>トクベツ</t>
    </rPh>
    <rPh sb="2" eb="4">
      <t>チョウシュウ</t>
    </rPh>
    <rPh sb="4" eb="6">
      <t>ゼイガク</t>
    </rPh>
    <rPh sb="6" eb="9">
      <t>ケイサンショ</t>
    </rPh>
    <rPh sb="9" eb="11">
      <t>キサイ</t>
    </rPh>
    <rPh sb="11" eb="13">
      <t>ヨウリョウ</t>
    </rPh>
    <phoneticPr fontId="2"/>
  </si>
  <si>
    <t>浜松市中央区大瀬町　１５６８</t>
  </si>
  <si>
    <t>0141113300</t>
  </si>
  <si>
    <t>020113001</t>
  </si>
  <si>
    <t>（株）イケヤ</t>
  </si>
  <si>
    <t>ｲｹﾔ</t>
  </si>
  <si>
    <t>424-0885</t>
  </si>
  <si>
    <t>静岡市清水区草薙杉道　３－　２－１２</t>
  </si>
  <si>
    <t>静岡市清水区草薙杉道　３－２－１２</t>
  </si>
  <si>
    <t>054-346-5836</t>
  </si>
  <si>
    <t>ﾇﾏﾂﾞ ﾍﾞｲｺｸ ｵﾛｼ</t>
  </si>
  <si>
    <t>020187001</t>
  </si>
  <si>
    <t>連絡先０５５－９８８－７７７１</t>
  </si>
  <si>
    <t>0160811800</t>
  </si>
  <si>
    <t>浜松市浜名区新都田　１丁目２－１１</t>
  </si>
  <si>
    <t>丸松青果（株）</t>
  </si>
  <si>
    <t>420-0922</t>
  </si>
  <si>
    <t>0165586500</t>
  </si>
  <si>
    <t>H23- 9- 6</t>
  </si>
  <si>
    <t>（株）オクトレ</t>
  </si>
  <si>
    <t>ｵｸﾄﾚ</t>
  </si>
  <si>
    <t>433-8125</t>
  </si>
  <si>
    <t>020200001</t>
  </si>
  <si>
    <t>H25- 4-10</t>
  </si>
  <si>
    <t>望月螺旋（株）</t>
  </si>
  <si>
    <t>424-0204</t>
  </si>
  <si>
    <t>020211001</t>
  </si>
  <si>
    <t>054-369-1156</t>
  </si>
  <si>
    <t>ｴﾑｵｰｴｰｷｷﾝ</t>
  </si>
  <si>
    <t>H27- 6- 1</t>
  </si>
  <si>
    <t>南駿河湾（漁）</t>
  </si>
  <si>
    <t>0178195800</t>
  </si>
  <si>
    <t>020214001</t>
  </si>
  <si>
    <t>H27- 9- 1</t>
  </si>
  <si>
    <t>小川（漁）</t>
  </si>
  <si>
    <t>ｺｶﾞﾜ</t>
  </si>
  <si>
    <t>焼津市小川　３３９２－９</t>
  </si>
  <si>
    <t>0022925900</t>
  </si>
  <si>
    <t>054-624-8130</t>
  </si>
  <si>
    <t>H23- 2-28</t>
  </si>
  <si>
    <t>和光商事（株）</t>
  </si>
  <si>
    <t>袋井市掛之上　３－１</t>
  </si>
  <si>
    <t>（株）いなとり荘</t>
  </si>
  <si>
    <t>ｲﾅﾄﾘｿｳ</t>
  </si>
  <si>
    <t>賀茂郡東伊豆町稲取　１５３１</t>
  </si>
  <si>
    <t>H28- 1- 1</t>
  </si>
  <si>
    <t>（株）エム・オー・エー商事</t>
  </si>
  <si>
    <t>（株）ゼネラルマネジメント</t>
  </si>
  <si>
    <t>055-960-9913</t>
  </si>
  <si>
    <t>ｾﾞﾈﾗﾙﾏﾈｼﾞﾒﾝﾄ</t>
  </si>
  <si>
    <t>静岡市葵区安東　１－　２３－１</t>
  </si>
  <si>
    <t>0158644100</t>
  </si>
  <si>
    <t>020222001</t>
  </si>
  <si>
    <t>H29- 6-30</t>
  </si>
  <si>
    <t>（株）プラウド</t>
  </si>
  <si>
    <t>ﾌﾟﾗｳﾄﾞ</t>
  </si>
  <si>
    <t>020224001</t>
  </si>
  <si>
    <t>ｸﾞﾂﾄﾞ ｽﾀｲﾙ ｶﾝﾊﾟﾆｰ</t>
  </si>
  <si>
    <t>Ｙ．Ｔ．Ｓ．（株）</t>
  </si>
  <si>
    <t>426-0005</t>
  </si>
  <si>
    <t>三洋薬品ＨＢＣ（株）</t>
  </si>
  <si>
    <t>藤枝市水守　３丁目　２２－１４</t>
  </si>
  <si>
    <t>0204362100</t>
  </si>
  <si>
    <t>020230001</t>
  </si>
  <si>
    <t>054-639-5345</t>
  </si>
  <si>
    <t>ＲｅＰｕＢｒｅｗ（同）</t>
  </si>
  <si>
    <t>ﾘﾊﾟﾌﾞﾘｭｰ</t>
  </si>
  <si>
    <t>055-939-8877</t>
  </si>
  <si>
    <t>090-5198-8745</t>
  </si>
  <si>
    <t>（株）トーゼミ</t>
  </si>
  <si>
    <t>ﾄｰｾﾞﾐ</t>
  </si>
  <si>
    <t>438-0817</t>
  </si>
  <si>
    <t>0226856500</t>
  </si>
  <si>
    <t>R 1-11-30</t>
  </si>
  <si>
    <t>（株）七富乳業</t>
  </si>
  <si>
    <t>ﾅﾅﾄﾐﾆｭｳｷﾞｮｳ</t>
  </si>
  <si>
    <t>020235001</t>
  </si>
  <si>
    <t>413-0234</t>
  </si>
  <si>
    <t>0557-52-0010</t>
  </si>
  <si>
    <t>ﾄｳﾎﾟﾘ</t>
  </si>
  <si>
    <t>0090798300</t>
  </si>
  <si>
    <t>020237001</t>
  </si>
  <si>
    <t>054-627-6774</t>
  </si>
  <si>
    <t>ｾｸｽﾀﾌﾟﾙｳｲﾝｸﾞ</t>
  </si>
  <si>
    <t>浜松市中央区北寺島町　２１４－９</t>
  </si>
  <si>
    <t>020242001</t>
  </si>
  <si>
    <t>020238001</t>
  </si>
  <si>
    <t>R 2-12-15</t>
  </si>
  <si>
    <t>（株）アバンティ</t>
  </si>
  <si>
    <t>ｱﾊﾞﾝﾃｨ</t>
  </si>
  <si>
    <t>0298138900</t>
  </si>
  <si>
    <t>R 4- 6-30</t>
  </si>
  <si>
    <t>担当税理士　税理士法人Ｋ・Ｓ・</t>
  </si>
  <si>
    <t>静岡市駿河区池田　２７４－２</t>
  </si>
  <si>
    <t>ﾊﾏﾏﾂﾌｧｲﾅﾝｼｬﾙﾌﾟﾗﾝﾅｰｽﾞｼﾞﾑｼ ｮ</t>
  </si>
  <si>
    <t>ｼｶｺﾐｭﾆﾃｨﾋｶﾘ</t>
  </si>
  <si>
    <t>0317956700</t>
  </si>
  <si>
    <t>ｴﾝ</t>
  </si>
  <si>
    <t>H31- 3-26</t>
  </si>
  <si>
    <t>静岡市葵区吉野町　４－７</t>
  </si>
  <si>
    <t>0324539100</t>
  </si>
  <si>
    <t>合計</t>
    <rPh sb="0" eb="2">
      <t>ゴウケイ</t>
    </rPh>
    <phoneticPr fontId="2"/>
  </si>
  <si>
    <t>050-6869-022</t>
  </si>
  <si>
    <t>ｻﾝﾖｳﾔｸﾋﾝｴｲﾁﾋﾞｰｼｰ</t>
  </si>
  <si>
    <t>424-0831</t>
  </si>
  <si>
    <t>静岡市清水区入江　３－　１０番２１号</t>
  </si>
  <si>
    <t>03-5928-1911</t>
  </si>
  <si>
    <t>R 6- 8- 1</t>
  </si>
  <si>
    <t>電子申告</t>
  </si>
  <si>
    <t>0317229700</t>
  </si>
  <si>
    <t>020248001</t>
  </si>
  <si>
    <t>0545-51-8233</t>
  </si>
  <si>
    <t>417-0055</t>
  </si>
  <si>
    <t>0314562500</t>
  </si>
  <si>
    <t>袋井市愛野南　３丁目　５－１２</t>
  </si>
  <si>
    <t>0325792200</t>
  </si>
  <si>
    <t>利子割特別徴収税額計算書(写)</t>
    <rPh sb="0" eb="2">
      <t>リシ</t>
    </rPh>
    <rPh sb="2" eb="3">
      <t>ワリ</t>
    </rPh>
    <rPh sb="3" eb="5">
      <t>トクベツ</t>
    </rPh>
    <rPh sb="5" eb="7">
      <t>チョウシュウ</t>
    </rPh>
    <rPh sb="7" eb="9">
      <t>ゼイガク</t>
    </rPh>
    <rPh sb="9" eb="12">
      <t>ケイサンショ</t>
    </rPh>
    <rPh sb="13" eb="14">
      <t>ウツ</t>
    </rPh>
    <phoneticPr fontId="2"/>
  </si>
  <si>
    <t>静 岡 県 税・公 金</t>
    <rPh sb="0" eb="1">
      <t>セイ</t>
    </rPh>
    <rPh sb="2" eb="3">
      <t>オカ</t>
    </rPh>
    <rPh sb="4" eb="5">
      <t>ケン</t>
    </rPh>
    <rPh sb="6" eb="7">
      <t>ゼイ</t>
    </rPh>
    <rPh sb="8" eb="9">
      <t>コウ</t>
    </rPh>
    <rPh sb="10" eb="11">
      <t>キン</t>
    </rPh>
    <phoneticPr fontId="2"/>
  </si>
  <si>
    <t>　　(2) 租税特別措置法第４条の２第１項に規定する勤労者財産形成住宅</t>
    <rPh sb="6" eb="14">
      <t>ソゼイトクベツソチホウダイ</t>
    </rPh>
    <rPh sb="15" eb="16">
      <t>ジョウ</t>
    </rPh>
    <rPh sb="18" eb="19">
      <t>ダイ</t>
    </rPh>
    <rPh sb="20" eb="21">
      <t>コウ</t>
    </rPh>
    <rPh sb="22" eb="24">
      <t>キテイ</t>
    </rPh>
    <rPh sb="26" eb="29">
      <t>キンロウシャ</t>
    </rPh>
    <rPh sb="29" eb="31">
      <t>ザイサン</t>
    </rPh>
    <rPh sb="31" eb="33">
      <t>ケイセイ</t>
    </rPh>
    <rPh sb="33" eb="35">
      <t>ジュウタク</t>
    </rPh>
    <phoneticPr fontId="2"/>
  </si>
  <si>
    <t>　　　年金貯蓄の利子等</t>
    <rPh sb="3" eb="5">
      <t>ネンキン</t>
    </rPh>
    <rPh sb="5" eb="7">
      <t>チョチク</t>
    </rPh>
    <rPh sb="8" eb="10">
      <t>リシ</t>
    </rPh>
    <rPh sb="10" eb="11">
      <t>トウ</t>
    </rPh>
    <phoneticPr fontId="2"/>
  </si>
  <si>
    <t>　　(1) 所得税法第10条第1項に規定する障害者等の少額預金の利子等及び</t>
    <rPh sb="6" eb="9">
      <t>ショトクゼイ</t>
    </rPh>
    <rPh sb="9" eb="10">
      <t>ホウ</t>
    </rPh>
    <rPh sb="10" eb="11">
      <t>ダイ</t>
    </rPh>
    <rPh sb="13" eb="14">
      <t>ジョウ</t>
    </rPh>
    <rPh sb="14" eb="15">
      <t>ダイ</t>
    </rPh>
    <rPh sb="16" eb="17">
      <t>コウ</t>
    </rPh>
    <rPh sb="18" eb="20">
      <t>キテイ</t>
    </rPh>
    <rPh sb="22" eb="25">
      <t>ショウガイシャ</t>
    </rPh>
    <rPh sb="25" eb="26">
      <t>トウ</t>
    </rPh>
    <rPh sb="27" eb="31">
      <t>ショウガクヨキン</t>
    </rPh>
    <rPh sb="32" eb="34">
      <t>リシ</t>
    </rPh>
    <rPh sb="34" eb="35">
      <t>トウ</t>
    </rPh>
    <rPh sb="35" eb="36">
      <t>オヨ</t>
    </rPh>
    <phoneticPr fontId="2"/>
  </si>
  <si>
    <t>　　　特別徴収義務者の法人番号（行政手続における特定の個人を識別す</t>
    <rPh sb="3" eb="5">
      <t>トクベツ</t>
    </rPh>
    <rPh sb="5" eb="7">
      <t>チョウシュウ</t>
    </rPh>
    <rPh sb="7" eb="10">
      <t>ギムシャ</t>
    </rPh>
    <rPh sb="11" eb="13">
      <t>ホウジン</t>
    </rPh>
    <rPh sb="13" eb="15">
      <t>バンゴウ</t>
    </rPh>
    <rPh sb="16" eb="20">
      <t>ギョウセイテツヅ</t>
    </rPh>
    <rPh sb="24" eb="26">
      <t>トクテイ</t>
    </rPh>
    <rPh sb="27" eb="29">
      <t>コジン</t>
    </rPh>
    <rPh sb="30" eb="32">
      <t>シキベツ</t>
    </rPh>
    <phoneticPr fontId="2"/>
  </si>
  <si>
    <t>　　　預金の利子及び納税貯蓄組合預金の利子</t>
    <rPh sb="3" eb="5">
      <t>ヨキン</t>
    </rPh>
    <rPh sb="6" eb="8">
      <t>リシ</t>
    </rPh>
    <rPh sb="8" eb="9">
      <t>オヨ</t>
    </rPh>
    <rPh sb="10" eb="12">
      <t>ノウゼイ</t>
    </rPh>
    <rPh sb="12" eb="14">
      <t>チョチク</t>
    </rPh>
    <rPh sb="14" eb="16">
      <t>クミアイ</t>
    </rPh>
    <rPh sb="16" eb="18">
      <t>ヨキン</t>
    </rPh>
    <rPh sb="19" eb="21">
      <t>リシ</t>
    </rPh>
    <phoneticPr fontId="2"/>
  </si>
  <si>
    <t>　　(2) 「特別徴収義務者番号」欄には、都道府県知事が指定した番号を</t>
    <rPh sb="7" eb="9">
      <t>トクベツ</t>
    </rPh>
    <rPh sb="9" eb="11">
      <t>チョウシュウ</t>
    </rPh>
    <rPh sb="11" eb="14">
      <t>ギムシャ</t>
    </rPh>
    <rPh sb="14" eb="16">
      <t>バンゴウ</t>
    </rPh>
    <rPh sb="17" eb="18">
      <t>ラン</t>
    </rPh>
    <rPh sb="21" eb="25">
      <t>トドウフケン</t>
    </rPh>
    <rPh sb="25" eb="27">
      <t>チジ</t>
    </rPh>
    <rPh sb="28" eb="30">
      <t>シテイ</t>
    </rPh>
    <rPh sb="32" eb="34">
      <t>バンゴウ</t>
    </rPh>
    <phoneticPr fontId="2"/>
  </si>
  <si>
    <t>　　　記載すること。</t>
    <rPh sb="3" eb="5">
      <t>キサイ</t>
    </rPh>
    <phoneticPr fontId="2"/>
  </si>
  <si>
    <t>　　(8) 「特別徴収税額」欄には、支払金額について特別徴収して納入す</t>
    <rPh sb="7" eb="9">
      <t>トクベツ</t>
    </rPh>
    <rPh sb="9" eb="11">
      <t>チョウシュウ</t>
    </rPh>
    <rPh sb="11" eb="13">
      <t>ゼイガク</t>
    </rPh>
    <rPh sb="14" eb="15">
      <t>ラン</t>
    </rPh>
    <rPh sb="18" eb="20">
      <t>シハライ</t>
    </rPh>
    <rPh sb="20" eb="22">
      <t>キンガク</t>
    </rPh>
    <rPh sb="26" eb="28">
      <t>トクベツ</t>
    </rPh>
    <rPh sb="28" eb="30">
      <t>チョウシュウ</t>
    </rPh>
    <rPh sb="32" eb="34">
      <t>ノウニュウ</t>
    </rPh>
    <phoneticPr fontId="2"/>
  </si>
  <si>
    <t>一括納入・営業所等毎の別</t>
    <rPh sb="0" eb="4">
      <t>イッカツノウニュウ</t>
    </rPh>
    <rPh sb="5" eb="8">
      <t>エイギョウショ</t>
    </rPh>
    <rPh sb="8" eb="9">
      <t>トウ</t>
    </rPh>
    <rPh sb="9" eb="10">
      <t>マイ</t>
    </rPh>
    <rPh sb="11" eb="12">
      <t>ベツ</t>
    </rPh>
    <phoneticPr fontId="2"/>
  </si>
  <si>
    <t>電話番号</t>
    <rPh sb="0" eb="2">
      <t>デンワ</t>
    </rPh>
    <rPh sb="2" eb="4">
      <t>バンゴウ</t>
    </rPh>
    <phoneticPr fontId="2"/>
  </si>
  <si>
    <t>種類</t>
    <rPh sb="0" eb="2">
      <t>シュルイ</t>
    </rPh>
    <phoneticPr fontId="2"/>
  </si>
  <si>
    <t>税額</t>
    <rPh sb="0" eb="2">
      <t>ゼイガク</t>
    </rPh>
    <phoneticPr fontId="2"/>
  </si>
  <si>
    <t>名称</t>
    <rPh sb="0" eb="2">
      <t>メイショウ</t>
    </rPh>
    <phoneticPr fontId="2"/>
  </si>
  <si>
    <t>02 銀行預金利子</t>
    <rPh sb="3" eb="5">
      <t>ギンコウ</t>
    </rPh>
    <rPh sb="5" eb="7">
      <t>ヨキン</t>
    </rPh>
    <rPh sb="7" eb="9">
      <t>リシ</t>
    </rPh>
    <phoneticPr fontId="2"/>
  </si>
  <si>
    <t>17 一時払保険等</t>
    <rPh sb="3" eb="6">
      <t>イチジバライ</t>
    </rPh>
    <rPh sb="6" eb="8">
      <t>ホケン</t>
    </rPh>
    <rPh sb="8" eb="9">
      <t>トウ</t>
    </rPh>
    <phoneticPr fontId="2"/>
  </si>
  <si>
    <t>04 勤務先預金等の利子</t>
    <rPh sb="3" eb="6">
      <t>キンムサキ</t>
    </rPh>
    <rPh sb="6" eb="8">
      <t>ヨキン</t>
    </rPh>
    <rPh sb="8" eb="9">
      <t>トウ</t>
    </rPh>
    <rPh sb="10" eb="12">
      <t>リシ</t>
    </rPh>
    <phoneticPr fontId="2"/>
  </si>
  <si>
    <t>05 合同運用信託の収益の分配</t>
    <rPh sb="3" eb="5">
      <t>ゴウドウ</t>
    </rPh>
    <rPh sb="5" eb="7">
      <t>ウンヨウ</t>
    </rPh>
    <rPh sb="7" eb="9">
      <t>シンタク</t>
    </rPh>
    <rPh sb="10" eb="12">
      <t>シュウエキ</t>
    </rPh>
    <rPh sb="13" eb="15">
      <t>ブンパイ</t>
    </rPh>
    <phoneticPr fontId="2"/>
  </si>
  <si>
    <t>07 郵便貯金利子</t>
    <rPh sb="3" eb="5">
      <t>ユウビン</t>
    </rPh>
    <rPh sb="5" eb="7">
      <t>チョキン</t>
    </rPh>
    <rPh sb="7" eb="9">
      <t>リシ</t>
    </rPh>
    <phoneticPr fontId="2"/>
  </si>
  <si>
    <t>09 財形貯蓄契約に係る生命保険等の差益</t>
    <rPh sb="3" eb="5">
      <t>ザイケイ</t>
    </rPh>
    <rPh sb="5" eb="7">
      <t>チョチク</t>
    </rPh>
    <rPh sb="7" eb="9">
      <t>ケイヤク</t>
    </rPh>
    <rPh sb="10" eb="11">
      <t>カカ</t>
    </rPh>
    <rPh sb="12" eb="14">
      <t>セイメイ</t>
    </rPh>
    <rPh sb="14" eb="16">
      <t>ホケン</t>
    </rPh>
    <rPh sb="16" eb="17">
      <t>トウ</t>
    </rPh>
    <rPh sb="18" eb="20">
      <t>サエキ</t>
    </rPh>
    <phoneticPr fontId="2"/>
  </si>
  <si>
    <t>懸賞金付預貯金等の懸賞金等、定期積金、掛金の給付補てん金、
抵当証券の利息、貴金属等の売戻し条件付売買の利益、外貨建
預貯金等の為替差益、一時払養老保険、一時払損害保険等の差益</t>
    <rPh sb="0" eb="4">
      <t>ケンショウキンツキ</t>
    </rPh>
    <rPh sb="4" eb="7">
      <t>ヨチョキン</t>
    </rPh>
    <rPh sb="7" eb="8">
      <t>トウ</t>
    </rPh>
    <rPh sb="9" eb="12">
      <t>ケンショウキン</t>
    </rPh>
    <rPh sb="12" eb="13">
      <t>トウ</t>
    </rPh>
    <rPh sb="14" eb="16">
      <t>テイキ</t>
    </rPh>
    <rPh sb="16" eb="18">
      <t>ツミキン</t>
    </rPh>
    <rPh sb="19" eb="20">
      <t>カ</t>
    </rPh>
    <rPh sb="20" eb="21">
      <t>キン</t>
    </rPh>
    <rPh sb="22" eb="24">
      <t>キュウフ</t>
    </rPh>
    <rPh sb="24" eb="25">
      <t>ホ</t>
    </rPh>
    <rPh sb="27" eb="28">
      <t>キン</t>
    </rPh>
    <rPh sb="30" eb="32">
      <t>テイトウ</t>
    </rPh>
    <rPh sb="32" eb="34">
      <t>ショウケン</t>
    </rPh>
    <rPh sb="35" eb="37">
      <t>リソク</t>
    </rPh>
    <rPh sb="38" eb="41">
      <t>キキンゾク</t>
    </rPh>
    <rPh sb="41" eb="42">
      <t>トウ</t>
    </rPh>
    <rPh sb="43" eb="45">
      <t>ウリモド</t>
    </rPh>
    <rPh sb="46" eb="49">
      <t>ジョウケンツキ</t>
    </rPh>
    <rPh sb="49" eb="51">
      <t>バイバイ</t>
    </rPh>
    <rPh sb="52" eb="54">
      <t>リエキ</t>
    </rPh>
    <rPh sb="55" eb="58">
      <t>ガイカダ</t>
    </rPh>
    <rPh sb="59" eb="62">
      <t>ヨチョキン</t>
    </rPh>
    <rPh sb="62" eb="63">
      <t>トウ</t>
    </rPh>
    <rPh sb="64" eb="66">
      <t>カワセ</t>
    </rPh>
    <rPh sb="66" eb="68">
      <t>サエキ</t>
    </rPh>
    <rPh sb="69" eb="72">
      <t>イチジバライ</t>
    </rPh>
    <rPh sb="72" eb="74">
      <t>ヨウロウ</t>
    </rPh>
    <rPh sb="74" eb="76">
      <t>ホケン</t>
    </rPh>
    <rPh sb="77" eb="80">
      <t>イチジバライ</t>
    </rPh>
    <rPh sb="80" eb="82">
      <t>ソンガイ</t>
    </rPh>
    <rPh sb="82" eb="84">
      <t>ホケン</t>
    </rPh>
    <rPh sb="84" eb="85">
      <t>トウ</t>
    </rPh>
    <rPh sb="86" eb="88">
      <t>サエキ</t>
    </rPh>
    <phoneticPr fontId="2"/>
  </si>
  <si>
    <t>定期積金</t>
    <rPh sb="0" eb="2">
      <t>テイキ</t>
    </rPh>
    <rPh sb="2" eb="4">
      <t>ツミキン</t>
    </rPh>
    <phoneticPr fontId="2"/>
  </si>
  <si>
    <t>外貨建預貯金等</t>
    <rPh sb="0" eb="2">
      <t>ガイカ</t>
    </rPh>
    <rPh sb="2" eb="3">
      <t>タ</t>
    </rPh>
    <rPh sb="3" eb="6">
      <t>ヨチョキン</t>
    </rPh>
    <rPh sb="6" eb="7">
      <t>トウ</t>
    </rPh>
    <phoneticPr fontId="2"/>
  </si>
  <si>
    <t>（金融機関又は郵便局保管）</t>
    <rPh sb="1" eb="3">
      <t>キンユウ</t>
    </rPh>
    <rPh sb="3" eb="5">
      <t>キカン</t>
    </rPh>
    <rPh sb="5" eb="6">
      <t>マタ</t>
    </rPh>
    <rPh sb="7" eb="10">
      <t>ユウビンキョク</t>
    </rPh>
    <rPh sb="10" eb="12">
      <t>ホカン</t>
    </rPh>
    <phoneticPr fontId="2"/>
  </si>
  <si>
    <t>一時払保険等</t>
    <rPh sb="0" eb="3">
      <t>イチジバライ</t>
    </rPh>
    <rPh sb="3" eb="5">
      <t>ホケン</t>
    </rPh>
    <rPh sb="5" eb="6">
      <t>トウ</t>
    </rPh>
    <phoneticPr fontId="2"/>
  </si>
  <si>
    <t>その２</t>
  </si>
  <si>
    <t>13 掛　　金</t>
    <rPh sb="3" eb="4">
      <t>カ</t>
    </rPh>
    <rPh sb="6" eb="7">
      <t>キン</t>
    </rPh>
    <phoneticPr fontId="2"/>
  </si>
  <si>
    <t>15 貴金属等売買</t>
    <rPh sb="3" eb="6">
      <t>キキンゾク</t>
    </rPh>
    <rPh sb="6" eb="7">
      <t>トウ</t>
    </rPh>
    <rPh sb="7" eb="9">
      <t>バイバイ</t>
    </rPh>
    <phoneticPr fontId="2"/>
  </si>
  <si>
    <t>16 外貨建預貯金等</t>
    <rPh sb="3" eb="5">
      <t>ガイカ</t>
    </rPh>
    <rPh sb="5" eb="6">
      <t>タ</t>
    </rPh>
    <rPh sb="6" eb="9">
      <t>ヨチョキン</t>
    </rPh>
    <rPh sb="9" eb="10">
      <t>トウ</t>
    </rPh>
    <phoneticPr fontId="2"/>
  </si>
  <si>
    <t>納入書　　　　　</t>
    <rPh sb="0" eb="2">
      <t>ノウニュウ</t>
    </rPh>
    <phoneticPr fontId="2"/>
  </si>
  <si>
    <t>　　　租税特別措置法第４条第１項に規定する障害者等の少額公債の利子</t>
    <rPh sb="3" eb="5">
      <t>ソゼイ</t>
    </rPh>
    <rPh sb="5" eb="7">
      <t>トクベツ</t>
    </rPh>
    <rPh sb="7" eb="10">
      <t>ソチホウ</t>
    </rPh>
    <rPh sb="10" eb="11">
      <t>ダイ</t>
    </rPh>
    <rPh sb="12" eb="13">
      <t>ジョウ</t>
    </rPh>
    <rPh sb="13" eb="14">
      <t>ダイ</t>
    </rPh>
    <rPh sb="15" eb="16">
      <t>コウ</t>
    </rPh>
    <rPh sb="17" eb="19">
      <t>キテイ</t>
    </rPh>
    <rPh sb="21" eb="24">
      <t>ショウガイシャ</t>
    </rPh>
    <rPh sb="24" eb="25">
      <t>トウ</t>
    </rPh>
    <rPh sb="26" eb="28">
      <t>ショウガク</t>
    </rPh>
    <rPh sb="28" eb="30">
      <t>コウサイ</t>
    </rPh>
    <rPh sb="31" eb="33">
      <t>リシ</t>
    </rPh>
    <phoneticPr fontId="2"/>
  </si>
  <si>
    <t>　２　この納入申告書の記載の要領は、次によること。</t>
    <rPh sb="5" eb="7">
      <t>ノウニュウ</t>
    </rPh>
    <rPh sb="7" eb="10">
      <t>シンコクショ</t>
    </rPh>
    <rPh sb="11" eb="13">
      <t>キサイ</t>
    </rPh>
    <rPh sb="14" eb="16">
      <t>ヨウリョウ</t>
    </rPh>
    <rPh sb="18" eb="19">
      <t>ツギ</t>
    </rPh>
    <phoneticPr fontId="2"/>
  </si>
  <si>
    <t>領収(納入)済通知書</t>
  </si>
  <si>
    <t>領収日付印</t>
  </si>
  <si>
    <t>領収日付印</t>
    <rPh sb="0" eb="2">
      <t>リョウシュウ</t>
    </rPh>
    <rPh sb="2" eb="5">
      <t>ヒヅケイン</t>
    </rPh>
    <phoneticPr fontId="2"/>
  </si>
  <si>
    <t>　　(5) 「県・営」欄は、都道府県内の営業所等分を一括納入する場合</t>
    <rPh sb="7" eb="8">
      <t>ケン</t>
    </rPh>
    <rPh sb="9" eb="10">
      <t>エイ</t>
    </rPh>
    <rPh sb="11" eb="12">
      <t>ラン</t>
    </rPh>
    <rPh sb="14" eb="18">
      <t>トドウフケン</t>
    </rPh>
    <rPh sb="18" eb="19">
      <t>ナイ</t>
    </rPh>
    <rPh sb="20" eb="23">
      <t>エイギョウショ</t>
    </rPh>
    <rPh sb="23" eb="24">
      <t>トウ</t>
    </rPh>
    <rPh sb="24" eb="25">
      <t>ブン</t>
    </rPh>
    <rPh sb="26" eb="28">
      <t>イッカツ</t>
    </rPh>
    <rPh sb="28" eb="30">
      <t>ノウニュウ</t>
    </rPh>
    <rPh sb="32" eb="34">
      <t>バアイ</t>
    </rPh>
    <phoneticPr fontId="2"/>
  </si>
  <si>
    <t>法人番号</t>
    <rPh sb="0" eb="4">
      <t>ホウジンバンゴウ</t>
    </rPh>
    <phoneticPr fontId="2"/>
  </si>
  <si>
    <t>口</t>
    <rPh sb="0" eb="1">
      <t>クチ</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</si>
</sst>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
  </numFmts>
  <fonts count="31">
    <font>
      <sz val="11"/>
      <color theme="1"/>
      <name val="游ゴシック"/>
      <family val="3"/>
      <scheme val="minor"/>
    </font>
    <font>
      <sz val="10"/>
      <color auto="1"/>
      <name val="ＭＳ Ｐゴシック"/>
      <family val="3"/>
    </font>
    <font>
      <sz val="6"/>
      <color auto="1"/>
      <name val="游ゴシック"/>
      <family val="3"/>
    </font>
    <font>
      <sz val="11"/>
      <color theme="1"/>
      <name val="UD デジタル 教科書体 N-B"/>
      <family val="1"/>
    </font>
    <font>
      <sz val="11"/>
      <color theme="1"/>
      <name val="UD デジタル 教科書体 NK-B"/>
      <family val="1"/>
    </font>
    <font>
      <sz val="11"/>
      <color auto="1"/>
      <name val="游ゴシック"/>
      <family val="3"/>
      <scheme val="minor"/>
    </font>
    <font>
      <sz val="11"/>
      <color theme="1"/>
      <name val="游ゴシック"/>
      <family val="3"/>
      <scheme val="minor"/>
    </font>
    <font>
      <sz val="11"/>
      <color theme="0"/>
      <name val="游ゴシック"/>
      <family val="3"/>
      <scheme val="minor"/>
    </font>
    <font>
      <sz val="9"/>
      <color theme="1"/>
      <name val="UD デジタル 教科書体 N-B"/>
      <family val="1"/>
    </font>
    <font>
      <sz val="11"/>
      <color rgb="FFFF0000"/>
      <name val="游ゴシック"/>
      <family val="3"/>
      <scheme val="minor"/>
    </font>
    <font>
      <sz val="10"/>
      <color theme="1"/>
      <name val="UD デジタル 教科書体 N-B"/>
      <family val="1"/>
    </font>
    <font>
      <sz val="11"/>
      <color theme="0"/>
      <name val="ＭＳ 明朝"/>
      <family val="1"/>
    </font>
    <font>
      <sz val="11"/>
      <color theme="1"/>
      <name val="ＭＳ 明朝"/>
      <family val="1"/>
    </font>
    <font>
      <sz val="9"/>
      <color theme="1"/>
      <name val="ＭＳ 明朝"/>
      <family val="1"/>
    </font>
    <font>
      <sz val="11"/>
      <color rgb="FF0070C0"/>
      <name val="ＭＳ 明朝"/>
      <family val="1"/>
    </font>
    <font>
      <sz val="8"/>
      <color rgb="FF0070C0"/>
      <name val="ＭＳ 明朝"/>
      <family val="1"/>
    </font>
    <font>
      <sz val="11"/>
      <color rgb="FF0070C0"/>
      <name val="游ゴシック"/>
      <family val="3"/>
      <scheme val="minor"/>
    </font>
    <font>
      <sz val="9"/>
      <color rgb="FF0070C0"/>
      <name val="ＭＳ 明朝"/>
      <family val="1"/>
    </font>
    <font>
      <sz val="11"/>
      <color auto="1"/>
      <name val="ＭＳ 明朝"/>
      <family val="1"/>
    </font>
    <font>
      <sz val="16"/>
      <color rgb="FF0070C0"/>
      <name val="ＭＳ ゴシック"/>
      <family val="3"/>
    </font>
    <font>
      <sz val="16"/>
      <color auto="1"/>
      <name val="ＭＳ ゴシック"/>
      <family val="3"/>
    </font>
    <font>
      <b/>
      <sz val="10"/>
      <color rgb="FF0070C0"/>
      <name val="ＭＳ 明朝"/>
      <family val="1"/>
    </font>
    <font>
      <sz val="10"/>
      <color rgb="FF0070C0"/>
      <name val="ＭＳ 明朝"/>
      <family val="1"/>
    </font>
    <font>
      <sz val="6"/>
      <color rgb="FF0070C0"/>
      <name val="ＭＳ 明朝"/>
      <family val="1"/>
    </font>
    <font>
      <sz val="7"/>
      <color rgb="FF0070C0"/>
      <name val="ＭＳ 明朝"/>
      <family val="1"/>
    </font>
    <font>
      <sz val="9"/>
      <color auto="1"/>
      <name val="ＭＳ 明朝"/>
      <family val="1"/>
    </font>
    <font>
      <sz val="6"/>
      <color theme="4"/>
      <name val="ＭＳ 明朝"/>
      <family val="1"/>
    </font>
    <font>
      <sz val="8"/>
      <color theme="4"/>
      <name val="ＭＳ 明朝"/>
      <family val="1"/>
    </font>
    <font>
      <sz val="11"/>
      <color theme="8"/>
      <name val="ＭＳ 明朝"/>
      <family val="1"/>
    </font>
    <font>
      <sz val="6"/>
      <color theme="8"/>
      <name val="ＭＳ 明朝"/>
      <family val="1"/>
    </font>
    <font>
      <sz val="10"/>
      <color auto="1"/>
      <name val="ＭＳ ゴシック"/>
      <family val="3"/>
    </font>
  </fonts>
  <fills count="11">
    <fill>
      <patternFill patternType="none"/>
    </fill>
    <fill>
      <patternFill patternType="gray125"/>
    </fill>
    <fill>
      <patternFill patternType="solid">
        <fgColor theme="9" tint="0.8"/>
        <bgColor indexed="64"/>
      </patternFill>
    </fill>
    <fill>
      <patternFill patternType="solid">
        <fgColor theme="0" tint="-0.15"/>
        <bgColor indexed="64"/>
      </patternFill>
    </fill>
    <fill>
      <patternFill patternType="solid">
        <fgColor theme="0"/>
        <bgColor indexed="64"/>
      </patternFill>
    </fill>
    <fill>
      <patternFill patternType="solid">
        <fgColor theme="8" tint="0.8"/>
        <bgColor indexed="64"/>
      </patternFill>
    </fill>
    <fill>
      <patternFill patternType="solid">
        <fgColor rgb="FFCCFFFF"/>
        <bgColor indexed="64"/>
      </patternFill>
    </fill>
    <fill>
      <patternFill patternType="solid">
        <fgColor rgb="FFFFFF00"/>
        <bgColor indexed="64"/>
      </patternFill>
    </fill>
    <fill>
      <patternFill patternType="solid">
        <fgColor theme="8" tint="0.6"/>
        <bgColor indexed="64"/>
      </patternFill>
    </fill>
    <fill>
      <patternFill patternType="solid">
        <fgColor theme="9" tint="0.6"/>
        <bgColor indexed="64"/>
      </patternFill>
    </fill>
    <fill>
      <patternFill patternType="solid">
        <fgColor rgb="FF92D050"/>
        <bgColor indexed="64"/>
      </patternFill>
    </fill>
  </fills>
  <borders count="25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70C0"/>
      </left>
      <right style="thin">
        <color rgb="FF0070C0"/>
      </right>
      <top style="thin">
        <color rgb="FF0070C0"/>
      </top>
      <bottom style="thin">
        <color indexed="64"/>
      </bottom>
      <diagonal/>
    </border>
    <border>
      <left style="thin">
        <color rgb="FF0070C0"/>
      </left>
      <right style="thin">
        <color rgb="FF0070C0"/>
      </right>
      <top style="thin">
        <color indexed="64"/>
      </top>
      <bottom style="thin">
        <color indexed="64"/>
      </bottom>
      <diagonal/>
    </border>
    <border>
      <left style="thin">
        <color rgb="FF0070C0"/>
      </left>
      <right style="thin">
        <color rgb="FF0070C0"/>
      </right>
      <top style="thin">
        <color indexed="64"/>
      </top>
      <bottom style="thin">
        <color rgb="FF0070C0"/>
      </bottom>
      <diagonal/>
    </border>
    <border>
      <left style="thin">
        <color indexed="64"/>
      </left>
      <right style="thin">
        <color rgb="FF0070C0"/>
      </right>
      <top style="thin">
        <color rgb="FF0070C0"/>
      </top>
      <bottom/>
      <diagonal/>
    </border>
    <border>
      <left style="thin">
        <color indexed="64"/>
      </left>
      <right style="thin">
        <color rgb="FF0070C0"/>
      </right>
      <top/>
      <bottom style="thin">
        <color indexed="64"/>
      </bottom>
      <diagonal/>
    </border>
    <border>
      <left style="thin">
        <color indexed="64"/>
      </left>
      <right style="thin">
        <color rgb="FF0070C0"/>
      </right>
      <top style="thin">
        <color indexed="64"/>
      </top>
      <bottom/>
      <diagonal/>
    </border>
    <border>
      <left style="medium">
        <color rgb="FF0070C0"/>
      </left>
      <right style="thin">
        <color rgb="FF0070C0"/>
      </right>
      <top style="medium">
        <color rgb="FF0070C0"/>
      </top>
      <bottom style="medium">
        <color rgb="FF0070C0"/>
      </bottom>
      <diagonal/>
    </border>
    <border>
      <left style="thin">
        <color rgb="FF0070C0"/>
      </left>
      <right style="thin">
        <color rgb="FF0070C0"/>
      </right>
      <top style="medium">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top style="dotted">
        <color auto="1"/>
      </top>
      <bottom/>
      <diagonal/>
    </border>
    <border>
      <left style="thin">
        <color rgb="FF0070C0"/>
      </left>
      <right style="thin">
        <color rgb="FF0070C0"/>
      </right>
      <top style="thin">
        <color rgb="FF0070C0"/>
      </top>
      <bottom/>
      <diagonal/>
    </border>
    <border>
      <left style="thin">
        <color rgb="FF0070C0"/>
      </left>
      <right style="thin">
        <color rgb="FF0070C0"/>
      </right>
      <top style="thin">
        <color rgb="FF0070C0"/>
      </top>
      <bottom style="thin">
        <color rgb="FF0070C0"/>
      </bottom>
      <diagonal/>
    </border>
    <border>
      <left/>
      <right/>
      <top/>
      <bottom style="dotted">
        <color auto="1"/>
      </bottom>
      <diagonal/>
    </border>
    <border>
      <left style="thin">
        <color rgb="FF0070C0"/>
      </left>
      <right style="thin">
        <color rgb="FF0070C0"/>
      </right>
      <top style="thin">
        <color rgb="FF0070C0"/>
      </top>
      <bottom style="medium">
        <color rgb="FF0070C0"/>
      </bottom>
      <diagonal/>
    </border>
    <border>
      <left style="medium">
        <color rgb="FF0070C0"/>
      </left>
      <right/>
      <top style="medium">
        <color rgb="FF0070C0"/>
      </top>
      <bottom style="medium">
        <color rgb="FF0070C0"/>
      </bottom>
      <diagonal/>
    </border>
    <border>
      <left style="thin">
        <color rgb="FF0070C0"/>
      </left>
      <right/>
      <top/>
      <bottom style="thin">
        <color rgb="FF0070C0"/>
      </bottom>
      <diagonal/>
    </border>
    <border>
      <left style="thin">
        <color rgb="FF0070C0"/>
      </left>
      <right/>
      <top style="thin">
        <color rgb="FF0070C0"/>
      </top>
      <bottom/>
      <diagonal/>
    </border>
    <border>
      <left style="thin">
        <color rgb="FF0070C0"/>
      </left>
      <right/>
      <top/>
      <bottom/>
      <diagonal/>
    </border>
    <border>
      <left style="thin">
        <color rgb="FF0070C0"/>
      </left>
      <right style="thin">
        <color rgb="FF0070C0"/>
      </right>
      <top style="medium">
        <color rgb="FF0070C0"/>
      </top>
      <bottom style="medium">
        <color rgb="FF0070C0"/>
      </bottom>
      <diagonal/>
    </border>
    <border>
      <left/>
      <right/>
      <top style="medium">
        <color rgb="FF0070C0"/>
      </top>
      <bottom style="medium">
        <color rgb="FF0070C0"/>
      </bottom>
      <diagonal/>
    </border>
    <border>
      <left/>
      <right/>
      <top/>
      <bottom style="thin">
        <color rgb="FF0070C0"/>
      </bottom>
      <diagonal/>
    </border>
    <border>
      <left/>
      <right/>
      <top style="thin">
        <color rgb="FF0070C0"/>
      </top>
      <bottom/>
      <diagonal/>
    </border>
    <border>
      <left style="thin">
        <color rgb="FF0070C0"/>
      </left>
      <right/>
      <top style="thin">
        <color rgb="FF0070C0"/>
      </top>
      <bottom style="thin">
        <color rgb="FF0070C0"/>
      </bottom>
      <diagonal/>
    </border>
    <border>
      <left style="thin">
        <color rgb="FF0070C0"/>
      </left>
      <right style="thin">
        <color auto="1"/>
      </right>
      <top/>
      <bottom/>
      <diagonal/>
    </border>
    <border>
      <left style="thin">
        <color rgb="FF0070C0"/>
      </left>
      <right style="thin">
        <color auto="1"/>
      </right>
      <top/>
      <bottom style="thin">
        <color rgb="FF0070C0"/>
      </bottom>
      <diagonal/>
    </border>
    <border>
      <left/>
      <right/>
      <top style="thin">
        <color rgb="FF0070C0"/>
      </top>
      <bottom style="thin">
        <color rgb="FF0070C0"/>
      </bottom>
      <diagonal/>
    </border>
    <border>
      <left style="thin">
        <color indexed="64"/>
      </left>
      <right style="thin">
        <color indexed="64"/>
      </right>
      <top/>
      <bottom/>
      <diagonal/>
    </border>
    <border>
      <left style="thin">
        <color auto="1"/>
      </left>
      <right style="thin">
        <color auto="1"/>
      </right>
      <top/>
      <bottom style="thin">
        <color rgb="FF0070C0"/>
      </bottom>
      <diagonal/>
    </border>
    <border>
      <left style="thin">
        <color rgb="FF0070C0"/>
      </left>
      <right/>
      <top style="thin">
        <color rgb="FF0070C0"/>
      </top>
      <bottom style="medium">
        <color rgb="FF0070C0"/>
      </bottom>
      <diagonal/>
    </border>
    <border>
      <left/>
      <right style="thin">
        <color indexed="64"/>
      </right>
      <top/>
      <bottom/>
      <diagonal/>
    </border>
    <border>
      <left/>
      <right/>
      <top style="thin">
        <color rgb="FF0070C0"/>
      </top>
      <bottom style="thin">
        <color indexed="64"/>
      </bottom>
      <diagonal/>
    </border>
    <border>
      <left/>
      <right/>
      <top style="thin">
        <color indexed="64"/>
      </top>
      <bottom style="thin">
        <color rgb="FF0070C0"/>
      </bottom>
      <diagonal/>
    </border>
    <border>
      <left style="thin">
        <color rgb="FF0070C0"/>
      </left>
      <right/>
      <top style="medium">
        <color rgb="FF0070C0"/>
      </top>
      <bottom style="medium">
        <color rgb="FF0070C0"/>
      </bottom>
      <diagonal/>
    </border>
    <border>
      <left style="thin">
        <color rgb="FF0070C0"/>
      </left>
      <right style="medium">
        <color rgb="FF0070C0"/>
      </right>
      <top style="thin">
        <color rgb="FF0070C0"/>
      </top>
      <bottom style="thin">
        <color rgb="FF0070C0"/>
      </bottom>
      <diagonal/>
    </border>
    <border>
      <left style="thin">
        <color rgb="FF0070C0"/>
      </left>
      <right style="medium">
        <color rgb="FF0070C0"/>
      </right>
      <top style="thin">
        <color rgb="FF0070C0"/>
      </top>
      <bottom style="thin">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style="thin">
        <color rgb="FF0070C0"/>
      </top>
      <bottom style="thin">
        <color rgb="FF0070C0"/>
      </bottom>
      <diagonal/>
    </border>
    <border>
      <left style="medium">
        <color rgb="FF0070C0"/>
      </left>
      <right/>
      <top/>
      <bottom style="medium">
        <color rgb="FF0070C0"/>
      </bottom>
      <diagonal/>
    </border>
    <border>
      <left style="thin">
        <color rgb="FF0070C0"/>
      </left>
      <right style="dotted">
        <color rgb="FF0070C0"/>
      </right>
      <top style="medium">
        <color rgb="FF0070C0"/>
      </top>
      <bottom/>
      <diagonal/>
    </border>
    <border>
      <left style="thin">
        <color rgb="FF0070C0"/>
      </left>
      <right style="dotted">
        <color rgb="FF0070C0"/>
      </right>
      <top/>
      <bottom/>
      <diagonal/>
    </border>
    <border>
      <left style="thin">
        <color rgb="FF0070C0"/>
      </left>
      <right style="dotted">
        <color rgb="FF0070C0"/>
      </right>
      <top style="thin">
        <color rgb="FF0070C0"/>
      </top>
      <bottom style="thin">
        <color rgb="FF0070C0"/>
      </bottom>
      <diagonal/>
    </border>
    <border>
      <left style="thin">
        <color rgb="FF0070C0"/>
      </left>
      <right style="dotted">
        <color rgb="FF0070C0"/>
      </right>
      <top/>
      <bottom style="medium">
        <color rgb="FF0070C0"/>
      </bottom>
      <diagonal/>
    </border>
    <border>
      <left style="dotted">
        <color rgb="FF0070C0"/>
      </left>
      <right style="dotted">
        <color rgb="FF0070C0"/>
      </right>
      <top style="thin">
        <color rgb="FF0070C0"/>
      </top>
      <bottom/>
      <diagonal/>
    </border>
    <border>
      <left style="dotted">
        <color rgb="FF0070C0"/>
      </left>
      <right style="dotted">
        <color rgb="FF0070C0"/>
      </right>
      <top/>
      <bottom style="thin">
        <color rgb="FF0070C0"/>
      </bottom>
      <diagonal/>
    </border>
    <border>
      <left style="dotted">
        <color rgb="FF0070C0"/>
      </left>
      <right style="dotted">
        <color rgb="FF0070C0"/>
      </right>
      <top style="thin">
        <color rgb="FF0070C0"/>
      </top>
      <bottom style="thin">
        <color rgb="FF0070C0"/>
      </bottom>
      <diagonal/>
    </border>
    <border>
      <left style="dotted">
        <color rgb="FF0070C0"/>
      </left>
      <right style="dotted">
        <color rgb="FF0070C0"/>
      </right>
      <top/>
      <bottom/>
      <diagonal/>
    </border>
    <border>
      <left style="dotted">
        <color rgb="FF0070C0"/>
      </left>
      <right style="dotted">
        <color rgb="FF0070C0"/>
      </right>
      <top style="medium">
        <color rgb="FF0070C0"/>
      </top>
      <bottom style="medium">
        <color rgb="FF0070C0"/>
      </bottom>
      <diagonal/>
    </border>
    <border>
      <left style="dotted">
        <color rgb="FF0070C0"/>
      </left>
      <right style="dotted">
        <color rgb="FF0070C0"/>
      </right>
      <top style="medium">
        <color rgb="FF0070C0"/>
      </top>
      <bottom/>
      <diagonal/>
    </border>
    <border>
      <left style="dotted">
        <color rgb="FF0070C0"/>
      </left>
      <right style="dotted">
        <color rgb="FF0070C0"/>
      </right>
      <top/>
      <bottom style="medium">
        <color rgb="FF0070C0"/>
      </bottom>
      <diagonal/>
    </border>
    <border>
      <left style="dotted">
        <color rgb="FF0070C0"/>
      </left>
      <right style="thin">
        <color rgb="FF0070C0"/>
      </right>
      <top style="medium">
        <color rgb="FF0070C0"/>
      </top>
      <bottom/>
      <diagonal/>
    </border>
    <border>
      <left style="dotted">
        <color rgb="FF0070C0"/>
      </left>
      <right style="thin">
        <color rgb="FF0070C0"/>
      </right>
      <top/>
      <bottom/>
      <diagonal/>
    </border>
    <border>
      <left style="dotted">
        <color rgb="FF0070C0"/>
      </left>
      <right style="thin">
        <color rgb="FF0070C0"/>
      </right>
      <top style="thin">
        <color rgb="FF0070C0"/>
      </top>
      <bottom style="thin">
        <color rgb="FF0070C0"/>
      </bottom>
      <diagonal/>
    </border>
    <border>
      <left style="dotted">
        <color rgb="FF0070C0"/>
      </left>
      <right style="thin">
        <color rgb="FF0070C0"/>
      </right>
      <top/>
      <bottom style="medium">
        <color rgb="FF0070C0"/>
      </bottom>
      <diagonal/>
    </border>
    <border>
      <left style="dotted">
        <color rgb="FF0070C0"/>
      </left>
      <right style="thin">
        <color rgb="FF0070C0"/>
      </right>
      <top style="thin">
        <color rgb="FF0070C0"/>
      </top>
      <bottom/>
      <diagonal/>
    </border>
    <border>
      <left style="dotted">
        <color rgb="FF0070C0"/>
      </left>
      <right style="thin">
        <color rgb="FF0070C0"/>
      </right>
      <top style="medium">
        <color rgb="FF0070C0"/>
      </top>
      <bottom style="medium">
        <color rgb="FF0070C0"/>
      </bottom>
      <diagonal/>
    </border>
    <border>
      <left/>
      <right style="thin">
        <color rgb="FF0070C0"/>
      </right>
      <top style="thin">
        <color rgb="FF0070C0"/>
      </top>
      <bottom/>
      <diagonal/>
    </border>
    <border>
      <left/>
      <right style="thin">
        <color rgb="FF0070C0"/>
      </right>
      <top/>
      <bottom style="thin">
        <color rgb="FF0070C0"/>
      </bottom>
      <diagonal/>
    </border>
    <border>
      <left/>
      <right style="thin">
        <color rgb="FF0070C0"/>
      </right>
      <top style="thin">
        <color rgb="FF0070C0"/>
      </top>
      <bottom style="thin">
        <color rgb="FF0070C0"/>
      </bottom>
      <diagonal/>
    </border>
    <border>
      <left/>
      <right style="thin">
        <color rgb="FF0070C0"/>
      </right>
      <top style="medium">
        <color rgb="FF0070C0"/>
      </top>
      <bottom style="medium">
        <color rgb="FF0070C0"/>
      </bottom>
      <diagonal/>
    </border>
    <border>
      <left/>
      <right/>
      <top style="medium">
        <color rgb="FF0070C0"/>
      </top>
      <bottom/>
      <diagonal/>
    </border>
    <border>
      <left/>
      <right/>
      <top/>
      <bottom style="medium">
        <color rgb="FF0070C0"/>
      </bottom>
      <diagonal/>
    </border>
    <border>
      <left/>
      <right style="thin">
        <color rgb="FF0070C0"/>
      </right>
      <top/>
      <bottom/>
      <diagonal/>
    </border>
    <border>
      <left style="thin">
        <color indexed="64"/>
      </left>
      <right/>
      <top/>
      <bottom/>
      <diagonal/>
    </border>
    <border>
      <left/>
      <right style="medium">
        <color rgb="FF0070C0"/>
      </right>
      <top style="medium">
        <color rgb="FF0070C0"/>
      </top>
      <bottom/>
      <diagonal/>
    </border>
    <border>
      <left/>
      <right style="medium">
        <color rgb="FF0070C0"/>
      </right>
      <top/>
      <bottom/>
      <diagonal/>
    </border>
    <border>
      <left/>
      <right style="medium">
        <color rgb="FF0070C0"/>
      </right>
      <top style="thin">
        <color rgb="FF0070C0"/>
      </top>
      <bottom style="thin">
        <color rgb="FF0070C0"/>
      </bottom>
      <diagonal/>
    </border>
    <border>
      <left/>
      <right style="thin">
        <color indexed="64"/>
      </right>
      <top/>
      <bottom style="medium">
        <color rgb="FF0070C0"/>
      </bottom>
      <diagonal/>
    </border>
    <border>
      <left style="thin">
        <color rgb="FF0070C0"/>
      </left>
      <right style="thin">
        <color auto="1"/>
      </right>
      <top style="thin">
        <color rgb="FF0070C0"/>
      </top>
      <bottom style="thin">
        <color rgb="FF0070C0"/>
      </bottom>
      <diagonal/>
    </border>
    <border diagonalUp="1">
      <left style="thin">
        <color rgb="FF0070C0"/>
      </left>
      <right/>
      <top style="thin">
        <color rgb="FF0070C0"/>
      </top>
      <bottom style="thin">
        <color rgb="FF0070C0"/>
      </bottom>
      <diagonal style="hair">
        <color rgb="FF0070C0"/>
      </diagonal>
    </border>
    <border diagonalUp="1">
      <left style="thin">
        <color rgb="FF0070C0"/>
      </left>
      <right/>
      <top/>
      <bottom style="medium">
        <color rgb="FF0070C0"/>
      </bottom>
      <diagonal style="hair">
        <color rgb="FF0070C0"/>
      </diagonal>
    </border>
    <border>
      <left style="medium">
        <color rgb="FF0070C0"/>
      </left>
      <right/>
      <top style="thin">
        <color rgb="FF0070C0"/>
      </top>
      <bottom/>
      <diagonal/>
    </border>
    <border>
      <left style="medium">
        <color rgb="FF0070C0"/>
      </left>
      <right/>
      <top/>
      <bottom style="thin">
        <color rgb="FF0070C0"/>
      </bottom>
      <diagonal/>
    </border>
    <border diagonalUp="1">
      <left style="medium">
        <color rgb="FF0070C0"/>
      </left>
      <right/>
      <top style="thin">
        <color rgb="FF0070C0"/>
      </top>
      <bottom style="thin">
        <color rgb="FF0070C0"/>
      </bottom>
      <diagonal style="hair">
        <color rgb="FF0070C0"/>
      </diagonal>
    </border>
    <border diagonalUp="1">
      <left style="medium">
        <color rgb="FF0070C0"/>
      </left>
      <right/>
      <top style="thin">
        <color rgb="FF0070C0"/>
      </top>
      <bottom style="medium">
        <color rgb="FF0070C0"/>
      </bottom>
      <diagonal style="hair">
        <color rgb="FF0070C0"/>
      </diagonal>
    </border>
    <border>
      <left style="thin">
        <color indexed="64"/>
      </left>
      <right/>
      <top style="medium">
        <color rgb="FF0070C0"/>
      </top>
      <bottom style="medium">
        <color rgb="FF0070C0"/>
      </bottom>
      <diagonal/>
    </border>
    <border diagonalUp="1">
      <left/>
      <right/>
      <top style="thin">
        <color rgb="FF0070C0"/>
      </top>
      <bottom style="thin">
        <color rgb="FF0070C0"/>
      </bottom>
      <diagonal style="hair">
        <color rgb="FF0070C0"/>
      </diagonal>
    </border>
    <border diagonalUp="1">
      <left/>
      <right/>
      <top style="thin">
        <color rgb="FF0070C0"/>
      </top>
      <bottom/>
      <diagonal style="hair">
        <color rgb="FF0070C0"/>
      </diagonal>
    </border>
    <border diagonalUp="1">
      <left style="thin">
        <color rgb="FF0070C0"/>
      </left>
      <right/>
      <top style="thin">
        <color rgb="FF0070C0"/>
      </top>
      <bottom/>
      <diagonal style="hair">
        <color rgb="FF0070C0"/>
      </diagonal>
    </border>
    <border>
      <left style="thin">
        <color auto="1"/>
      </left>
      <right style="thin">
        <color auto="1"/>
      </right>
      <top style="thin">
        <color rgb="FF0070C0"/>
      </top>
      <bottom style="thin">
        <color rgb="FF0070C0"/>
      </bottom>
      <diagonal/>
    </border>
    <border diagonalUp="1">
      <left/>
      <right/>
      <top/>
      <bottom style="medium">
        <color rgb="FF0070C0"/>
      </bottom>
      <diagonal style="hair">
        <color rgb="FF0070C0"/>
      </diagonal>
    </border>
    <border>
      <left style="thin">
        <color rgb="FF0070C0"/>
      </left>
      <right style="dotted">
        <color rgb="FF0070C0"/>
      </right>
      <top style="thin">
        <color rgb="FF0070C0"/>
      </top>
      <bottom/>
      <diagonal/>
    </border>
    <border>
      <left style="thin">
        <color rgb="FF0070C0"/>
      </left>
      <right style="dotted">
        <color rgb="FF0070C0"/>
      </right>
      <top/>
      <bottom style="thin">
        <color rgb="FF0070C0"/>
      </bottom>
      <diagonal/>
    </border>
    <border diagonalUp="1">
      <left/>
      <right/>
      <top style="thin">
        <color rgb="FF0070C0"/>
      </top>
      <bottom style="medium">
        <color rgb="FF0070C0"/>
      </bottom>
      <diagonal style="hair">
        <color rgb="FF0070C0"/>
      </diagonal>
    </border>
    <border>
      <left style="thin">
        <color rgb="FF0070C0"/>
      </left>
      <right style="dotted">
        <color rgb="FF0070C0"/>
      </right>
      <top style="medium">
        <color rgb="FF0070C0"/>
      </top>
      <bottom style="medium">
        <color rgb="FF0070C0"/>
      </bottom>
      <diagonal/>
    </border>
    <border>
      <left style="dotted">
        <color rgb="FF0070C0"/>
      </left>
      <right style="thin">
        <color rgb="FF0070C0"/>
      </right>
      <top/>
      <bottom style="thin">
        <color rgb="FF0070C0"/>
      </bottom>
      <diagonal/>
    </border>
    <border>
      <left style="thin">
        <color auto="1"/>
      </left>
      <right style="thin">
        <color rgb="FF0070C0"/>
      </right>
      <top style="thin">
        <color rgb="FF0070C0"/>
      </top>
      <bottom style="thin">
        <color rgb="FF0070C0"/>
      </bottom>
      <diagonal/>
    </border>
    <border diagonalUp="1">
      <left/>
      <right style="thin">
        <color rgb="FF0070C0"/>
      </right>
      <top style="thin">
        <color rgb="FF0070C0"/>
      </top>
      <bottom style="thin">
        <color rgb="FF0070C0"/>
      </bottom>
      <diagonal style="hair">
        <color rgb="FF0070C0"/>
      </diagonal>
    </border>
    <border diagonalUp="1">
      <left/>
      <right style="thin">
        <color rgb="FF0070C0"/>
      </right>
      <top/>
      <bottom style="medium">
        <color rgb="FF0070C0"/>
      </bottom>
      <diagonal style="hair">
        <color rgb="FF0070C0"/>
      </diagonal>
    </border>
    <border>
      <left/>
      <right style="medium">
        <color rgb="FF0070C0"/>
      </right>
      <top style="medium">
        <color rgb="FF0070C0"/>
      </top>
      <bottom style="medium">
        <color rgb="FF0070C0"/>
      </bottom>
      <diagonal/>
    </border>
    <border diagonalUp="1">
      <left/>
      <right style="thin">
        <color rgb="FF0070C0"/>
      </right>
      <top style="thin">
        <color rgb="FF0070C0"/>
      </top>
      <bottom style="medium">
        <color rgb="FF0070C0"/>
      </bottom>
      <diagonal style="hair">
        <color rgb="FF0070C0"/>
      </diagonal>
    </border>
    <border diagonalUp="1">
      <left/>
      <right style="thin">
        <color rgb="FF0070C0"/>
      </right>
      <top style="thin">
        <color rgb="FF0070C0"/>
      </top>
      <bottom/>
      <diagonal style="hair">
        <color rgb="FF0070C0"/>
      </diagonal>
    </border>
    <border>
      <left style="thin">
        <color auto="1"/>
      </left>
      <right style="thin">
        <color rgb="FF0070C0"/>
      </right>
      <top/>
      <bottom/>
      <diagonal/>
    </border>
    <border>
      <left style="thin">
        <color auto="1"/>
      </left>
      <right style="thin">
        <color rgb="FF0070C0"/>
      </right>
      <top/>
      <bottom style="thin">
        <color rgb="FF0070C0"/>
      </bottom>
      <diagonal/>
    </border>
    <border>
      <left style="thin">
        <color rgb="FF0070C0"/>
      </left>
      <right style="thin">
        <color indexed="64"/>
      </right>
      <top style="thin">
        <color rgb="FF0070C0"/>
      </top>
      <bottom style="thin">
        <color rgb="FF0070C0"/>
      </bottom>
      <diagonal/>
    </border>
    <border>
      <left style="thin">
        <color rgb="FF0070C0"/>
      </left>
      <right style="thin">
        <color indexed="64"/>
      </right>
      <top style="thin">
        <color rgb="FF0070C0"/>
      </top>
      <bottom/>
      <diagonal/>
    </border>
    <border>
      <left style="medium">
        <color rgb="FF0070C0"/>
      </left>
      <right style="thin">
        <color indexed="64"/>
      </right>
      <top style="medium">
        <color rgb="FF0070C0"/>
      </top>
      <bottom style="medium">
        <color rgb="FF0070C0"/>
      </bottom>
      <diagonal/>
    </border>
    <border>
      <left style="thin">
        <color rgb="FF0070C0"/>
      </left>
      <right style="thin">
        <color indexed="64"/>
      </right>
      <top/>
      <bottom style="thin">
        <color indexed="64"/>
      </bottom>
      <diagonal/>
    </border>
    <border>
      <left style="thin">
        <color rgb="FF0070C0"/>
      </left>
      <right style="thin">
        <color indexed="64"/>
      </right>
      <top style="thin">
        <color indexed="64"/>
      </top>
      <bottom style="thin">
        <color indexed="64"/>
      </bottom>
      <diagonal/>
    </border>
    <border>
      <left style="thin">
        <color rgb="FF0070C0"/>
      </left>
      <right style="thin">
        <color indexed="64"/>
      </right>
      <top style="thin">
        <color indexed="64"/>
      </top>
      <bottom style="thin">
        <color rgb="FF0070C0"/>
      </bottom>
      <diagonal/>
    </border>
    <border>
      <left style="thin">
        <color rgb="FF0070C0"/>
      </left>
      <right style="thin">
        <color auto="1"/>
      </right>
      <top style="thin">
        <color rgb="FF0070C0"/>
      </top>
      <bottom/>
      <diagonal/>
    </border>
    <border>
      <left style="thin">
        <color rgb="FF0070C0"/>
      </left>
      <right style="thin">
        <color indexed="64"/>
      </right>
      <top style="thin">
        <color rgb="FF0070C0"/>
      </top>
      <bottom style="thin">
        <color indexed="64"/>
      </bottom>
      <diagonal/>
    </border>
    <border>
      <left style="thin">
        <color rgb="FF00B0F0"/>
      </left>
      <right/>
      <top/>
      <bottom style="thin">
        <color rgb="FF0070C0"/>
      </bottom>
      <diagonal/>
    </border>
    <border>
      <left style="thin">
        <color indexed="64"/>
      </left>
      <right style="thin">
        <color indexed="64"/>
      </right>
      <top style="thin">
        <color rgb="FF0070C0"/>
      </top>
      <bottom style="thin">
        <color rgb="FF0070C0"/>
      </bottom>
      <diagonal/>
    </border>
    <border>
      <left style="thin">
        <color indexed="64"/>
      </left>
      <right style="thin">
        <color indexed="64"/>
      </right>
      <top style="thin">
        <color rgb="FF0070C0"/>
      </top>
      <bottom/>
      <diagonal/>
    </border>
    <border>
      <left style="thin">
        <color indexed="64"/>
      </left>
      <right style="thin">
        <color indexed="64"/>
      </right>
      <top style="medium">
        <color rgb="FF0070C0"/>
      </top>
      <bottom style="medium">
        <color rgb="FF0070C0"/>
      </bottom>
      <diagonal/>
    </border>
    <border>
      <left/>
      <right style="medium">
        <color rgb="FF0070C0"/>
      </right>
      <top style="thin">
        <color rgb="FF0070C0"/>
      </top>
      <bottom/>
      <diagonal/>
    </border>
    <border>
      <left/>
      <right style="medium">
        <color rgb="FF0070C0"/>
      </right>
      <top/>
      <bottom style="thin">
        <color rgb="FF0070C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70C0"/>
      </bottom>
      <diagonal/>
    </border>
    <border>
      <left style="thin">
        <color auto="1"/>
      </left>
      <right style="thin">
        <color rgb="FF0070C0"/>
      </right>
      <top style="thin">
        <color rgb="FF0070C0"/>
      </top>
      <bottom/>
      <diagonal/>
    </border>
    <border>
      <left style="thin">
        <color indexed="64"/>
      </left>
      <right style="thin">
        <color indexed="64"/>
      </right>
      <top style="thin">
        <color rgb="FF0070C0"/>
      </top>
      <bottom style="thin">
        <color indexed="64"/>
      </bottom>
      <diagonal/>
    </border>
    <border>
      <left/>
      <right style="thin">
        <color rgb="FF00B0F0"/>
      </right>
      <top/>
      <bottom style="thin">
        <color rgb="FF0070C0"/>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bottom style="thin">
        <color rgb="FF0070C0"/>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auto="1"/>
      </left>
      <right style="thin">
        <color auto="1"/>
      </right>
      <top style="thin">
        <color rgb="FF0070C0"/>
      </top>
      <bottom/>
      <diagonal/>
    </border>
    <border>
      <left style="thin">
        <color rgb="FF0070C0"/>
      </left>
      <right/>
      <top/>
      <bottom style="medium">
        <color rgb="FF0070C0"/>
      </bottom>
      <diagonal/>
    </border>
    <border>
      <left style="thin">
        <color rgb="FF0070C0"/>
      </left>
      <right/>
      <top style="medium">
        <color rgb="FF0070C0"/>
      </top>
      <bottom style="thin">
        <color rgb="FF0070C0"/>
      </bottom>
      <diagonal/>
    </border>
    <border>
      <left/>
      <right style="thin">
        <color rgb="FF0070C0"/>
      </right>
      <top/>
      <bottom style="medium">
        <color rgb="FF0070C0"/>
      </bottom>
      <diagonal/>
    </border>
    <border>
      <left/>
      <right/>
      <top style="medium">
        <color rgb="FF0070C0"/>
      </top>
      <bottom style="thin">
        <color rgb="FF0070C0"/>
      </bottom>
      <diagonal/>
    </border>
    <border>
      <left style="thin">
        <color rgb="FF0070C0"/>
      </left>
      <right style="thin">
        <color rgb="FF0070C0"/>
      </right>
      <top/>
      <bottom style="medium">
        <color rgb="FF0070C0"/>
      </bottom>
      <diagonal/>
    </border>
    <border diagonalUp="1">
      <left style="thin">
        <color rgb="FF0070C0"/>
      </left>
      <right/>
      <top/>
      <bottom/>
      <diagonal style="hair">
        <color rgb="FF0070C0"/>
      </diagonal>
    </border>
    <border>
      <left style="thin">
        <color rgb="FF6079AC"/>
      </left>
      <right style="thin">
        <color rgb="FF6079AC"/>
      </right>
      <top style="thin">
        <color rgb="FF6079AC"/>
      </top>
      <bottom style="thin">
        <color rgb="FF6079AC"/>
      </bottom>
      <diagonal/>
    </border>
    <border>
      <left style="thin">
        <color theme="4"/>
      </left>
      <right/>
      <top/>
      <bottom/>
      <diagonal/>
    </border>
    <border>
      <left style="thin">
        <color indexed="64"/>
      </left>
      <right/>
      <top style="thin">
        <color indexed="64"/>
      </top>
      <bottom style="thin">
        <color rgb="FF0070C0"/>
      </bottom>
      <diagonal/>
    </border>
    <border>
      <left style="thin">
        <color indexed="64"/>
      </left>
      <right/>
      <top style="thin">
        <color rgb="FF0070C0"/>
      </top>
      <bottom style="thin">
        <color rgb="FF0070C0"/>
      </bottom>
      <diagonal/>
    </border>
    <border>
      <left style="thin">
        <color indexed="64"/>
      </left>
      <right/>
      <top style="thin">
        <color rgb="FF0070C0"/>
      </top>
      <bottom/>
      <diagonal/>
    </border>
    <border diagonalUp="1">
      <left/>
      <right/>
      <top/>
      <bottom/>
      <diagonal style="hair">
        <color rgb="FF0070C0"/>
      </diagonal>
    </border>
    <border>
      <left style="thin">
        <color indexed="64"/>
      </left>
      <right/>
      <top style="medium">
        <color rgb="FF0070C0"/>
      </top>
      <bottom style="thin">
        <color indexed="64"/>
      </bottom>
      <diagonal/>
    </border>
    <border>
      <left style="thin">
        <color indexed="64"/>
      </left>
      <right/>
      <top style="thin">
        <color indexed="64"/>
      </top>
      <bottom style="medium">
        <color rgb="FF0070C0"/>
      </bottom>
      <diagonal/>
    </border>
    <border>
      <left style="thin">
        <color indexed="64"/>
      </left>
      <right/>
      <top/>
      <bottom style="thin">
        <color rgb="FF0070C0"/>
      </bottom>
      <diagonal/>
    </border>
    <border>
      <left style="thin">
        <color auto="1"/>
      </left>
      <right/>
      <top style="thin">
        <color rgb="FF0070C0"/>
      </top>
      <bottom style="thin">
        <color rgb="FF0070C0"/>
      </bottom>
      <diagonal/>
    </border>
    <border>
      <left style="thin">
        <color indexed="64"/>
      </left>
      <right/>
      <top style="thin">
        <color indexed="64"/>
      </top>
      <bottom style="thin">
        <color indexed="64"/>
      </bottom>
      <diagonal/>
    </border>
    <border>
      <left style="thin">
        <color auto="1"/>
      </left>
      <right/>
      <top style="thin">
        <color rgb="FF0070C0"/>
      </top>
      <bottom/>
      <diagonal/>
    </border>
    <border>
      <left style="thin">
        <color auto="1"/>
      </left>
      <right/>
      <top/>
      <bottom style="thin">
        <color rgb="FF0070C0"/>
      </bottom>
      <diagonal/>
    </border>
    <border>
      <left style="thin">
        <color indexed="64"/>
      </left>
      <right/>
      <top style="thin">
        <color rgb="FF0070C0"/>
      </top>
      <bottom style="thin">
        <color indexed="64"/>
      </bottom>
      <diagonal/>
    </border>
    <border>
      <left style="thin">
        <color indexed="64"/>
      </left>
      <right style="thin">
        <color rgb="FF0070C0"/>
      </right>
      <top style="thin">
        <color rgb="FF0070C0"/>
      </top>
      <bottom style="thin">
        <color indexed="64"/>
      </bottom>
      <diagonal/>
    </border>
    <border>
      <left style="thin">
        <color indexed="64"/>
      </left>
      <right style="thin">
        <color rgb="FF0070C0"/>
      </right>
      <top style="thin">
        <color indexed="64"/>
      </top>
      <bottom style="thin">
        <color rgb="FF0070C0"/>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medium">
        <color rgb="FF0070C0"/>
      </bottom>
      <diagonal/>
    </border>
    <border>
      <left style="thin">
        <color indexed="64"/>
      </left>
      <right style="thin">
        <color rgb="FF0070C0"/>
      </right>
      <top/>
      <bottom style="thin">
        <color rgb="FF0070C0"/>
      </bottom>
      <diagonal/>
    </border>
    <border>
      <left style="thin">
        <color indexed="64"/>
      </left>
      <right style="thin">
        <color rgb="FF0070C0"/>
      </right>
      <top style="thin">
        <color rgb="FF0070C0"/>
      </top>
      <bottom style="thin">
        <color rgb="FF0070C0"/>
      </bottom>
      <diagonal/>
    </border>
    <border>
      <left style="thin">
        <color indexed="64"/>
      </left>
      <right style="thin">
        <color rgb="FF0070C0"/>
      </right>
      <top style="thin">
        <color indexed="64"/>
      </top>
      <bottom style="thin">
        <color indexed="64"/>
      </bottom>
      <diagonal/>
    </border>
    <border>
      <left/>
      <right style="hair">
        <color theme="4"/>
      </right>
      <top/>
      <bottom style="thin">
        <color rgb="FF0070C0"/>
      </bottom>
      <diagonal/>
    </border>
    <border>
      <left style="thin">
        <color rgb="FF0070C0"/>
      </left>
      <right style="thin">
        <color rgb="FF0070C0"/>
      </right>
      <top style="thin">
        <color indexed="64"/>
      </top>
      <bottom/>
      <diagonal/>
    </border>
    <border>
      <left style="thin">
        <color rgb="FF0070C0"/>
      </left>
      <right style="thin">
        <color rgb="FF0070C0"/>
      </right>
      <top/>
      <bottom style="thin">
        <color indexed="64"/>
      </bottom>
      <diagonal/>
    </border>
    <border diagonalUp="1">
      <left/>
      <right/>
      <top/>
      <bottom style="thin">
        <color rgb="FF0070C0"/>
      </bottom>
      <diagonal style="hair">
        <color rgb="FF0070C0"/>
      </diagonal>
    </border>
    <border>
      <left style="medium">
        <color rgb="FF0070C0"/>
      </left>
      <right style="thin">
        <color rgb="FF0070C0"/>
      </right>
      <top style="thin">
        <color rgb="FF0070C0"/>
      </top>
      <bottom style="thin">
        <color rgb="FF0070C0"/>
      </bottom>
      <diagonal/>
    </border>
    <border>
      <left style="thin">
        <color rgb="FF0070C0"/>
      </left>
      <right style="hair">
        <color rgb="FF0070C0"/>
      </right>
      <top/>
      <bottom style="thin">
        <color rgb="FF0070C0"/>
      </bottom>
      <diagonal/>
    </border>
    <border>
      <left/>
      <right/>
      <top style="thin">
        <color rgb="FF6079AC"/>
      </top>
      <bottom/>
      <diagonal/>
    </border>
    <border>
      <left/>
      <right style="thin">
        <color auto="1"/>
      </right>
      <top/>
      <bottom style="thin">
        <color rgb="FF0070C0"/>
      </bottom>
      <diagonal/>
    </border>
    <border>
      <left/>
      <right style="thin">
        <color auto="1"/>
      </right>
      <top style="thin">
        <color rgb="FF0070C0"/>
      </top>
      <bottom style="thin">
        <color rgb="FF0070C0"/>
      </bottom>
      <diagonal/>
    </border>
    <border>
      <left style="hair">
        <color theme="4"/>
      </left>
      <right style="hair">
        <color theme="4"/>
      </right>
      <top/>
      <bottom style="thin">
        <color rgb="FF0070C0"/>
      </bottom>
      <diagonal/>
    </border>
    <border>
      <left style="hair">
        <color theme="4"/>
      </left>
      <right style="thin">
        <color theme="4"/>
      </right>
      <top/>
      <bottom style="thin">
        <color rgb="FF0070C0"/>
      </bottom>
      <diagonal/>
    </border>
    <border>
      <left/>
      <right style="thin">
        <color rgb="FF0070C0"/>
      </right>
      <top style="medium">
        <color rgb="FF0070C0"/>
      </top>
      <bottom style="thin">
        <color rgb="FF0070C0"/>
      </bottom>
      <diagonal/>
    </border>
    <border>
      <left/>
      <right style="thin">
        <color rgb="FF0070C0"/>
      </right>
      <top style="thin">
        <color rgb="FF6079AC"/>
      </top>
      <bottom/>
      <diagonal/>
    </border>
    <border>
      <left style="thin">
        <color rgb="FF0070C0"/>
      </left>
      <right style="thin">
        <color rgb="FF0070C0"/>
      </right>
      <top style="medium">
        <color rgb="FF0070C0"/>
      </top>
      <bottom style="thin">
        <color indexed="64"/>
      </bottom>
      <diagonal/>
    </border>
    <border>
      <left style="thin">
        <color theme="4"/>
      </left>
      <right style="hair">
        <color theme="4"/>
      </right>
      <top/>
      <bottom style="thin">
        <color rgb="FF0070C0"/>
      </bottom>
      <diagonal/>
    </border>
    <border>
      <left style="thin">
        <color rgb="FF0070C0"/>
      </left>
      <right/>
      <top style="medium">
        <color rgb="FF0070C0"/>
      </top>
      <bottom/>
      <diagonal/>
    </border>
    <border diagonalUp="1">
      <left style="thin">
        <color rgb="FF0070C0"/>
      </left>
      <right/>
      <top/>
      <bottom style="thin">
        <color rgb="FF0070C0"/>
      </bottom>
      <diagonal style="hair">
        <color rgb="FF0070C0"/>
      </diagonal>
    </border>
    <border>
      <left style="hair">
        <color theme="4"/>
      </left>
      <right style="thin">
        <color rgb="FF0070C0"/>
      </right>
      <top/>
      <bottom style="thin">
        <color rgb="FF0070C0"/>
      </bottom>
      <diagonal/>
    </border>
    <border>
      <left style="thin">
        <color rgb="FF0070C0"/>
      </left>
      <right style="thin">
        <color theme="4"/>
      </right>
      <top style="thin">
        <color rgb="FF0070C0"/>
      </top>
      <bottom style="thin">
        <color rgb="FF0070C0"/>
      </bottom>
      <diagonal/>
    </border>
    <border>
      <left/>
      <right style="thin">
        <color theme="4"/>
      </right>
      <top style="thin">
        <color rgb="FF0070C0"/>
      </top>
      <bottom/>
      <diagonal/>
    </border>
    <border>
      <left/>
      <right style="thin">
        <color theme="4"/>
      </right>
      <top/>
      <bottom/>
      <diagonal/>
    </border>
    <border>
      <left/>
      <right style="thin">
        <color theme="4"/>
      </right>
      <top/>
      <bottom style="thin">
        <color rgb="FF0070C0"/>
      </bottom>
      <diagonal/>
    </border>
    <border>
      <left/>
      <right style="thin">
        <color theme="4"/>
      </right>
      <top style="medium">
        <color rgb="FF0070C0"/>
      </top>
      <bottom style="medium">
        <color rgb="FF0070C0"/>
      </bottom>
      <diagonal/>
    </border>
    <border>
      <left/>
      <right style="thin">
        <color theme="4"/>
      </right>
      <top style="medium">
        <color rgb="FF0070C0"/>
      </top>
      <bottom/>
      <diagonal/>
    </border>
    <border diagonalUp="1">
      <left/>
      <right style="thin">
        <color rgb="FF0070C0"/>
      </right>
      <top/>
      <bottom/>
      <diagonal style="hair">
        <color rgb="FF0070C0"/>
      </diagonal>
    </border>
    <border diagonalUp="1">
      <left/>
      <right style="thin">
        <color rgb="FF0070C0"/>
      </right>
      <top/>
      <bottom style="thin">
        <color rgb="FF0070C0"/>
      </bottom>
      <diagonal style="hair">
        <color rgb="FF0070C0"/>
      </diagonal>
    </border>
    <border>
      <left style="dotted">
        <color rgb="FF0070C0"/>
      </left>
      <right style="medium">
        <color rgb="FF0070C0"/>
      </right>
      <top style="medium">
        <color rgb="FF0070C0"/>
      </top>
      <bottom/>
      <diagonal/>
    </border>
    <border>
      <left style="dotted">
        <color rgb="FF0070C0"/>
      </left>
      <right style="medium">
        <color rgb="FF0070C0"/>
      </right>
      <top/>
      <bottom/>
      <diagonal/>
    </border>
    <border>
      <left style="dotted">
        <color rgb="FF0070C0"/>
      </left>
      <right style="medium">
        <color rgb="FF0070C0"/>
      </right>
      <top style="thin">
        <color rgb="FF0070C0"/>
      </top>
      <bottom/>
      <diagonal/>
    </border>
    <border>
      <left style="dotted">
        <color rgb="FF0070C0"/>
      </left>
      <right style="medium">
        <color rgb="FF0070C0"/>
      </right>
      <top/>
      <bottom style="medium">
        <color rgb="FF0070C0"/>
      </bottom>
      <diagonal/>
    </border>
    <border>
      <left/>
      <right style="medium">
        <color rgb="FF0070C0"/>
      </right>
      <top/>
      <bottom style="medium">
        <color rgb="FF0070C0"/>
      </bottom>
      <diagonal/>
    </border>
    <border>
      <left style="medium">
        <color theme="4"/>
      </left>
      <right style="thin">
        <color auto="1"/>
      </right>
      <top style="medium">
        <color theme="4"/>
      </top>
      <bottom style="medium">
        <color theme="4"/>
      </bottom>
      <diagonal/>
    </border>
    <border>
      <left style="thin">
        <color theme="4"/>
      </left>
      <right/>
      <top style="thin">
        <color theme="4"/>
      </top>
      <bottom/>
      <diagonal/>
    </border>
    <border>
      <left style="thin">
        <color theme="4"/>
      </left>
      <right/>
      <top/>
      <bottom style="thin">
        <color theme="4"/>
      </bottom>
      <diagonal/>
    </border>
    <border>
      <left/>
      <right/>
      <top style="thin">
        <color theme="0"/>
      </top>
      <bottom/>
      <diagonal/>
    </border>
    <border>
      <left style="thin">
        <color auto="1"/>
      </left>
      <right style="thin">
        <color auto="1"/>
      </right>
      <top style="medium">
        <color theme="4"/>
      </top>
      <bottom style="medium">
        <color theme="4"/>
      </bottom>
      <diagonal/>
    </border>
    <border>
      <left style="thin">
        <color auto="1"/>
      </left>
      <right style="thin">
        <color auto="1"/>
      </right>
      <top/>
      <bottom/>
      <diagonal/>
    </border>
    <border>
      <left/>
      <right style="thin">
        <color rgb="FF0070C0"/>
      </right>
      <top style="thin">
        <color rgb="FF0070C0"/>
      </top>
      <bottom style="thin">
        <color indexed="64"/>
      </bottom>
      <diagonal/>
    </border>
    <border>
      <left/>
      <right style="thin">
        <color rgb="FF0070C0"/>
      </right>
      <top style="thin">
        <color indexed="64"/>
      </top>
      <bottom style="thin">
        <color rgb="FF0070C0"/>
      </bottom>
      <diagonal/>
    </border>
    <border>
      <left style="thin">
        <color auto="1"/>
      </left>
      <right style="thin">
        <color rgb="FF0070C0"/>
      </right>
      <top style="medium">
        <color rgb="FF0070C0"/>
      </top>
      <bottom style="medium">
        <color rgb="FF0070C0"/>
      </bottom>
      <diagonal/>
    </border>
    <border>
      <left style="thin">
        <color auto="1"/>
      </left>
      <right style="thin">
        <color rgb="FF0070C0"/>
      </right>
      <top style="medium">
        <color theme="4"/>
      </top>
      <bottom style="medium">
        <color theme="4"/>
      </bottom>
      <diagonal/>
    </border>
    <border>
      <left style="thin">
        <color rgb="FF0070C0"/>
      </left>
      <right/>
      <top style="thin">
        <color rgb="FF0070C0"/>
      </top>
      <bottom style="thin">
        <color indexed="64"/>
      </bottom>
      <diagonal/>
    </border>
    <border>
      <left style="thin">
        <color rgb="FF0070C0"/>
      </left>
      <right/>
      <top style="thin">
        <color indexed="64"/>
      </top>
      <bottom style="thin">
        <color rgb="FF0070C0"/>
      </bottom>
      <diagonal/>
    </border>
    <border>
      <left style="thin">
        <color rgb="FF0070C0"/>
      </left>
      <right style="thin">
        <color rgb="FF0070C0"/>
      </right>
      <top style="medium">
        <color theme="4"/>
      </top>
      <bottom style="medium">
        <color theme="4"/>
      </bottom>
      <diagonal/>
    </border>
    <border>
      <left style="medium">
        <color rgb="FF0070C0"/>
      </left>
      <right/>
      <top style="thin">
        <color rgb="FF0070C0"/>
      </top>
      <bottom style="thin">
        <color indexed="64"/>
      </bottom>
      <diagonal/>
    </border>
    <border>
      <left style="medium">
        <color rgb="FF0070C0"/>
      </left>
      <right/>
      <top style="thin">
        <color indexed="64"/>
      </top>
      <bottom style="thin">
        <color rgb="FF0070C0"/>
      </bottom>
      <diagonal/>
    </border>
    <border>
      <left style="medium">
        <color rgb="FF0070C0"/>
      </left>
      <right/>
      <top style="thin">
        <color rgb="FF0070C0"/>
      </top>
      <bottom style="medium">
        <color rgb="FF0070C0"/>
      </bottom>
      <diagonal/>
    </border>
    <border>
      <left/>
      <right/>
      <top style="medium">
        <color theme="4"/>
      </top>
      <bottom style="medium">
        <color theme="4"/>
      </bottom>
      <diagonal/>
    </border>
    <border>
      <left style="dotted">
        <color rgb="FF0070C0"/>
      </left>
      <right style="dotted">
        <color rgb="FF0070C0"/>
      </right>
      <top style="thin">
        <color rgb="FF0070C0"/>
      </top>
      <bottom style="thin">
        <color indexed="64"/>
      </bottom>
      <diagonal/>
    </border>
    <border>
      <left style="dotted">
        <color rgb="FF0070C0"/>
      </left>
      <right style="dotted">
        <color rgb="FF0070C0"/>
      </right>
      <top style="thin">
        <color indexed="64"/>
      </top>
      <bottom style="thin">
        <color rgb="FF0070C0"/>
      </bottom>
      <diagonal/>
    </border>
    <border>
      <left style="dotted">
        <color rgb="FF0070C0"/>
      </left>
      <right style="dotted">
        <color rgb="FF0070C0"/>
      </right>
      <top style="thin">
        <color rgb="FF0070C0"/>
      </top>
      <bottom style="medium">
        <color rgb="FF0070C0"/>
      </bottom>
      <diagonal/>
    </border>
    <border>
      <left style="dotted">
        <color rgb="FF0070C0"/>
      </left>
      <right style="dotted">
        <color rgb="FF0070C0"/>
      </right>
      <top style="medium">
        <color theme="4"/>
      </top>
      <bottom style="medium">
        <color theme="4"/>
      </bottom>
      <diagonal/>
    </border>
    <border>
      <left/>
      <right style="thin">
        <color rgb="FF0070C0"/>
      </right>
      <top style="medium">
        <color rgb="FF0070C0"/>
      </top>
      <bottom/>
      <diagonal/>
    </border>
    <border>
      <left/>
      <right style="thin">
        <color rgb="FF0070C0"/>
      </right>
      <top style="thin">
        <color rgb="FF0070C0"/>
      </top>
      <bottom style="medium">
        <color rgb="FF0070C0"/>
      </bottom>
      <diagonal/>
    </border>
    <border>
      <left style="thin">
        <color rgb="FF0070C0"/>
      </left>
      <right/>
      <top style="medium">
        <color theme="4"/>
      </top>
      <bottom style="medium">
        <color theme="4"/>
      </bottom>
      <diagonal/>
    </border>
    <border>
      <left/>
      <right style="thin">
        <color rgb="FF0070C0"/>
      </right>
      <top style="medium">
        <color theme="4"/>
      </top>
      <bottom style="medium">
        <color theme="4"/>
      </bottom>
      <diagonal/>
    </border>
    <border>
      <left style="dotted">
        <color rgb="FF0070C0"/>
      </left>
      <right style="medium">
        <color rgb="FF0070C0"/>
      </right>
      <top/>
      <bottom style="thin">
        <color rgb="FF0070C0"/>
      </bottom>
      <diagonal/>
    </border>
    <border>
      <left style="dotted">
        <color rgb="FF0070C0"/>
      </left>
      <right style="medium">
        <color rgb="FF0070C0"/>
      </right>
      <top style="thin">
        <color rgb="FF0070C0"/>
      </top>
      <bottom style="thin">
        <color indexed="64"/>
      </bottom>
      <diagonal/>
    </border>
    <border>
      <left style="dotted">
        <color rgb="FF0070C0"/>
      </left>
      <right style="medium">
        <color rgb="FF0070C0"/>
      </right>
      <top style="thin">
        <color indexed="64"/>
      </top>
      <bottom style="thin">
        <color rgb="FF0070C0"/>
      </bottom>
      <diagonal/>
    </border>
    <border>
      <left style="dotted">
        <color rgb="FF0070C0"/>
      </left>
      <right style="medium">
        <color rgb="FF0070C0"/>
      </right>
      <top style="thin">
        <color rgb="FF0070C0"/>
      </top>
      <bottom style="thin">
        <color rgb="FF0070C0"/>
      </bottom>
      <diagonal/>
    </border>
    <border diagonalUp="1">
      <left style="thin">
        <color rgb="FF0070C0"/>
      </left>
      <right/>
      <top style="thin">
        <color rgb="FF0070C0"/>
      </top>
      <bottom style="medium">
        <color rgb="FF0070C0"/>
      </bottom>
      <diagonal style="hair">
        <color rgb="FF0070C0"/>
      </diagonal>
    </border>
    <border diagonalUp="1">
      <left/>
      <right/>
      <top/>
      <bottom style="thin">
        <color indexed="64"/>
      </bottom>
      <diagonal style="thin">
        <color indexed="64"/>
      </diagonal>
    </border>
    <border diagonalUp="1">
      <left/>
      <right/>
      <top style="thin">
        <color indexed="64"/>
      </top>
      <bottom/>
      <diagonal style="thin">
        <color indexed="64"/>
      </diagonal>
    </border>
    <border>
      <left/>
      <right style="medium">
        <color rgb="FF0070C0"/>
      </right>
      <top style="thin">
        <color rgb="FF0070C0"/>
      </top>
      <bottom style="thin">
        <color indexed="64"/>
      </bottom>
      <diagonal/>
    </border>
    <border>
      <left/>
      <right style="medium">
        <color rgb="FF0070C0"/>
      </right>
      <top style="thin">
        <color indexed="64"/>
      </top>
      <bottom style="thin">
        <color rgb="FF0070C0"/>
      </bottom>
      <diagonal/>
    </border>
    <border>
      <left/>
      <right style="medium">
        <color rgb="FF0070C0"/>
      </right>
      <top style="thin">
        <color rgb="FF0070C0"/>
      </top>
      <bottom style="medium">
        <color rgb="FF0070C0"/>
      </bottom>
      <diagonal/>
    </border>
    <border diagonalUp="1">
      <left/>
      <right style="thin">
        <color indexed="64"/>
      </right>
      <top/>
      <bottom style="thin">
        <color rgb="FF0070C0"/>
      </bottom>
      <diagonal style="hair">
        <color rgb="FF0070C0"/>
      </diagonal>
    </border>
    <border diagonalUp="1">
      <left/>
      <right style="thin">
        <color indexed="64"/>
      </right>
      <top style="thin">
        <color rgb="FF0070C0"/>
      </top>
      <bottom/>
      <diagonal style="hair">
        <color rgb="FF0070C0"/>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left/>
      <right style="medium">
        <color theme="4"/>
      </right>
      <top style="medium">
        <color theme="4"/>
      </top>
      <bottom style="medium">
        <color theme="4"/>
      </bottom>
      <diagonal/>
    </border>
    <border>
      <left/>
      <right/>
      <top/>
      <bottom style="thin">
        <color theme="4"/>
      </bottom>
      <diagonal/>
    </border>
    <border>
      <left/>
      <right style="thin">
        <color theme="0"/>
      </right>
      <top style="thin">
        <color theme="4"/>
      </top>
      <bottom style="thin">
        <color theme="0"/>
      </bottom>
      <diagonal/>
    </border>
    <border>
      <left/>
      <right style="thin">
        <color theme="0"/>
      </right>
      <top style="thin">
        <color theme="0"/>
      </top>
      <bottom style="thin">
        <color theme="4"/>
      </bottom>
      <diagonal/>
    </border>
    <border diagonalUp="1">
      <left style="thin">
        <color rgb="FF0070C0"/>
      </left>
      <right/>
      <top style="thin">
        <color rgb="FF0070C0"/>
      </top>
      <bottom/>
      <diagonal style="thin">
        <color indexed="64"/>
      </diagonal>
    </border>
    <border diagonalUp="1">
      <left style="thin">
        <color rgb="FF0070C0"/>
      </left>
      <right/>
      <top/>
      <bottom/>
      <diagonal style="thin">
        <color indexed="64"/>
      </diagonal>
    </border>
    <border>
      <left style="thin">
        <color theme="0"/>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diagonalUp="1">
      <left/>
      <right/>
      <top style="thin">
        <color rgb="FF0070C0"/>
      </top>
      <bottom/>
      <diagonal style="thin">
        <color indexed="64"/>
      </diagonal>
    </border>
    <border diagonalUp="1">
      <left/>
      <right/>
      <top/>
      <bottom/>
      <diagonal style="thin">
        <color indexed="64"/>
      </diagonal>
    </border>
    <border>
      <left/>
      <right/>
      <top style="thin">
        <color theme="4"/>
      </top>
      <bottom/>
      <diagonal/>
    </border>
    <border>
      <left style="thin">
        <color rgb="FF0070C0"/>
      </left>
      <right style="hair">
        <color rgb="FF0070C0"/>
      </right>
      <top/>
      <bottom style="thin">
        <color theme="4"/>
      </bottom>
      <diagonal/>
    </border>
    <border diagonalUp="1">
      <left/>
      <right/>
      <top/>
      <bottom style="thin">
        <color rgb="FF0070C0"/>
      </bottom>
      <diagonal style="thin">
        <color indexed="64"/>
      </diagonal>
    </border>
    <border>
      <left/>
      <right style="thin">
        <color indexed="64"/>
      </right>
      <top style="thin">
        <color rgb="FF0070C0"/>
      </top>
      <bottom/>
      <diagonal/>
    </border>
    <border>
      <left style="medium">
        <color rgb="FF0070C0"/>
      </left>
      <right/>
      <top style="medium">
        <color rgb="FF0070C0"/>
      </top>
      <bottom style="thin">
        <color rgb="FF0070C0"/>
      </bottom>
      <diagonal/>
    </border>
    <border>
      <left style="hair">
        <color rgb="FF0070C0"/>
      </left>
      <right style="hair">
        <color rgb="FF0070C0"/>
      </right>
      <top/>
      <bottom style="thin">
        <color theme="4"/>
      </bottom>
      <diagonal/>
    </border>
    <border>
      <left/>
      <right style="thin">
        <color rgb="FF0070C0"/>
      </right>
      <top/>
      <bottom style="thin">
        <color theme="4"/>
      </bottom>
      <diagonal/>
    </border>
    <border>
      <left style="thin">
        <color rgb="FF0070C0"/>
      </left>
      <right/>
      <top/>
      <bottom style="thin">
        <color theme="4"/>
      </bottom>
      <diagonal/>
    </border>
    <border>
      <left/>
      <right style="dotted">
        <color rgb="FF0070C0"/>
      </right>
      <top/>
      <bottom/>
      <diagonal/>
    </border>
    <border>
      <left/>
      <right/>
      <top/>
      <bottom style="thin">
        <color indexed="64"/>
      </bottom>
      <diagonal/>
    </border>
    <border>
      <left style="dotted">
        <color rgb="FF0070C0"/>
      </left>
      <right style="dotted">
        <color rgb="FF0070C0"/>
      </right>
      <top style="medium">
        <color rgb="FF0070C0"/>
      </top>
      <bottom style="thin">
        <color rgb="FF0070C0"/>
      </bottom>
      <diagonal/>
    </border>
    <border diagonalUp="1">
      <left style="thin">
        <color rgb="FF0070C0"/>
      </left>
      <right/>
      <top/>
      <bottom/>
      <diagonal style="thin">
        <color theme="4"/>
      </diagonal>
    </border>
    <border diagonalUp="1">
      <left style="thin">
        <color rgb="FF0070C0"/>
      </left>
      <right/>
      <top/>
      <bottom style="thin">
        <color rgb="FF0070C0"/>
      </bottom>
      <diagonal style="thin">
        <color theme="4"/>
      </diagonal>
    </border>
    <border diagonalUp="1">
      <left/>
      <right/>
      <top/>
      <bottom/>
      <diagonal style="thin">
        <color theme="4"/>
      </diagonal>
    </border>
    <border diagonalUp="1">
      <left/>
      <right/>
      <top/>
      <bottom style="thin">
        <color rgb="FF0070C0"/>
      </bottom>
      <diagonal style="thin">
        <color theme="4"/>
      </diagonal>
    </border>
    <border>
      <left/>
      <right style="thin">
        <color theme="4"/>
      </right>
      <top style="thin">
        <color theme="4"/>
      </top>
      <bottom/>
      <diagonal/>
    </border>
    <border>
      <left/>
      <right style="thin">
        <color theme="4"/>
      </right>
      <top/>
      <bottom style="thin">
        <color theme="4"/>
      </bottom>
      <diagonal/>
    </border>
    <border diagonalUp="1">
      <left/>
      <right style="thin">
        <color rgb="FF0070C0"/>
      </right>
      <top style="thin">
        <color rgb="FF0070C0"/>
      </top>
      <bottom/>
      <diagonal style="thin">
        <color indexed="64"/>
      </diagonal>
    </border>
    <border diagonalUp="1">
      <left/>
      <right style="thin">
        <color rgb="FF0070C0"/>
      </right>
      <top/>
      <bottom/>
      <diagonal style="thin">
        <color indexed="64"/>
      </diagonal>
    </border>
    <border diagonalUp="1">
      <left/>
      <right style="thin">
        <color rgb="FF0070C0"/>
      </right>
      <top/>
      <bottom style="thin">
        <color rgb="FF0070C0"/>
      </bottom>
      <diagonal style="thin">
        <color indexed="64"/>
      </diagonal>
    </border>
    <border diagonalUp="1">
      <left/>
      <right style="thin">
        <color rgb="FF0070C0"/>
      </right>
      <top/>
      <bottom/>
      <diagonal style="thin">
        <color theme="4"/>
      </diagonal>
    </border>
    <border diagonalUp="1">
      <left/>
      <right style="thin">
        <color rgb="FF0070C0"/>
      </right>
      <top/>
      <bottom style="thin">
        <color rgb="FF0070C0"/>
      </bottom>
      <diagonal style="thin">
        <color theme="4"/>
      </diagonal>
    </border>
    <border>
      <left/>
      <right style="medium">
        <color rgb="FF0070C0"/>
      </right>
      <top style="medium">
        <color rgb="FF0070C0"/>
      </top>
      <bottom style="thin">
        <color rgb="FF0070C0"/>
      </bottom>
      <diagonal/>
    </border>
  </borders>
  <cellStyleXfs count="3">
    <xf numFmtId="0" fontId="0" fillId="0" borderId="0">
      <alignment vertical="center"/>
    </xf>
    <xf numFmtId="0" fontId="1" fillId="0" borderId="0"/>
    <xf numFmtId="38" fontId="6" fillId="0" borderId="0" applyFont="0" applyFill="0" applyBorder="0" applyAlignment="0" applyProtection="0">
      <alignment vertical="center"/>
    </xf>
  </cellStyleXfs>
  <cellXfs count="1112">
    <xf numFmtId="0" fontId="0" fillId="0" borderId="0" xfId="0">
      <alignment vertic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4" fillId="2" borderId="1" xfId="0" applyFont="1" applyFill="1" applyBorder="1">
      <alignment vertical="center"/>
    </xf>
    <xf numFmtId="0" fontId="4" fillId="0" borderId="2" xfId="0" applyFont="1" applyBorder="1">
      <alignment vertical="center"/>
    </xf>
    <xf numFmtId="0" fontId="4" fillId="0" borderId="3" xfId="0" applyFont="1" applyBorder="1">
      <alignment vertical="center"/>
    </xf>
    <xf numFmtId="0" fontId="4" fillId="0" borderId="0" xfId="0" applyFont="1">
      <alignment vertical="center"/>
    </xf>
    <xf numFmtId="0" fontId="4" fillId="0" borderId="1" xfId="0" applyFont="1" applyBorder="1" applyAlignment="1">
      <alignment horizontal="right" vertical="center"/>
    </xf>
    <xf numFmtId="0" fontId="0" fillId="3" borderId="1" xfId="0" applyFill="1" applyBorder="1" applyProtection="1">
      <alignment vertical="center"/>
      <protection locked="0"/>
    </xf>
    <xf numFmtId="49" fontId="0" fillId="3" borderId="1" xfId="0" applyNumberFormat="1" applyFill="1" applyBorder="1" applyProtection="1">
      <alignment vertical="center"/>
      <protection locked="0"/>
    </xf>
    <xf numFmtId="0" fontId="3" fillId="0" borderId="0" xfId="0" applyFont="1" applyAlignment="1">
      <alignment horizontal="left" vertical="center"/>
    </xf>
    <xf numFmtId="0" fontId="0" fillId="4" borderId="1" xfId="0" applyFill="1" applyBorder="1" applyAlignment="1" applyProtection="1">
      <alignment horizontal="left" vertical="center"/>
    </xf>
    <xf numFmtId="0" fontId="0" fillId="0" borderId="3" xfId="0" applyFill="1" applyBorder="1">
      <alignment vertical="center"/>
    </xf>
    <xf numFmtId="55" fontId="0" fillId="3" borderId="1" xfId="0" applyNumberFormat="1" applyFill="1" applyBorder="1" applyAlignment="1" applyProtection="1">
      <alignment horizontal="center" vertical="center"/>
      <protection locked="0"/>
    </xf>
    <xf numFmtId="14" fontId="0" fillId="3" borderId="1" xfId="0" applyNumberFormat="1" applyFill="1" applyBorder="1" applyAlignment="1" applyProtection="1">
      <alignment horizontal="center" vertical="center"/>
      <protection locked="0"/>
    </xf>
    <xf numFmtId="0" fontId="5" fillId="3" borderId="1" xfId="0" applyFont="1" applyFill="1" applyBorder="1" applyAlignment="1" applyProtection="1">
      <alignment vertical="center"/>
      <protection locked="0"/>
    </xf>
    <xf numFmtId="0" fontId="3" fillId="0" borderId="0" xfId="0" applyFont="1">
      <alignment vertical="center"/>
    </xf>
    <xf numFmtId="38" fontId="0" fillId="3" borderId="1" xfId="2" applyFont="1" applyFill="1" applyBorder="1" applyProtection="1">
      <alignment vertical="center"/>
      <protection locked="0"/>
    </xf>
    <xf numFmtId="38" fontId="0" fillId="0" borderId="1" xfId="2" applyFont="1" applyBorder="1">
      <alignment vertical="center"/>
    </xf>
    <xf numFmtId="0" fontId="7" fillId="0" borderId="0" xfId="0" applyFont="1">
      <alignment vertical="center"/>
    </xf>
    <xf numFmtId="0" fontId="3" fillId="0" borderId="4" xfId="0" applyFont="1" applyFill="1" applyBorder="1" applyAlignment="1" applyProtection="1">
      <alignment horizontal="right" vertical="center"/>
    </xf>
    <xf numFmtId="176" fontId="7" fillId="0" borderId="0" xfId="0" applyNumberFormat="1" applyFont="1">
      <alignment vertical="center"/>
    </xf>
    <xf numFmtId="0" fontId="0" fillId="4" borderId="5" xfId="0" applyFill="1" applyBorder="1">
      <alignment vertical="center"/>
    </xf>
    <xf numFmtId="0" fontId="0" fillId="4" borderId="6" xfId="0" applyFill="1" applyBorder="1">
      <alignment vertical="center"/>
    </xf>
    <xf numFmtId="38" fontId="0" fillId="0" borderId="0" xfId="2" applyFont="1" applyBorder="1">
      <alignment vertical="center"/>
    </xf>
    <xf numFmtId="0" fontId="8" fillId="0" borderId="0" xfId="0" applyFont="1">
      <alignment vertical="center"/>
    </xf>
    <xf numFmtId="0" fontId="0" fillId="4" borderId="1" xfId="0" applyFill="1" applyBorder="1" applyProtection="1">
      <alignment vertical="center"/>
    </xf>
    <xf numFmtId="0" fontId="9" fillId="0" borderId="0" xfId="0" applyFont="1">
      <alignment vertical="center"/>
    </xf>
    <xf numFmtId="0" fontId="10" fillId="0" borderId="0" xfId="0" applyFont="1" applyFill="1" applyBorder="1" applyProtection="1">
      <alignment vertical="center"/>
    </xf>
    <xf numFmtId="0" fontId="3" fillId="0" borderId="1" xfId="0" applyFont="1" applyBorder="1">
      <alignment vertical="center"/>
    </xf>
    <xf numFmtId="0" fontId="0" fillId="0" borderId="1" xfId="0" applyFill="1" applyBorder="1" applyProtection="1">
      <alignment vertical="center"/>
    </xf>
    <xf numFmtId="0" fontId="0" fillId="5" borderId="1" xfId="0" applyFill="1" applyBorder="1" applyAlignment="1">
      <alignment horizontal="center" vertical="center"/>
    </xf>
    <xf numFmtId="0" fontId="0" fillId="0" borderId="1" xfId="0" applyBorder="1">
      <alignment vertical="center"/>
    </xf>
    <xf numFmtId="0" fontId="0" fillId="0" borderId="1" xfId="0" applyBorder="1" applyAlignment="1">
      <alignment vertical="center" shrinkToFit="1"/>
    </xf>
    <xf numFmtId="0" fontId="11" fillId="0" borderId="0" xfId="0" applyFont="1" applyAlignment="1">
      <alignment horizontal="center" vertical="center"/>
    </xf>
    <xf numFmtId="0" fontId="7" fillId="0" borderId="0" xfId="0" applyFont="1" applyAlignment="1">
      <alignment horizontal="center" vertical="center"/>
    </xf>
    <xf numFmtId="0" fontId="12" fillId="6" borderId="0" xfId="0" applyFont="1" applyFill="1">
      <alignment vertical="center"/>
    </xf>
    <xf numFmtId="0" fontId="0" fillId="6" borderId="0" xfId="0" applyFill="1">
      <alignment vertical="center"/>
    </xf>
    <xf numFmtId="0" fontId="12" fillId="0" borderId="0" xfId="0" applyFont="1">
      <alignment vertical="center"/>
    </xf>
    <xf numFmtId="0" fontId="13" fillId="0" borderId="0" xfId="0" applyFont="1">
      <alignment vertical="center"/>
    </xf>
    <xf numFmtId="0" fontId="14" fillId="6" borderId="0" xfId="0" applyFont="1" applyFill="1">
      <alignment vertical="center"/>
    </xf>
    <xf numFmtId="0" fontId="14" fillId="6" borderId="7" xfId="0" applyFont="1" applyFill="1" applyBorder="1" applyAlignment="1">
      <alignment horizontal="center" vertical="center" textRotation="255"/>
    </xf>
    <xf numFmtId="0" fontId="14" fillId="6" borderId="8" xfId="0" applyFont="1" applyFill="1" applyBorder="1" applyAlignment="1">
      <alignment horizontal="center" vertical="center" textRotation="255"/>
    </xf>
    <xf numFmtId="0" fontId="14" fillId="6" borderId="9" xfId="0" applyFont="1" applyFill="1" applyBorder="1" applyAlignment="1">
      <alignment horizontal="center" vertical="center" textRotation="255"/>
    </xf>
    <xf numFmtId="0" fontId="15" fillId="6" borderId="10"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9" xfId="0" applyFont="1" applyFill="1" applyBorder="1" applyAlignment="1">
      <alignment horizontal="center" vertical="center"/>
    </xf>
    <xf numFmtId="0" fontId="14" fillId="6" borderId="11" xfId="0" applyFont="1" applyFill="1" applyBorder="1" applyAlignment="1">
      <alignment horizontal="center" vertical="center" textRotation="255"/>
    </xf>
    <xf numFmtId="0" fontId="14" fillId="6" borderId="12" xfId="0" applyFont="1" applyFill="1" applyBorder="1" applyAlignment="1">
      <alignment horizontal="center" vertical="center" textRotation="255"/>
    </xf>
    <xf numFmtId="0" fontId="14" fillId="6" borderId="13" xfId="0" applyFont="1" applyFill="1" applyBorder="1" applyAlignment="1">
      <alignment horizontal="center" vertical="center"/>
    </xf>
    <xf numFmtId="0" fontId="14" fillId="6" borderId="14" xfId="0" applyFont="1" applyFill="1" applyBorder="1" applyAlignment="1">
      <alignment horizontal="center" vertical="center" textRotation="255"/>
    </xf>
    <xf numFmtId="0" fontId="14" fillId="6" borderId="15" xfId="0" applyFont="1" applyFill="1" applyBorder="1" applyAlignment="1">
      <alignment horizontal="center" vertical="center" textRotation="255"/>
    </xf>
    <xf numFmtId="0" fontId="14" fillId="6" borderId="16" xfId="0" applyFont="1" applyFill="1" applyBorder="1" applyAlignment="1">
      <alignment horizontal="center" vertical="center" textRotation="255"/>
    </xf>
    <xf numFmtId="0" fontId="16" fillId="6" borderId="0" xfId="0" applyFont="1" applyFill="1">
      <alignment vertical="center"/>
    </xf>
    <xf numFmtId="0" fontId="16" fillId="0" borderId="17" xfId="0" applyFont="1" applyBorder="1">
      <alignment vertical="center"/>
    </xf>
    <xf numFmtId="0" fontId="14" fillId="0" borderId="0" xfId="0" applyFont="1">
      <alignment vertical="center"/>
    </xf>
    <xf numFmtId="0" fontId="14" fillId="0" borderId="18" xfId="0" applyFont="1" applyBorder="1" applyAlignment="1">
      <alignment horizontal="center" vertical="center" textRotation="255"/>
    </xf>
    <xf numFmtId="0" fontId="14" fillId="0" borderId="15" xfId="0" applyFont="1" applyBorder="1" applyAlignment="1">
      <alignment horizontal="center" vertical="center" textRotation="255"/>
    </xf>
    <xf numFmtId="0" fontId="14" fillId="0" borderId="16" xfId="0" applyFont="1" applyBorder="1" applyAlignment="1">
      <alignment horizontal="center" vertical="center" textRotation="255"/>
    </xf>
    <xf numFmtId="0" fontId="15" fillId="0" borderId="19" xfId="0" applyFont="1" applyBorder="1" applyAlignment="1">
      <alignment horizontal="center" vertical="center"/>
    </xf>
    <xf numFmtId="0" fontId="14" fillId="0" borderId="19" xfId="0" applyFont="1" applyBorder="1" applyAlignment="1">
      <alignment horizontal="center" vertical="center"/>
    </xf>
    <xf numFmtId="0" fontId="14" fillId="0" borderId="19" xfId="0" applyFont="1" applyBorder="1" applyAlignment="1">
      <alignment horizontal="center" vertical="center" textRotation="255"/>
    </xf>
    <xf numFmtId="0" fontId="16" fillId="0" borderId="20" xfId="0" applyFont="1" applyBorder="1">
      <alignment vertical="center"/>
    </xf>
    <xf numFmtId="0" fontId="14" fillId="0" borderId="21" xfId="0" applyFont="1" applyBorder="1" applyAlignment="1">
      <alignment horizontal="center" vertical="center" textRotation="255"/>
    </xf>
    <xf numFmtId="0" fontId="14" fillId="0" borderId="22" xfId="0" applyFont="1" applyBorder="1" applyAlignment="1">
      <alignment horizontal="center" vertical="center"/>
    </xf>
    <xf numFmtId="0" fontId="14" fillId="0" borderId="14" xfId="0" applyFont="1" applyBorder="1" applyAlignment="1">
      <alignment horizontal="center" vertical="center" textRotation="255"/>
    </xf>
    <xf numFmtId="0" fontId="16" fillId="0" borderId="0" xfId="0" applyFont="1">
      <alignment vertical="center"/>
    </xf>
    <xf numFmtId="0" fontId="14" fillId="0" borderId="0" xfId="0" applyFont="1" applyBorder="1" applyAlignment="1">
      <alignment horizontal="center" vertical="center" textRotation="255"/>
    </xf>
    <xf numFmtId="0" fontId="15" fillId="0" borderId="0" xfId="0" applyFont="1" applyBorder="1" applyAlignment="1">
      <alignment horizontal="center" vertical="center"/>
    </xf>
    <xf numFmtId="0" fontId="14" fillId="0" borderId="0" xfId="0" applyFont="1" applyBorder="1" applyAlignment="1">
      <alignment horizontal="center" vertical="center"/>
    </xf>
    <xf numFmtId="0" fontId="15"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3" xfId="0" applyFont="1" applyBorder="1" applyAlignment="1">
      <alignment horizontal="center" vertical="center"/>
    </xf>
    <xf numFmtId="0" fontId="14" fillId="0" borderId="17" xfId="0" applyFont="1" applyBorder="1">
      <alignment vertical="center"/>
    </xf>
    <xf numFmtId="0" fontId="17" fillId="0" borderId="0" xfId="0" applyFont="1">
      <alignment vertical="center"/>
    </xf>
    <xf numFmtId="0" fontId="14" fillId="6" borderId="24" xfId="0" applyFont="1" applyFill="1" applyBorder="1">
      <alignment vertical="center"/>
    </xf>
    <xf numFmtId="0" fontId="14" fillId="6" borderId="25" xfId="0" applyFont="1" applyFill="1" applyBorder="1">
      <alignment vertical="center"/>
    </xf>
    <xf numFmtId="0" fontId="14" fillId="6" borderId="23" xfId="0" applyFont="1" applyFill="1" applyBorder="1">
      <alignment vertical="center"/>
    </xf>
    <xf numFmtId="0" fontId="15" fillId="6" borderId="18" xfId="0" applyFont="1" applyFill="1" applyBorder="1" applyAlignment="1">
      <alignment horizontal="center" vertical="center"/>
    </xf>
    <xf numFmtId="0" fontId="17" fillId="6" borderId="19" xfId="0" applyFont="1" applyFill="1" applyBorder="1" applyAlignment="1">
      <alignment horizontal="center" vertical="center"/>
    </xf>
    <xf numFmtId="0" fontId="14" fillId="6" borderId="15" xfId="0" applyFont="1" applyFill="1" applyBorder="1" applyAlignment="1">
      <alignment horizontal="center" vertical="center"/>
    </xf>
    <xf numFmtId="0" fontId="14" fillId="6" borderId="26"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16" xfId="0" applyFont="1" applyFill="1" applyBorder="1" applyAlignment="1">
      <alignment horizontal="center" vertical="center"/>
    </xf>
    <xf numFmtId="0" fontId="14" fillId="0" borderId="24" xfId="0" applyFont="1" applyBorder="1">
      <alignment vertical="center"/>
    </xf>
    <xf numFmtId="0" fontId="14" fillId="0" borderId="25" xfId="0" applyFont="1" applyBorder="1">
      <alignment vertical="center"/>
    </xf>
    <xf numFmtId="0" fontId="14" fillId="0" borderId="23" xfId="0" applyFont="1" applyBorder="1">
      <alignment vertical="center"/>
    </xf>
    <xf numFmtId="0" fontId="17" fillId="0" borderId="19"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4" fillId="0" borderId="21" xfId="0" applyFont="1" applyBorder="1" applyAlignment="1">
      <alignment horizontal="center" vertical="center"/>
    </xf>
    <xf numFmtId="0" fontId="14" fillId="0" borderId="27"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6" xfId="0" applyFont="1" applyBorder="1" applyAlignment="1">
      <alignment horizontal="center" vertical="center"/>
    </xf>
    <xf numFmtId="0" fontId="17" fillId="0" borderId="0" xfId="0" applyFont="1" applyBorder="1" applyAlignment="1">
      <alignment horizontal="center" vertical="center"/>
    </xf>
    <xf numFmtId="0" fontId="19" fillId="0" borderId="0" xfId="0" applyFont="1" applyBorder="1" applyAlignment="1">
      <alignment horizontal="center" vertical="center"/>
    </xf>
    <xf numFmtId="0" fontId="15"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28" xfId="0" applyFont="1" applyBorder="1" applyAlignment="1">
      <alignment horizontal="center" vertical="center"/>
    </xf>
    <xf numFmtId="0" fontId="17"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1" fillId="0" borderId="0" xfId="0" applyFont="1">
      <alignment vertical="center"/>
    </xf>
    <xf numFmtId="0" fontId="17" fillId="0" borderId="0" xfId="0" applyFont="1" applyAlignment="1">
      <alignment vertical="center"/>
    </xf>
    <xf numFmtId="0" fontId="14" fillId="6" borderId="29" xfId="0" applyFont="1" applyFill="1" applyBorder="1">
      <alignment vertical="center"/>
    </xf>
    <xf numFmtId="0" fontId="18" fillId="6" borderId="19" xfId="0" applyFont="1" applyFill="1" applyBorder="1">
      <alignment vertical="center"/>
    </xf>
    <xf numFmtId="0" fontId="14" fillId="6" borderId="0" xfId="0" applyFont="1" applyFill="1" applyBorder="1">
      <alignment vertical="center"/>
    </xf>
    <xf numFmtId="0" fontId="18" fillId="6" borderId="7" xfId="0" applyFont="1" applyFill="1" applyBorder="1" applyAlignment="1">
      <alignment horizontal="center" vertical="center"/>
    </xf>
    <xf numFmtId="0" fontId="18" fillId="6" borderId="9" xfId="0" applyFont="1" applyFill="1" applyBorder="1" applyAlignment="1">
      <alignment horizontal="center" vertical="center"/>
    </xf>
    <xf numFmtId="0" fontId="18" fillId="6" borderId="18" xfId="0" applyFont="1" applyFill="1" applyBorder="1" applyAlignment="1">
      <alignment horizontal="center" vertical="center"/>
    </xf>
    <xf numFmtId="0" fontId="14" fillId="6" borderId="28" xfId="0" applyFont="1" applyFill="1" applyBorder="1">
      <alignment vertical="center"/>
    </xf>
    <xf numFmtId="0" fontId="14" fillId="0" borderId="29" xfId="0" applyFont="1" applyBorder="1">
      <alignment vertical="center"/>
    </xf>
    <xf numFmtId="0" fontId="18" fillId="0" borderId="19" xfId="0" applyFont="1" applyBorder="1">
      <alignment vertical="center"/>
    </xf>
    <xf numFmtId="0" fontId="14" fillId="0" borderId="0" xfId="0" applyFont="1" applyBorder="1">
      <alignment vertical="center"/>
    </xf>
    <xf numFmtId="0" fontId="18" fillId="0" borderId="18" xfId="0" applyFont="1" applyBorder="1" applyAlignment="1">
      <alignment horizontal="center" vertical="center"/>
    </xf>
    <xf numFmtId="0" fontId="14" fillId="0" borderId="28" xfId="0" applyFont="1" applyBorder="1">
      <alignment vertical="center"/>
    </xf>
    <xf numFmtId="0" fontId="17"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49" fontId="14" fillId="6" borderId="19" xfId="0" applyNumberFormat="1" applyFont="1" applyFill="1" applyBorder="1" applyAlignment="1">
      <alignment horizontal="center" vertical="center"/>
    </xf>
    <xf numFmtId="49" fontId="14" fillId="6" borderId="7" xfId="0" applyNumberFormat="1" applyFont="1" applyFill="1" applyBorder="1" applyAlignment="1">
      <alignment horizontal="center" vertical="center"/>
    </xf>
    <xf numFmtId="49" fontId="14" fillId="6" borderId="9" xfId="0" applyNumberFormat="1" applyFont="1" applyFill="1" applyBorder="1" applyAlignment="1">
      <alignment horizontal="center" vertical="center"/>
    </xf>
    <xf numFmtId="49" fontId="14" fillId="6" borderId="18" xfId="0" applyNumberFormat="1" applyFont="1" applyFill="1" applyBorder="1" applyAlignment="1">
      <alignment horizontal="center" vertical="center"/>
    </xf>
    <xf numFmtId="49" fontId="14" fillId="6" borderId="16" xfId="0" applyNumberFormat="1" applyFont="1" applyFill="1" applyBorder="1" applyAlignment="1">
      <alignment horizontal="center" vertical="center"/>
    </xf>
    <xf numFmtId="49" fontId="14" fillId="6" borderId="15" xfId="0" applyNumberFormat="1" applyFont="1" applyFill="1" applyBorder="1" applyAlignment="1">
      <alignment horizontal="center" vertical="center"/>
    </xf>
    <xf numFmtId="49" fontId="14" fillId="0" borderId="19"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14" fillId="0" borderId="16" xfId="0" applyNumberFormat="1" applyFont="1" applyBorder="1" applyAlignment="1">
      <alignment horizontal="center" vertical="center"/>
    </xf>
    <xf numFmtId="49" fontId="14" fillId="0" borderId="15" xfId="0" applyNumberFormat="1" applyFont="1" applyBorder="1" applyAlignment="1">
      <alignment horizontal="center" vertical="center"/>
    </xf>
    <xf numFmtId="0" fontId="14" fillId="0" borderId="30" xfId="0" applyFont="1" applyBorder="1" applyAlignment="1">
      <alignment horizontal="center" vertical="center"/>
    </xf>
    <xf numFmtId="0" fontId="14" fillId="0" borderId="36" xfId="0" applyFont="1" applyBorder="1" applyAlignment="1">
      <alignment horizontal="center" vertical="center"/>
    </xf>
    <xf numFmtId="49" fontId="14" fillId="0" borderId="0" xfId="0" applyNumberFormat="1" applyFont="1" applyBorder="1" applyAlignment="1">
      <alignment horizontal="center" vertical="center"/>
    </xf>
    <xf numFmtId="0" fontId="15" fillId="6" borderId="0" xfId="0" applyFont="1" applyFill="1" applyBorder="1">
      <alignment vertical="center"/>
    </xf>
    <xf numFmtId="0" fontId="15" fillId="6" borderId="0" xfId="0" applyFont="1" applyFill="1" applyBorder="1" applyAlignment="1">
      <alignment vertical="center"/>
    </xf>
    <xf numFmtId="0" fontId="14" fillId="6" borderId="0" xfId="0" applyFont="1" applyFill="1" applyBorder="1" applyAlignment="1">
      <alignment vertical="center"/>
    </xf>
    <xf numFmtId="0" fontId="17" fillId="6" borderId="0" xfId="0" applyFont="1" applyFill="1" applyBorder="1" applyAlignment="1">
      <alignment horizontal="center" vertical="center"/>
    </xf>
    <xf numFmtId="0" fontId="15" fillId="6" borderId="37" xfId="0" applyFont="1" applyFill="1" applyBorder="1" applyAlignment="1">
      <alignment horizontal="center" vertical="center"/>
    </xf>
    <xf numFmtId="0" fontId="22" fillId="6" borderId="38" xfId="0" applyFont="1" applyFill="1" applyBorder="1" applyAlignment="1">
      <alignment horizontal="center" vertical="center"/>
    </xf>
    <xf numFmtId="0" fontId="22" fillId="6" borderId="39" xfId="0" applyFont="1" applyFill="1" applyBorder="1" applyAlignment="1">
      <alignment horizontal="center" vertical="center"/>
    </xf>
    <xf numFmtId="0" fontId="22" fillId="6" borderId="33" xfId="0" applyFont="1" applyFill="1" applyBorder="1">
      <alignment vertical="center"/>
    </xf>
    <xf numFmtId="0" fontId="22" fillId="6" borderId="0" xfId="0" applyFont="1" applyFill="1" applyBorder="1">
      <alignment vertical="center"/>
    </xf>
    <xf numFmtId="0" fontId="22" fillId="6" borderId="40" xfId="0" applyFont="1" applyFill="1" applyBorder="1">
      <alignment vertical="center"/>
    </xf>
    <xf numFmtId="0" fontId="15" fillId="0" borderId="0" xfId="0" applyFont="1" applyBorder="1">
      <alignment vertical="center"/>
    </xf>
    <xf numFmtId="0" fontId="15" fillId="0" borderId="0" xfId="0" applyFont="1" applyBorder="1" applyAlignment="1">
      <alignment vertical="center"/>
    </xf>
    <xf numFmtId="0" fontId="14" fillId="0" borderId="0" xfId="0" applyFont="1" applyBorder="1" applyAlignment="1">
      <alignment vertical="center"/>
    </xf>
    <xf numFmtId="0" fontId="22" fillId="0" borderId="41" xfId="0" applyFont="1" applyBorder="1" applyAlignment="1">
      <alignment horizontal="center" vertical="center"/>
    </xf>
    <xf numFmtId="0" fontId="22" fillId="0" borderId="41" xfId="0" applyFont="1" applyBorder="1">
      <alignment vertical="center"/>
    </xf>
    <xf numFmtId="0" fontId="22" fillId="0" borderId="42" xfId="0" applyFont="1" applyBorder="1">
      <alignment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30" xfId="0" applyFont="1" applyBorder="1">
      <alignment vertical="center"/>
    </xf>
    <xf numFmtId="0" fontId="22" fillId="0" borderId="25" xfId="0" applyFont="1" applyBorder="1">
      <alignment vertical="center"/>
    </xf>
    <xf numFmtId="0" fontId="22" fillId="0" borderId="40" xfId="0" applyFont="1" applyBorder="1">
      <alignment vertical="center"/>
    </xf>
    <xf numFmtId="0" fontId="22" fillId="0" borderId="0" xfId="0" applyFont="1" applyBorder="1" applyAlignment="1">
      <alignment horizontal="center" vertical="center"/>
    </xf>
    <xf numFmtId="0" fontId="15" fillId="0" borderId="30"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22" fillId="0" borderId="19" xfId="0" applyFont="1" applyBorder="1">
      <alignment vertical="center"/>
    </xf>
    <xf numFmtId="0" fontId="22" fillId="0" borderId="18" xfId="0" applyFont="1" applyBorder="1">
      <alignment vertical="center"/>
    </xf>
    <xf numFmtId="0" fontId="22" fillId="0" borderId="26" xfId="0" applyFont="1" applyBorder="1">
      <alignment vertical="center"/>
    </xf>
    <xf numFmtId="0" fontId="15" fillId="6" borderId="34" xfId="0" applyFont="1" applyFill="1" applyBorder="1" applyAlignment="1">
      <alignment horizontal="center" vertical="center"/>
    </xf>
    <xf numFmtId="0" fontId="23" fillId="6" borderId="18" xfId="0" applyFont="1" applyFill="1" applyBorder="1" applyAlignment="1">
      <alignment horizontal="center" vertical="center"/>
    </xf>
    <xf numFmtId="0" fontId="18" fillId="6" borderId="19" xfId="0" applyFont="1" applyFill="1" applyBorder="1" applyAlignment="1">
      <alignment horizontal="center" vertical="center"/>
    </xf>
    <xf numFmtId="0" fontId="18" fillId="6" borderId="26" xfId="0" applyFont="1" applyFill="1" applyBorder="1" applyAlignment="1">
      <alignment horizontal="center" vertical="center"/>
    </xf>
    <xf numFmtId="0" fontId="23" fillId="0" borderId="43" xfId="0" applyFont="1" applyBorder="1" applyAlignment="1">
      <alignment horizontal="center" vertical="center"/>
    </xf>
    <xf numFmtId="0" fontId="18" fillId="0" borderId="44" xfId="0" applyFont="1" applyBorder="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23" fillId="0" borderId="18" xfId="0" applyFont="1" applyBorder="1" applyAlignment="1">
      <alignment horizontal="center" vertical="center"/>
    </xf>
    <xf numFmtId="0" fontId="14" fillId="0" borderId="15" xfId="0" applyFont="1" applyBorder="1" applyAlignment="1">
      <alignment horizontal="center" vertical="center"/>
    </xf>
    <xf numFmtId="0" fontId="14" fillId="0" borderId="26" xfId="0" applyFont="1" applyBorder="1" applyAlignment="1">
      <alignment horizontal="center" vertical="center"/>
    </xf>
    <xf numFmtId="0" fontId="23" fillId="0" borderId="0" xfId="0" applyFont="1" applyBorder="1" applyAlignment="1">
      <alignment horizontal="center" vertical="center"/>
    </xf>
    <xf numFmtId="0" fontId="15" fillId="0" borderId="33" xfId="0" applyFont="1" applyBorder="1" applyAlignment="1">
      <alignment horizontal="center" vertical="center"/>
    </xf>
    <xf numFmtId="0" fontId="18" fillId="0" borderId="19" xfId="0" applyFont="1" applyBorder="1" applyAlignment="1">
      <alignment horizontal="center" vertical="center"/>
    </xf>
    <xf numFmtId="0" fontId="18" fillId="0" borderId="26" xfId="0" applyFont="1" applyBorder="1" applyAlignment="1">
      <alignment horizontal="center" vertical="center"/>
    </xf>
    <xf numFmtId="0" fontId="23" fillId="6" borderId="29" xfId="0" applyFont="1" applyFill="1" applyBorder="1" applyAlignment="1">
      <alignment horizontal="center" vertical="center"/>
    </xf>
    <xf numFmtId="0" fontId="18" fillId="6" borderId="28" xfId="0" applyFont="1" applyFill="1" applyBorder="1" applyAlignment="1">
      <alignment horizontal="center" vertical="center"/>
    </xf>
    <xf numFmtId="0" fontId="18" fillId="6" borderId="33" xfId="0" applyFont="1" applyFill="1" applyBorder="1" applyAlignment="1">
      <alignment horizontal="center" vertical="center"/>
    </xf>
    <xf numFmtId="0" fontId="18" fillId="6" borderId="0" xfId="0" applyFont="1" applyFill="1" applyBorder="1" applyAlignment="1">
      <alignment horizontal="center" vertical="center"/>
    </xf>
    <xf numFmtId="0" fontId="18" fillId="6" borderId="27" xfId="0" applyFont="1" applyFill="1" applyBorder="1" applyAlignment="1">
      <alignment horizontal="center" vertical="center"/>
    </xf>
    <xf numFmtId="0" fontId="23" fillId="0" borderId="47"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23" fillId="0" borderId="29" xfId="0" applyFont="1" applyBorder="1" applyAlignment="1">
      <alignment horizontal="center" vertical="center"/>
    </xf>
    <xf numFmtId="0" fontId="14" fillId="0" borderId="33" xfId="0" applyFont="1" applyBorder="1" applyAlignment="1">
      <alignment horizontal="center" vertical="center"/>
    </xf>
    <xf numFmtId="0" fontId="23"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30" xfId="0" applyFont="1" applyBorder="1" applyAlignment="1">
      <alignment horizontal="center" vertical="center"/>
    </xf>
    <xf numFmtId="0" fontId="18" fillId="0" borderId="24" xfId="0" applyFont="1" applyBorder="1" applyAlignment="1">
      <alignment horizontal="center" vertical="center"/>
    </xf>
    <xf numFmtId="0" fontId="18" fillId="0" borderId="40" xfId="0" applyFont="1" applyBorder="1" applyAlignment="1">
      <alignment horizontal="center" vertical="center"/>
    </xf>
    <xf numFmtId="0" fontId="23" fillId="6" borderId="51" xfId="0" applyFont="1" applyFill="1" applyBorder="1" applyAlignment="1">
      <alignment horizontal="center" vertical="center"/>
    </xf>
    <xf numFmtId="0" fontId="18" fillId="6" borderId="52" xfId="0" applyFont="1" applyFill="1" applyBorder="1" applyAlignment="1">
      <alignment horizontal="center" vertical="center"/>
    </xf>
    <xf numFmtId="0" fontId="18" fillId="6" borderId="53" xfId="0" applyFont="1" applyFill="1" applyBorder="1" applyAlignment="1">
      <alignment horizontal="center" vertical="center"/>
    </xf>
    <xf numFmtId="0" fontId="18" fillId="6" borderId="54" xfId="0" applyFont="1" applyFill="1" applyBorder="1" applyAlignment="1">
      <alignment horizontal="center" vertical="center"/>
    </xf>
    <xf numFmtId="0" fontId="18" fillId="6" borderId="55" xfId="0" applyFont="1" applyFill="1" applyBorder="1" applyAlignment="1">
      <alignment horizontal="center" vertical="center"/>
    </xf>
    <xf numFmtId="0" fontId="23" fillId="0" borderId="56" xfId="0" applyFont="1" applyBorder="1" applyAlignment="1">
      <alignment horizontal="center" vertical="center"/>
    </xf>
    <xf numFmtId="0" fontId="18" fillId="0" borderId="54" xfId="0" applyFont="1" applyBorder="1" applyAlignment="1">
      <alignment horizontal="center" vertical="center"/>
    </xf>
    <xf numFmtId="0" fontId="18" fillId="0" borderId="53" xfId="0" applyFont="1" applyBorder="1" applyAlignment="1">
      <alignment horizontal="center" vertical="center"/>
    </xf>
    <xf numFmtId="0" fontId="18" fillId="0" borderId="57" xfId="0" applyFont="1" applyBorder="1" applyAlignment="1">
      <alignment horizontal="center" vertical="center"/>
    </xf>
    <xf numFmtId="0" fontId="23" fillId="0" borderId="51" xfId="0" applyFont="1" applyBorder="1" applyAlignment="1">
      <alignment horizontal="center" vertical="center"/>
    </xf>
    <xf numFmtId="0" fontId="14" fillId="0" borderId="54" xfId="0" applyFont="1" applyBorder="1" applyAlignment="1">
      <alignment horizontal="center" vertical="center"/>
    </xf>
    <xf numFmtId="0" fontId="14" fillId="0" borderId="53" xfId="0" applyFont="1" applyBorder="1" applyAlignment="1">
      <alignment horizontal="center" vertical="center"/>
    </xf>
    <xf numFmtId="0" fontId="14" fillId="0" borderId="55" xfId="0" applyFont="1" applyBorder="1" applyAlignment="1">
      <alignment horizontal="center" vertical="center"/>
    </xf>
    <xf numFmtId="0" fontId="18" fillId="0" borderId="52" xfId="0" applyFont="1" applyBorder="1" applyAlignment="1">
      <alignment horizontal="center" vertical="center"/>
    </xf>
    <xf numFmtId="0" fontId="18" fillId="0" borderId="51" xfId="0" applyFont="1" applyBorder="1" applyAlignment="1">
      <alignment horizontal="center" vertical="center"/>
    </xf>
    <xf numFmtId="0" fontId="18" fillId="0" borderId="55" xfId="0" applyFont="1" applyBorder="1" applyAlignment="1">
      <alignment horizontal="center" vertical="center"/>
    </xf>
    <xf numFmtId="0" fontId="23"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23" fillId="0" borderId="62" xfId="0" applyFont="1" applyBorder="1" applyAlignment="1">
      <alignment horizontal="center" vertical="center"/>
    </xf>
    <xf numFmtId="0" fontId="14" fillId="0" borderId="59" xfId="0" applyFont="1" applyBorder="1" applyAlignment="1">
      <alignment horizontal="center" vertical="center"/>
    </xf>
    <xf numFmtId="0" fontId="14" fillId="0" borderId="60" xfId="0" applyFont="1" applyBorder="1" applyAlignment="1">
      <alignment horizontal="center" vertical="center"/>
    </xf>
    <xf numFmtId="0" fontId="14" fillId="0" borderId="63" xfId="0" applyFont="1" applyBorder="1" applyAlignment="1">
      <alignment horizontal="center" vertical="center"/>
    </xf>
    <xf numFmtId="0" fontId="23" fillId="0" borderId="64" xfId="0" applyFont="1" applyBorder="1" applyAlignment="1">
      <alignment horizontal="center" vertical="center"/>
    </xf>
    <xf numFmtId="0" fontId="18" fillId="0" borderId="65" xfId="0" applyFont="1" applyBorder="1" applyAlignment="1">
      <alignment horizontal="center" vertical="center"/>
    </xf>
    <xf numFmtId="0" fontId="18" fillId="0" borderId="66" xfId="0" applyFont="1" applyBorder="1" applyAlignment="1">
      <alignment horizontal="center" vertical="center"/>
    </xf>
    <xf numFmtId="0" fontId="18" fillId="0" borderId="64" xfId="0" applyFont="1" applyBorder="1" applyAlignment="1">
      <alignment horizontal="center" vertical="center"/>
    </xf>
    <xf numFmtId="0" fontId="18" fillId="0" borderId="67" xfId="0" applyFont="1" applyBorder="1" applyAlignment="1">
      <alignment horizontal="center" vertical="center"/>
    </xf>
    <xf numFmtId="0" fontId="23" fillId="6" borderId="24" xfId="0" applyFont="1" applyFill="1" applyBorder="1" applyAlignment="1">
      <alignment horizontal="center" vertical="center"/>
    </xf>
    <xf numFmtId="0" fontId="18" fillId="6" borderId="23" xfId="0" applyFont="1" applyFill="1" applyBorder="1" applyAlignment="1">
      <alignment horizontal="center" vertical="center"/>
    </xf>
    <xf numFmtId="0" fontId="18" fillId="6" borderId="30" xfId="0" applyFont="1" applyFill="1" applyBorder="1" applyAlignment="1">
      <alignment horizontal="center" vertical="center"/>
    </xf>
    <xf numFmtId="0" fontId="18" fillId="6" borderId="25" xfId="0" applyFont="1" applyFill="1" applyBorder="1" applyAlignment="1">
      <alignment horizontal="center" vertical="center"/>
    </xf>
    <xf numFmtId="0" fontId="18" fillId="6" borderId="40" xfId="0" applyFont="1" applyFill="1" applyBorder="1" applyAlignment="1">
      <alignment horizontal="center" vertical="center"/>
    </xf>
    <xf numFmtId="0" fontId="23" fillId="0" borderId="68" xfId="0" applyFont="1" applyBorder="1" applyAlignment="1">
      <alignment horizontal="center" vertical="center"/>
    </xf>
    <xf numFmtId="0" fontId="18" fillId="0" borderId="0" xfId="0" applyFont="1" applyBorder="1" applyAlignment="1">
      <alignment horizontal="center" vertical="center"/>
    </xf>
    <xf numFmtId="0" fontId="18" fillId="0" borderId="33" xfId="0" applyFont="1" applyBorder="1" applyAlignment="1">
      <alignment horizontal="center" vertical="center"/>
    </xf>
    <xf numFmtId="0" fontId="18" fillId="0" borderId="69" xfId="0" applyFont="1" applyBorder="1" applyAlignment="1">
      <alignment horizontal="center" vertical="center"/>
    </xf>
    <xf numFmtId="0" fontId="23" fillId="6" borderId="64" xfId="0" applyFont="1" applyFill="1" applyBorder="1" applyAlignment="1">
      <alignment horizontal="center" vertical="center"/>
    </xf>
    <xf numFmtId="0" fontId="18" fillId="6" borderId="65" xfId="0" applyFont="1" applyFill="1" applyBorder="1" applyAlignment="1">
      <alignment horizontal="center" vertical="center"/>
    </xf>
    <xf numFmtId="0" fontId="18" fillId="6" borderId="66" xfId="0" applyFont="1" applyFill="1" applyBorder="1" applyAlignment="1">
      <alignment horizontal="center" vertical="center"/>
    </xf>
    <xf numFmtId="0" fontId="18" fillId="6" borderId="70" xfId="0" applyFont="1" applyFill="1" applyBorder="1" applyAlignment="1">
      <alignment horizontal="center" vertical="center"/>
    </xf>
    <xf numFmtId="0" fontId="18" fillId="6" borderId="67" xfId="0" applyFont="1" applyFill="1" applyBorder="1" applyAlignment="1">
      <alignment horizontal="center" vertical="center"/>
    </xf>
    <xf numFmtId="49" fontId="14" fillId="6" borderId="0" xfId="0" applyNumberFormat="1" applyFont="1" applyFill="1" applyBorder="1" applyAlignment="1">
      <alignment horizontal="center" vertical="center"/>
    </xf>
    <xf numFmtId="0" fontId="15" fillId="6" borderId="71" xfId="0" applyFont="1" applyFill="1" applyBorder="1" applyAlignment="1">
      <alignment horizontal="center" vertical="center"/>
    </xf>
    <xf numFmtId="0" fontId="23" fillId="0" borderId="72" xfId="0" applyFont="1" applyBorder="1" applyAlignment="1">
      <alignment horizontal="center" vertical="center"/>
    </xf>
    <xf numFmtId="0" fontId="18" fillId="0" borderId="73" xfId="0" applyFont="1" applyBorder="1" applyAlignment="1">
      <alignment horizontal="center" vertical="center"/>
    </xf>
    <xf numFmtId="0" fontId="18" fillId="0" borderId="74" xfId="0" applyFont="1" applyBorder="1" applyAlignment="1">
      <alignment horizontal="center" vertical="center"/>
    </xf>
    <xf numFmtId="0" fontId="18" fillId="0" borderId="75" xfId="0" applyFont="1" applyBorder="1" applyAlignment="1">
      <alignment horizontal="center" vertical="center"/>
    </xf>
    <xf numFmtId="0" fontId="14" fillId="0" borderId="70" xfId="0" applyFont="1" applyBorder="1" applyAlignment="1">
      <alignment horizontal="center" vertical="center"/>
    </xf>
    <xf numFmtId="0" fontId="14" fillId="0" borderId="66" xfId="0" applyFont="1" applyBorder="1" applyAlignment="1">
      <alignment horizontal="center" vertical="center"/>
    </xf>
    <xf numFmtId="0" fontId="14" fillId="0" borderId="67" xfId="0" applyFont="1" applyBorder="1" applyAlignment="1">
      <alignment horizontal="center" vertical="center"/>
    </xf>
    <xf numFmtId="0" fontId="15" fillId="0" borderId="66" xfId="0" applyFont="1" applyBorder="1" applyAlignment="1">
      <alignment horizontal="center" vertical="center"/>
    </xf>
    <xf numFmtId="0" fontId="15" fillId="6" borderId="76" xfId="0" applyFont="1" applyFill="1" applyBorder="1" applyAlignment="1">
      <alignment horizontal="center" vertical="center"/>
    </xf>
    <xf numFmtId="0" fontId="18" fillId="6" borderId="77" xfId="0" applyFont="1" applyFill="1" applyBorder="1" applyAlignment="1">
      <alignment horizontal="center" vertical="center"/>
    </xf>
    <xf numFmtId="0" fontId="18" fillId="6" borderId="78" xfId="0" applyFont="1" applyFill="1" applyBorder="1" applyAlignment="1">
      <alignment horizontal="center" vertical="center"/>
    </xf>
    <xf numFmtId="0" fontId="22" fillId="0" borderId="0" xfId="0" applyFont="1" applyBorder="1">
      <alignment vertical="center"/>
    </xf>
    <xf numFmtId="0" fontId="23" fillId="0" borderId="79" xfId="0" applyFont="1" applyBorder="1" applyAlignment="1">
      <alignment horizontal="center" vertical="center"/>
    </xf>
    <xf numFmtId="0" fontId="18" fillId="0" borderId="80" xfId="0" applyFont="1" applyBorder="1" applyAlignment="1">
      <alignment horizontal="center" vertical="center"/>
    </xf>
    <xf numFmtId="0" fontId="18" fillId="0" borderId="81" xfId="0" applyFont="1" applyBorder="1" applyAlignment="1">
      <alignment horizontal="center" vertical="center"/>
    </xf>
    <xf numFmtId="0" fontId="18" fillId="0" borderId="82" xfId="0" applyFont="1" applyBorder="1" applyAlignment="1">
      <alignment horizontal="center" vertical="center"/>
    </xf>
    <xf numFmtId="0" fontId="18" fillId="0" borderId="83"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8" fillId="0" borderId="77" xfId="0" applyFont="1" applyBorder="1" applyAlignment="1">
      <alignment horizontal="center" vertical="center"/>
    </xf>
    <xf numFmtId="0" fontId="18" fillId="0" borderId="86" xfId="0" applyFont="1" applyBorder="1" applyAlignment="1">
      <alignment horizontal="center" vertical="center"/>
    </xf>
    <xf numFmtId="0" fontId="15" fillId="6" borderId="0" xfId="0" applyFont="1" applyFill="1" applyBorder="1" applyAlignment="1">
      <alignment vertical="center" wrapText="1"/>
    </xf>
    <xf numFmtId="0" fontId="22" fillId="6" borderId="0" xfId="0" applyFont="1" applyFill="1" applyBorder="1" applyAlignment="1">
      <alignment vertical="center"/>
    </xf>
    <xf numFmtId="0" fontId="15" fillId="6" borderId="87" xfId="0" applyFont="1" applyFill="1" applyBorder="1" applyAlignment="1">
      <alignment horizontal="center" vertical="center"/>
    </xf>
    <xf numFmtId="0" fontId="18" fillId="6" borderId="84" xfId="0" applyFont="1" applyFill="1" applyBorder="1" applyAlignment="1">
      <alignment horizontal="center" vertical="center"/>
    </xf>
    <xf numFmtId="0" fontId="18" fillId="6" borderId="88" xfId="0" applyFont="1" applyFill="1" applyBorder="1" applyAlignment="1">
      <alignment horizontal="center" vertical="center"/>
    </xf>
    <xf numFmtId="0" fontId="15" fillId="0" borderId="0" xfId="0" applyFont="1" applyBorder="1" applyAlignment="1">
      <alignment vertical="center" wrapText="1"/>
    </xf>
    <xf numFmtId="0" fontId="22" fillId="0" borderId="0" xfId="0" applyFont="1" applyBorder="1" applyAlignment="1">
      <alignment vertical="center"/>
    </xf>
    <xf numFmtId="0" fontId="23" fillId="0" borderId="89" xfId="0" applyFont="1" applyBorder="1" applyAlignment="1">
      <alignment horizontal="center" vertical="center"/>
    </xf>
    <xf numFmtId="0" fontId="18" fillId="0" borderId="90" xfId="0" applyFont="1" applyBorder="1" applyAlignment="1">
      <alignment horizontal="center" vertical="center"/>
    </xf>
    <xf numFmtId="0" fontId="18" fillId="0" borderId="84" xfId="0" applyFont="1" applyBorder="1" applyAlignment="1">
      <alignment horizontal="center" vertical="center"/>
    </xf>
    <xf numFmtId="0" fontId="18" fillId="0" borderId="91" xfId="0" applyFont="1" applyBorder="1" applyAlignment="1">
      <alignment horizontal="center" vertical="center"/>
    </xf>
    <xf numFmtId="0" fontId="18" fillId="0" borderId="92" xfId="0" applyFont="1" applyBorder="1" applyAlignment="1">
      <alignment horizontal="center" vertical="center"/>
    </xf>
    <xf numFmtId="0" fontId="14" fillId="0" borderId="90" xfId="0" applyFont="1" applyBorder="1" applyAlignment="1">
      <alignment horizontal="center" vertical="center"/>
    </xf>
    <xf numFmtId="0" fontId="14" fillId="0" borderId="92" xfId="0" applyFont="1" applyBorder="1" applyAlignment="1">
      <alignment horizontal="center" vertical="center"/>
    </xf>
    <xf numFmtId="0" fontId="18" fillId="0" borderId="85" xfId="0" applyFont="1" applyBorder="1" applyAlignment="1">
      <alignment horizontal="center" vertical="center"/>
    </xf>
    <xf numFmtId="0" fontId="14" fillId="0" borderId="52" xfId="0" applyFont="1" applyBorder="1" applyAlignment="1">
      <alignment horizontal="center" vertical="center"/>
    </xf>
    <xf numFmtId="0" fontId="14" fillId="6" borderId="0" xfId="0" applyFont="1" applyFill="1" applyBorder="1" applyAlignment="1">
      <alignment horizontal="right" vertical="center"/>
    </xf>
    <xf numFmtId="0" fontId="14" fillId="6" borderId="0" xfId="0" applyFont="1" applyFill="1" applyAlignment="1">
      <alignment horizontal="right" vertical="center"/>
    </xf>
    <xf numFmtId="0" fontId="14" fillId="0" borderId="0" xfId="0" applyFont="1" applyBorder="1" applyAlignment="1">
      <alignment horizontal="right" vertical="center"/>
    </xf>
    <xf numFmtId="0" fontId="14" fillId="0" borderId="0" xfId="0" applyFont="1" applyAlignment="1">
      <alignment horizontal="right" vertical="center"/>
    </xf>
    <xf numFmtId="0" fontId="18" fillId="0" borderId="93" xfId="0" applyFont="1" applyBorder="1" applyAlignment="1">
      <alignment horizontal="center" vertical="center"/>
    </xf>
    <xf numFmtId="0" fontId="18" fillId="0" borderId="63" xfId="0" applyFont="1" applyBorder="1" applyAlignment="1">
      <alignment horizontal="center" vertical="center"/>
    </xf>
    <xf numFmtId="0" fontId="14" fillId="0" borderId="0" xfId="0" applyFont="1" applyAlignment="1">
      <alignment vertical="center"/>
    </xf>
    <xf numFmtId="0" fontId="14" fillId="0" borderId="93" xfId="0" applyFont="1" applyBorder="1" applyAlignment="1">
      <alignment horizontal="center" vertical="center"/>
    </xf>
    <xf numFmtId="0" fontId="14" fillId="0" borderId="0" xfId="0" applyFont="1" applyAlignment="1">
      <alignment horizontal="left" vertical="top"/>
    </xf>
    <xf numFmtId="0" fontId="14" fillId="0" borderId="0" xfId="0" applyFont="1" applyBorder="1" applyAlignment="1">
      <alignment horizontal="left" vertical="center"/>
    </xf>
    <xf numFmtId="0" fontId="18" fillId="0" borderId="28" xfId="0" applyFont="1" applyBorder="1" applyAlignment="1">
      <alignment horizontal="center" vertical="center"/>
    </xf>
    <xf numFmtId="0" fontId="18" fillId="0" borderId="27" xfId="0" applyFont="1" applyBorder="1" applyAlignment="1">
      <alignment horizontal="center" vertical="center"/>
    </xf>
    <xf numFmtId="0" fontId="14" fillId="6" borderId="64" xfId="0" applyFont="1" applyFill="1" applyBorder="1">
      <alignment vertical="center"/>
    </xf>
    <xf numFmtId="0" fontId="15" fillId="6" borderId="70" xfId="0" applyFont="1" applyFill="1" applyBorder="1" applyAlignment="1">
      <alignment vertical="center" wrapText="1"/>
    </xf>
    <xf numFmtId="0" fontId="14" fillId="6" borderId="70" xfId="0" applyFont="1" applyFill="1" applyBorder="1">
      <alignment vertical="center"/>
    </xf>
    <xf numFmtId="0" fontId="22" fillId="6" borderId="70" xfId="0" applyFont="1" applyFill="1" applyBorder="1" applyAlignment="1">
      <alignment vertical="center"/>
    </xf>
    <xf numFmtId="0" fontId="14" fillId="6" borderId="65" xfId="0" applyFont="1" applyFill="1" applyBorder="1">
      <alignment vertical="center"/>
    </xf>
    <xf numFmtId="0" fontId="15" fillId="6" borderId="94" xfId="0" applyFont="1" applyFill="1" applyBorder="1" applyAlignment="1">
      <alignment horizontal="center" vertical="center"/>
    </xf>
    <xf numFmtId="0" fontId="18" fillId="6" borderId="95" xfId="0" applyFont="1" applyFill="1" applyBorder="1" applyAlignment="1">
      <alignment horizontal="center" vertical="center"/>
    </xf>
    <xf numFmtId="0" fontId="18" fillId="6" borderId="96" xfId="0" applyFont="1" applyFill="1" applyBorder="1" applyAlignment="1">
      <alignment horizontal="center" vertical="center"/>
    </xf>
    <xf numFmtId="0" fontId="18" fillId="6" borderId="97" xfId="0" applyFont="1" applyFill="1" applyBorder="1" applyAlignment="1">
      <alignment horizontal="center" vertical="center"/>
    </xf>
    <xf numFmtId="0" fontId="14" fillId="0" borderId="64" xfId="0" applyFont="1" applyBorder="1">
      <alignment vertical="center"/>
    </xf>
    <xf numFmtId="0" fontId="15" fillId="0" borderId="70" xfId="0" applyFont="1" applyBorder="1" applyAlignment="1">
      <alignment vertical="center" wrapText="1"/>
    </xf>
    <xf numFmtId="0" fontId="14" fillId="0" borderId="70" xfId="0" applyFont="1" applyBorder="1">
      <alignment vertical="center"/>
    </xf>
    <xf numFmtId="0" fontId="22" fillId="0" borderId="70" xfId="0" applyFont="1" applyBorder="1" applyAlignment="1">
      <alignment vertical="center"/>
    </xf>
    <xf numFmtId="0" fontId="14" fillId="0" borderId="65" xfId="0" applyFont="1" applyBorder="1">
      <alignment vertical="center"/>
    </xf>
    <xf numFmtId="0" fontId="18" fillId="0" borderId="95" xfId="0" applyFont="1" applyBorder="1" applyAlignment="1">
      <alignment horizontal="center" vertical="center"/>
    </xf>
    <xf numFmtId="0" fontId="18" fillId="0" borderId="98" xfId="0" applyFont="1" applyBorder="1" applyAlignment="1">
      <alignment horizontal="center" vertical="center"/>
    </xf>
    <xf numFmtId="0" fontId="18" fillId="0" borderId="97" xfId="0" applyFont="1" applyBorder="1" applyAlignment="1">
      <alignment horizontal="center" vertical="center"/>
    </xf>
    <xf numFmtId="0" fontId="14" fillId="0" borderId="95" xfId="0" applyFont="1" applyBorder="1" applyAlignment="1">
      <alignment horizontal="center" vertical="center"/>
    </xf>
    <xf numFmtId="0" fontId="14" fillId="0" borderId="99" xfId="0" applyFont="1" applyBorder="1" applyAlignment="1">
      <alignment horizontal="center" vertical="center"/>
    </xf>
    <xf numFmtId="0" fontId="14" fillId="0" borderId="97" xfId="0" applyFont="1" applyBorder="1" applyAlignment="1">
      <alignment horizontal="center" vertical="center"/>
    </xf>
    <xf numFmtId="0" fontId="18" fillId="0" borderId="99" xfId="0" applyFont="1" applyBorder="1" applyAlignment="1">
      <alignment horizontal="center" vertical="center"/>
    </xf>
    <xf numFmtId="0" fontId="20" fillId="0" borderId="100" xfId="0" applyFont="1" applyBorder="1" applyAlignment="1">
      <alignment horizontal="center" vertical="center"/>
    </xf>
    <xf numFmtId="0" fontId="20" fillId="0" borderId="101" xfId="0" applyFont="1" applyBorder="1" applyAlignment="1">
      <alignment horizontal="center" vertical="center"/>
    </xf>
    <xf numFmtId="0" fontId="22" fillId="6" borderId="24" xfId="0" applyFont="1" applyFill="1" applyBorder="1">
      <alignment vertical="center"/>
    </xf>
    <xf numFmtId="0" fontId="15" fillId="6" borderId="23" xfId="0" applyFont="1" applyFill="1" applyBorder="1" applyAlignment="1">
      <alignment horizontal="right" vertical="center" shrinkToFit="1"/>
    </xf>
    <xf numFmtId="0" fontId="15" fillId="6" borderId="25" xfId="0" applyFont="1" applyFill="1" applyBorder="1" applyAlignment="1">
      <alignment horizontal="right" vertical="center" shrinkToFit="1"/>
    </xf>
    <xf numFmtId="0" fontId="14" fillId="6" borderId="24" xfId="0" applyFont="1" applyFill="1" applyBorder="1" applyAlignment="1">
      <alignment horizontal="center" vertical="center"/>
    </xf>
    <xf numFmtId="0" fontId="14" fillId="6" borderId="23" xfId="0" applyFont="1" applyFill="1" applyBorder="1" applyAlignment="1">
      <alignment horizontal="center" vertical="center"/>
    </xf>
    <xf numFmtId="0" fontId="15" fillId="6" borderId="24" xfId="0" applyFont="1" applyFill="1" applyBorder="1" applyAlignment="1">
      <alignment horizontal="center" vertical="center" wrapText="1"/>
    </xf>
    <xf numFmtId="0" fontId="15" fillId="6" borderId="23" xfId="0" applyFont="1" applyFill="1" applyBorder="1" applyAlignment="1">
      <alignment horizontal="center" vertical="center" wrapText="1"/>
    </xf>
    <xf numFmtId="0" fontId="14" fillId="6" borderId="102" xfId="0" applyFont="1" applyFill="1" applyBorder="1" applyAlignment="1">
      <alignment horizontal="distributed" vertical="center" indent="2"/>
    </xf>
    <xf numFmtId="0" fontId="14" fillId="6" borderId="103" xfId="0" applyFont="1" applyFill="1" applyBorder="1" applyAlignment="1">
      <alignment horizontal="distributed" vertical="center" indent="2"/>
    </xf>
    <xf numFmtId="0" fontId="14" fillId="6" borderId="104" xfId="0" applyFont="1" applyFill="1" applyBorder="1" applyAlignment="1">
      <alignment horizontal="distributed" vertical="center" indent="2"/>
    </xf>
    <xf numFmtId="0" fontId="22" fillId="6" borderId="15" xfId="0" applyFont="1" applyFill="1" applyBorder="1" applyAlignment="1">
      <alignment horizontal="center" vertical="center"/>
    </xf>
    <xf numFmtId="0" fontId="15" fillId="6" borderId="18" xfId="0" applyFont="1" applyFill="1" applyBorder="1" applyAlignment="1">
      <alignment horizontal="center" vertical="center" shrinkToFit="1"/>
    </xf>
    <xf numFmtId="0" fontId="15" fillId="6" borderId="16" xfId="0" applyFont="1" applyFill="1" applyBorder="1" applyAlignment="1">
      <alignment horizontal="center" vertical="center" shrinkToFit="1"/>
    </xf>
    <xf numFmtId="0" fontId="22" fillId="6" borderId="24" xfId="0" applyFont="1" applyFill="1" applyBorder="1" applyAlignment="1">
      <alignment horizontal="center" vertical="top"/>
    </xf>
    <xf numFmtId="0" fontId="22" fillId="6" borderId="23" xfId="0" applyFont="1" applyFill="1" applyBorder="1" applyAlignment="1">
      <alignment horizontal="right"/>
    </xf>
    <xf numFmtId="0" fontId="22" fillId="0" borderId="24" xfId="0" applyFont="1" applyBorder="1">
      <alignment vertical="center"/>
    </xf>
    <xf numFmtId="0" fontId="15" fillId="0" borderId="23" xfId="0" applyFont="1" applyBorder="1" applyAlignment="1">
      <alignment horizontal="right" vertical="center" shrinkToFi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4" fillId="0" borderId="102" xfId="0" applyFont="1" applyBorder="1" applyAlignment="1">
      <alignment horizontal="distributed" vertical="center" indent="2"/>
    </xf>
    <xf numFmtId="0" fontId="14" fillId="0" borderId="76" xfId="0" applyFont="1" applyBorder="1" applyAlignment="1">
      <alignment horizontal="distributed" vertical="center" indent="2"/>
    </xf>
    <xf numFmtId="0" fontId="22" fillId="0" borderId="15" xfId="0" applyFont="1" applyFill="1" applyBorder="1" applyAlignment="1">
      <alignment horizontal="center" vertical="center"/>
    </xf>
    <xf numFmtId="0" fontId="15" fillId="0" borderId="18"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22" fillId="0" borderId="24" xfId="0" applyFont="1" applyFill="1" applyBorder="1" applyAlignment="1">
      <alignment horizontal="center" vertical="top"/>
    </xf>
    <xf numFmtId="0" fontId="22" fillId="0" borderId="23" xfId="0" applyFont="1" applyFill="1" applyBorder="1" applyAlignment="1">
      <alignment horizontal="right"/>
    </xf>
    <xf numFmtId="0" fontId="15" fillId="0" borderId="16" xfId="0" applyFont="1" applyBorder="1" applyAlignment="1">
      <alignment horizontal="right" vertical="center" shrinkToFit="1"/>
    </xf>
    <xf numFmtId="0" fontId="15" fillId="0" borderId="23" xfId="0" applyFont="1" applyBorder="1" applyAlignment="1">
      <alignment horizontal="center" vertical="center" wrapText="1"/>
    </xf>
    <xf numFmtId="0" fontId="14" fillId="0" borderId="105" xfId="0" applyFont="1" applyBorder="1" applyAlignment="1">
      <alignment horizontal="distributed" vertical="center" indent="2"/>
    </xf>
    <xf numFmtId="0" fontId="14" fillId="0" borderId="106" xfId="0" applyFont="1" applyBorder="1" applyAlignment="1">
      <alignment horizontal="distributed" vertical="center" indent="2"/>
    </xf>
    <xf numFmtId="0" fontId="14" fillId="0" borderId="107" xfId="0" applyFont="1" applyBorder="1" applyAlignment="1">
      <alignment horizontal="distributed" vertical="center" indent="2"/>
    </xf>
    <xf numFmtId="0" fontId="14" fillId="0" borderId="108" xfId="0" applyFont="1" applyBorder="1" applyAlignment="1">
      <alignment horizontal="center" vertical="center" textRotation="255"/>
    </xf>
    <xf numFmtId="0" fontId="14" fillId="0" borderId="31" xfId="0" applyFont="1" applyBorder="1" applyAlignment="1">
      <alignment horizontal="center" vertical="center" textRotation="255"/>
    </xf>
    <xf numFmtId="0" fontId="14" fillId="0" borderId="32" xfId="0" applyFont="1" applyBorder="1" applyAlignment="1">
      <alignment horizontal="center" vertical="center" textRotation="255"/>
    </xf>
    <xf numFmtId="0" fontId="22" fillId="0" borderId="24" xfId="0" applyFont="1" applyFill="1" applyBorder="1" applyAlignment="1">
      <alignment vertical="top"/>
    </xf>
    <xf numFmtId="0" fontId="22" fillId="0" borderId="24" xfId="0" applyFont="1" applyBorder="1" applyAlignment="1">
      <alignment vertical="center"/>
    </xf>
    <xf numFmtId="0" fontId="15" fillId="0" borderId="25" xfId="0" applyFont="1" applyBorder="1" applyAlignment="1">
      <alignment vertical="center"/>
    </xf>
    <xf numFmtId="0" fontId="22" fillId="0" borderId="25" xfId="0" applyFont="1" applyBorder="1" applyAlignment="1">
      <alignment vertical="top"/>
    </xf>
    <xf numFmtId="0" fontId="14" fillId="0" borderId="109" xfId="0" applyFont="1" applyBorder="1" applyAlignment="1">
      <alignment horizontal="distributed" vertical="center" indent="2"/>
    </xf>
    <xf numFmtId="0" fontId="14" fillId="0" borderId="24" xfId="0" applyFont="1" applyBorder="1" applyAlignment="1">
      <alignment horizontal="center" vertical="center" textRotation="255"/>
    </xf>
    <xf numFmtId="0" fontId="14" fillId="0" borderId="25" xfId="0" applyFont="1" applyBorder="1" applyAlignment="1">
      <alignment horizontal="center" vertical="center" textRotation="255"/>
    </xf>
    <xf numFmtId="0" fontId="14" fillId="6" borderId="0" xfId="0" applyFont="1" applyFill="1" applyBorder="1" applyAlignment="1">
      <alignment horizontal="center" vertical="center"/>
    </xf>
    <xf numFmtId="0" fontId="14" fillId="6" borderId="28" xfId="0" applyFont="1" applyFill="1" applyBorder="1" applyAlignment="1">
      <alignment horizontal="center" vertical="center"/>
    </xf>
    <xf numFmtId="0" fontId="14" fillId="6" borderId="110" xfId="0" applyFont="1" applyFill="1" applyBorder="1">
      <alignment vertical="center"/>
    </xf>
    <xf numFmtId="0" fontId="15" fillId="6" borderId="64" xfId="0" applyFont="1" applyFill="1" applyBorder="1" applyAlignment="1">
      <alignment horizontal="center" vertical="center" wrapText="1"/>
    </xf>
    <xf numFmtId="0" fontId="15" fillId="6" borderId="65" xfId="0" applyFont="1" applyFill="1" applyBorder="1" applyAlignment="1">
      <alignment horizontal="center" vertical="center" wrapText="1"/>
    </xf>
    <xf numFmtId="0" fontId="14" fillId="6" borderId="111" xfId="0" applyFont="1" applyFill="1" applyBorder="1" applyAlignment="1">
      <alignment horizontal="distributed" vertical="center" indent="2"/>
    </xf>
    <xf numFmtId="0" fontId="14" fillId="6" borderId="112" xfId="0" applyFont="1" applyFill="1" applyBorder="1" applyAlignment="1">
      <alignment horizontal="distributed" vertical="center" indent="2"/>
    </xf>
    <xf numFmtId="0" fontId="14" fillId="6" borderId="113" xfId="0" applyFont="1" applyFill="1" applyBorder="1" applyAlignment="1">
      <alignment horizontal="distributed" vertical="center" indent="2"/>
    </xf>
    <xf numFmtId="0" fontId="22" fillId="6" borderId="29" xfId="0" applyFont="1" applyFill="1" applyBorder="1" applyAlignment="1">
      <alignment horizontal="center" vertical="top"/>
    </xf>
    <xf numFmtId="0" fontId="22" fillId="6" borderId="28" xfId="0" applyFont="1" applyFill="1" applyBorder="1" applyAlignment="1">
      <alignment horizontal="right"/>
    </xf>
    <xf numFmtId="0" fontId="22" fillId="0" borderId="28" xfId="0" applyFont="1" applyBorder="1">
      <alignment vertical="center"/>
    </xf>
    <xf numFmtId="0" fontId="18" fillId="0" borderId="76" xfId="0" applyFont="1" applyBorder="1" applyAlignment="1">
      <alignment horizontal="center" vertical="center"/>
    </xf>
    <xf numFmtId="0" fontId="15" fillId="0" borderId="114" xfId="0" applyFont="1" applyBorder="1" applyAlignment="1">
      <alignment horizontal="center" vertical="center" wrapText="1"/>
    </xf>
    <xf numFmtId="0" fontId="15" fillId="0" borderId="73" xfId="0" applyFont="1" applyBorder="1" applyAlignment="1">
      <alignment horizontal="center" vertical="center" wrapText="1"/>
    </xf>
    <xf numFmtId="0" fontId="14" fillId="0" borderId="111" xfId="0" applyFont="1" applyBorder="1" applyAlignment="1">
      <alignment horizontal="distributed" vertical="center" indent="2"/>
    </xf>
    <xf numFmtId="0" fontId="14" fillId="0" borderId="87" xfId="0" applyFont="1" applyBorder="1" applyAlignment="1">
      <alignment horizontal="distributed" vertical="center" indent="2"/>
    </xf>
    <xf numFmtId="0" fontId="22" fillId="0" borderId="29" xfId="0" applyFont="1" applyFill="1" applyBorder="1" applyAlignment="1">
      <alignment horizontal="center" vertical="top"/>
    </xf>
    <xf numFmtId="0" fontId="22" fillId="0" borderId="28" xfId="0" applyFont="1" applyFill="1" applyBorder="1" applyAlignment="1">
      <alignment horizontal="right"/>
    </xf>
    <xf numFmtId="0" fontId="18" fillId="0" borderId="108" xfId="0" applyFont="1" applyBorder="1" applyAlignment="1">
      <alignment horizontal="center" vertical="center"/>
    </xf>
    <xf numFmtId="0" fontId="18" fillId="0" borderId="29" xfId="0" applyFont="1" applyBorder="1" applyAlignment="1">
      <alignment horizontal="center" vertical="center"/>
    </xf>
    <xf numFmtId="0" fontId="15" fillId="0" borderId="115" xfId="0" applyFont="1" applyBorder="1" applyAlignment="1">
      <alignment horizontal="center" vertical="center" wrapText="1"/>
    </xf>
    <xf numFmtId="0" fontId="14" fillId="0" borderId="116" xfId="0" applyFont="1" applyBorder="1" applyAlignment="1">
      <alignment horizontal="distributed" vertical="center" indent="2"/>
    </xf>
    <xf numFmtId="0" fontId="14" fillId="0" borderId="1" xfId="0" applyFont="1" applyBorder="1" applyAlignment="1">
      <alignment horizontal="distributed" vertical="center" indent="2"/>
    </xf>
    <xf numFmtId="0" fontId="14" fillId="0" borderId="117" xfId="0" applyFont="1" applyBorder="1" applyAlignment="1">
      <alignment horizontal="distributed" vertical="center" indent="2"/>
    </xf>
    <xf numFmtId="0" fontId="14" fillId="0" borderId="118" xfId="0" applyFont="1" applyBorder="1" applyAlignment="1">
      <alignment horizontal="center" vertical="center" textRotation="255"/>
    </xf>
    <xf numFmtId="0" fontId="14" fillId="0" borderId="100" xfId="0" applyFont="1" applyBorder="1" applyAlignment="1">
      <alignment horizontal="center" vertical="center" textRotation="255"/>
    </xf>
    <xf numFmtId="0" fontId="14" fillId="0" borderId="101" xfId="0" applyFont="1" applyBorder="1" applyAlignment="1">
      <alignment horizontal="center" vertical="center" textRotation="255"/>
    </xf>
    <xf numFmtId="0" fontId="22" fillId="0" borderId="29" xfId="0" applyFont="1" applyFill="1" applyBorder="1" applyAlignment="1">
      <alignment vertical="top"/>
    </xf>
    <xf numFmtId="0" fontId="15" fillId="0" borderId="29" xfId="0" applyFont="1" applyBorder="1" applyAlignment="1">
      <alignment horizontal="center" vertical="center" wrapText="1"/>
    </xf>
    <xf numFmtId="0" fontId="15" fillId="0" borderId="28" xfId="0" applyFont="1" applyBorder="1" applyAlignment="1">
      <alignment horizontal="center" vertical="center" wrapText="1"/>
    </xf>
    <xf numFmtId="0" fontId="22" fillId="0" borderId="29" xfId="0" applyFont="1" applyBorder="1" applyAlignment="1">
      <alignment vertical="center"/>
    </xf>
    <xf numFmtId="0" fontId="22" fillId="0" borderId="0" xfId="0" applyFont="1" applyBorder="1" applyAlignment="1">
      <alignment vertical="top"/>
    </xf>
    <xf numFmtId="0" fontId="15" fillId="0" borderId="0" xfId="0" applyFont="1" applyBorder="1" applyAlignment="1">
      <alignment horizontal="center" vertical="center" wrapText="1"/>
    </xf>
    <xf numFmtId="0" fontId="14" fillId="0" borderId="119" xfId="0" applyFont="1" applyBorder="1" applyAlignment="1">
      <alignment horizontal="distributed" vertical="center" indent="2"/>
    </xf>
    <xf numFmtId="0" fontId="14" fillId="0" borderId="64" xfId="0" applyFont="1" applyBorder="1" applyAlignment="1">
      <alignment horizontal="center" vertical="center" textRotation="255"/>
    </xf>
    <xf numFmtId="0" fontId="14" fillId="0" borderId="70" xfId="0" applyFont="1" applyBorder="1" applyAlignment="1">
      <alignment horizontal="center" vertical="center" textRotation="255"/>
    </xf>
    <xf numFmtId="0" fontId="14" fillId="6" borderId="120" xfId="0" applyFont="1" applyFill="1" applyBorder="1">
      <alignment vertical="center"/>
    </xf>
    <xf numFmtId="0" fontId="18" fillId="6" borderId="109" xfId="0" applyFont="1" applyFill="1" applyBorder="1" applyAlignment="1">
      <alignment horizontal="center" vertical="center"/>
    </xf>
    <xf numFmtId="0" fontId="18" fillId="6" borderId="107" xfId="0" applyFont="1" applyFill="1" applyBorder="1" applyAlignment="1">
      <alignment horizontal="center" vertical="center"/>
    </xf>
    <xf numFmtId="0" fontId="18" fillId="0" borderId="94" xfId="0" applyFont="1" applyBorder="1" applyAlignment="1">
      <alignment horizontal="center" vertical="center"/>
    </xf>
    <xf numFmtId="0" fontId="18" fillId="0" borderId="121" xfId="0" applyFont="1" applyBorder="1" applyAlignment="1">
      <alignment horizontal="center" vertical="center"/>
    </xf>
    <xf numFmtId="0" fontId="18" fillId="0" borderId="122" xfId="0" applyFont="1" applyBorder="1" applyAlignment="1">
      <alignment horizontal="center" vertical="center"/>
    </xf>
    <xf numFmtId="0" fontId="14" fillId="0" borderId="123" xfId="0" applyFont="1" applyBorder="1" applyAlignment="1">
      <alignment horizontal="distributed" vertical="center" indent="2"/>
    </xf>
    <xf numFmtId="0" fontId="18" fillId="0" borderId="118" xfId="0" applyFont="1" applyBorder="1" applyAlignment="1">
      <alignment horizontal="center" vertical="center"/>
    </xf>
    <xf numFmtId="0" fontId="18" fillId="0" borderId="121" xfId="0" applyFont="1" applyBorder="1" applyAlignment="1">
      <alignment horizontal="center"/>
    </xf>
    <xf numFmtId="0" fontId="18" fillId="0" borderId="122" xfId="0" applyFont="1" applyBorder="1" applyAlignment="1">
      <alignment horizontal="center"/>
    </xf>
    <xf numFmtId="0" fontId="14" fillId="0" borderId="108" xfId="0" applyFont="1" applyBorder="1" applyAlignment="1">
      <alignment horizontal="distributed" vertical="center" indent="2"/>
    </xf>
    <xf numFmtId="0" fontId="14" fillId="0" borderId="32" xfId="0" applyFont="1" applyBorder="1" applyAlignment="1">
      <alignment horizontal="distributed" vertical="center" indent="2"/>
    </xf>
    <xf numFmtId="0" fontId="14" fillId="0" borderId="24" xfId="0" applyFont="1" applyBorder="1" applyAlignment="1">
      <alignment horizontal="distributed" vertical="center" indent="2"/>
    </xf>
    <xf numFmtId="0" fontId="14" fillId="0" borderId="23" xfId="0" applyFont="1" applyBorder="1" applyAlignment="1">
      <alignment horizontal="distributed" vertical="center" indent="2"/>
    </xf>
    <xf numFmtId="0" fontId="14" fillId="0" borderId="30" xfId="0" applyFont="1" applyBorder="1" applyAlignment="1">
      <alignment horizontal="distributed" vertical="center" indent="2"/>
    </xf>
    <xf numFmtId="0" fontId="18" fillId="6" borderId="119" xfId="0" applyFont="1" applyFill="1" applyBorder="1" applyAlignment="1">
      <alignment horizontal="center" vertical="center"/>
    </xf>
    <xf numFmtId="0" fontId="18" fillId="6" borderId="117" xfId="0" applyFont="1" applyFill="1" applyBorder="1" applyAlignment="1">
      <alignment horizontal="center" vertical="center"/>
    </xf>
    <xf numFmtId="0" fontId="18" fillId="0" borderId="124" xfId="0" applyFont="1" applyBorder="1" applyAlignment="1">
      <alignment horizontal="center" vertical="center"/>
    </xf>
    <xf numFmtId="0" fontId="18" fillId="0" borderId="125" xfId="0" applyFont="1" applyBorder="1" applyAlignment="1">
      <alignment horizontal="center" vertical="center"/>
    </xf>
    <xf numFmtId="0" fontId="18" fillId="0" borderId="124" xfId="0" applyFont="1" applyBorder="1" applyAlignment="1">
      <alignment horizontal="center"/>
    </xf>
    <xf numFmtId="0" fontId="18" fillId="0" borderId="125" xfId="0" applyFont="1" applyBorder="1" applyAlignment="1">
      <alignment horizontal="center"/>
    </xf>
    <xf numFmtId="0" fontId="14" fillId="0" borderId="126" xfId="0" applyFont="1" applyBorder="1" applyAlignment="1">
      <alignment horizontal="distributed" vertical="center" indent="2"/>
    </xf>
    <xf numFmtId="0" fontId="14" fillId="0" borderId="35" xfId="0" applyFont="1" applyBorder="1" applyAlignment="1">
      <alignment horizontal="distributed" vertical="center" indent="2"/>
    </xf>
    <xf numFmtId="0" fontId="14" fillId="0" borderId="29" xfId="0" applyFont="1" applyBorder="1" applyAlignment="1">
      <alignment horizontal="distributed" vertical="center" indent="2"/>
    </xf>
    <xf numFmtId="0" fontId="14" fillId="0" borderId="28" xfId="0" applyFont="1" applyBorder="1" applyAlignment="1">
      <alignment horizontal="distributed" vertical="center" indent="2"/>
    </xf>
    <xf numFmtId="0" fontId="14" fillId="0" borderId="33" xfId="0" applyFont="1" applyBorder="1" applyAlignment="1">
      <alignment horizontal="distributed" vertical="center" indent="2"/>
    </xf>
    <xf numFmtId="0" fontId="15" fillId="6" borderId="0" xfId="0" applyFont="1" applyFill="1" applyBorder="1" applyAlignment="1">
      <alignment horizontal="center" vertical="center"/>
    </xf>
    <xf numFmtId="0" fontId="14" fillId="6" borderId="29" xfId="0" applyFont="1" applyFill="1" applyBorder="1" applyAlignment="1">
      <alignment horizontal="center" vertical="center"/>
    </xf>
    <xf numFmtId="0" fontId="15" fillId="6" borderId="28" xfId="0" applyFont="1" applyFill="1" applyBorder="1" applyAlignment="1">
      <alignment horizontal="center" vertical="center"/>
    </xf>
    <xf numFmtId="0" fontId="14" fillId="0" borderId="127" xfId="0" applyFont="1" applyBorder="1">
      <alignment vertical="center"/>
    </xf>
    <xf numFmtId="0" fontId="14" fillId="6" borderId="128" xfId="0" applyFont="1" applyFill="1" applyBorder="1" applyAlignment="1">
      <alignment horizontal="center" vertical="center"/>
    </xf>
    <xf numFmtId="0" fontId="24" fillId="6" borderId="24" xfId="0" applyFont="1" applyFill="1" applyBorder="1" applyAlignment="1">
      <alignment vertical="center" wrapText="1"/>
    </xf>
    <xf numFmtId="0" fontId="24" fillId="6" borderId="23" xfId="0" applyFont="1" applyFill="1" applyBorder="1" applyAlignment="1">
      <alignment vertical="center" wrapText="1"/>
    </xf>
    <xf numFmtId="0" fontId="15" fillId="6" borderId="30" xfId="0" applyFont="1" applyFill="1" applyBorder="1" applyAlignment="1">
      <alignment vertical="center" shrinkToFit="1"/>
    </xf>
    <xf numFmtId="0" fontId="14" fillId="0" borderId="129" xfId="0" applyFont="1" applyBorder="1">
      <alignment vertical="center"/>
    </xf>
    <xf numFmtId="0" fontId="24" fillId="0" borderId="24" xfId="0" applyFont="1" applyFill="1" applyBorder="1" applyAlignment="1">
      <alignment vertical="center" wrapText="1"/>
    </xf>
    <xf numFmtId="0" fontId="24" fillId="0" borderId="23" xfId="0" applyFont="1" applyFill="1" applyBorder="1" applyAlignment="1">
      <alignment vertical="center" wrapText="1"/>
    </xf>
    <xf numFmtId="0" fontId="15" fillId="0" borderId="30" xfId="0" applyFont="1" applyFill="1" applyBorder="1" applyAlignment="1">
      <alignment vertical="center" shrinkToFit="1"/>
    </xf>
    <xf numFmtId="0" fontId="14" fillId="0" borderId="29" xfId="0" applyFont="1" applyBorder="1" applyAlignment="1">
      <alignment vertical="center"/>
    </xf>
    <xf numFmtId="0" fontId="14" fillId="6" borderId="130" xfId="0" applyFont="1" applyFill="1" applyBorder="1" applyAlignment="1">
      <alignment horizontal="center" vertical="center"/>
    </xf>
    <xf numFmtId="0" fontId="24" fillId="6" borderId="29" xfId="0" applyFont="1" applyFill="1" applyBorder="1" applyAlignment="1">
      <alignment vertical="center" wrapText="1"/>
    </xf>
    <xf numFmtId="0" fontId="24" fillId="6" borderId="28" xfId="0" applyFont="1" applyFill="1" applyBorder="1" applyAlignment="1">
      <alignment vertical="center" wrapText="1"/>
    </xf>
    <xf numFmtId="0" fontId="15" fillId="6" borderId="33" xfId="0" applyFont="1" applyFill="1" applyBorder="1" applyAlignment="1">
      <alignment vertical="center" shrinkToFit="1"/>
    </xf>
    <xf numFmtId="0" fontId="24" fillId="0" borderId="29" xfId="0" applyFont="1" applyFill="1" applyBorder="1" applyAlignment="1">
      <alignment vertical="center" wrapText="1"/>
    </xf>
    <xf numFmtId="0" fontId="24" fillId="0" borderId="28" xfId="0" applyFont="1" applyFill="1" applyBorder="1" applyAlignment="1">
      <alignment vertical="center" wrapText="1"/>
    </xf>
    <xf numFmtId="0" fontId="15" fillId="0" borderId="33" xfId="0" applyFont="1" applyFill="1" applyBorder="1" applyAlignment="1">
      <alignment vertical="center" shrinkToFit="1"/>
    </xf>
    <xf numFmtId="0" fontId="14" fillId="0" borderId="69" xfId="0" applyFont="1" applyBorder="1">
      <alignment vertical="center"/>
    </xf>
    <xf numFmtId="0" fontId="18" fillId="0" borderId="87" xfId="0" applyFont="1" applyBorder="1" applyAlignment="1">
      <alignment horizontal="center" vertical="center"/>
    </xf>
    <xf numFmtId="0" fontId="18" fillId="0" borderId="126" xfId="0" applyFont="1" applyBorder="1" applyAlignment="1">
      <alignment horizontal="center" vertical="center"/>
    </xf>
    <xf numFmtId="0" fontId="15" fillId="6" borderId="28" xfId="0" applyFont="1" applyFill="1" applyBorder="1" applyAlignment="1">
      <alignment horizontal="left" vertical="center"/>
    </xf>
    <xf numFmtId="0" fontId="15" fillId="6" borderId="0" xfId="0" applyFont="1" applyFill="1" applyBorder="1" applyAlignment="1">
      <alignment horizontal="left" vertical="center"/>
    </xf>
    <xf numFmtId="0" fontId="15" fillId="0" borderId="28" xfId="0" applyFont="1" applyBorder="1" applyAlignment="1">
      <alignment horizontal="left" vertical="center"/>
    </xf>
    <xf numFmtId="0" fontId="15" fillId="0" borderId="0" xfId="0" applyFont="1" applyBorder="1" applyAlignment="1">
      <alignment horizontal="left" vertical="center"/>
    </xf>
    <xf numFmtId="0" fontId="14" fillId="6" borderId="16" xfId="0" applyFont="1" applyFill="1" applyBorder="1">
      <alignment vertical="center"/>
    </xf>
    <xf numFmtId="0" fontId="14" fillId="0" borderId="131" xfId="0" applyFont="1" applyBorder="1">
      <alignment vertical="center"/>
    </xf>
    <xf numFmtId="0" fontId="14" fillId="0" borderId="15" xfId="0" applyFont="1" applyBorder="1">
      <alignment vertical="center"/>
    </xf>
    <xf numFmtId="0" fontId="15" fillId="6" borderId="65" xfId="0" applyFont="1" applyFill="1" applyBorder="1" applyAlignment="1">
      <alignment horizontal="left" vertical="center"/>
    </xf>
    <xf numFmtId="0" fontId="15" fillId="6" borderId="70" xfId="0" applyFont="1" applyFill="1" applyBorder="1" applyAlignment="1">
      <alignment horizontal="left" vertical="center"/>
    </xf>
    <xf numFmtId="0" fontId="14" fillId="6" borderId="64" xfId="0" applyFont="1" applyFill="1" applyBorder="1" applyAlignment="1">
      <alignment horizontal="center" vertical="center"/>
    </xf>
    <xf numFmtId="0" fontId="14" fillId="6" borderId="65" xfId="0" applyFont="1" applyFill="1" applyBorder="1" applyAlignment="1">
      <alignment horizontal="center" vertical="center"/>
    </xf>
    <xf numFmtId="0" fontId="18" fillId="6" borderId="70" xfId="0" applyFont="1" applyFill="1" applyBorder="1">
      <alignment vertical="center"/>
    </xf>
    <xf numFmtId="0" fontId="15" fillId="0" borderId="65" xfId="0" applyFont="1" applyBorder="1" applyAlignment="1">
      <alignment horizontal="left"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18" fillId="0" borderId="64" xfId="0" applyFont="1" applyBorder="1">
      <alignment vertical="center"/>
    </xf>
    <xf numFmtId="0" fontId="18" fillId="0" borderId="29" xfId="0" applyFont="1" applyBorder="1">
      <alignment vertical="center"/>
    </xf>
    <xf numFmtId="0" fontId="15" fillId="6" borderId="18" xfId="0" applyFont="1" applyFill="1" applyBorder="1" applyAlignment="1">
      <alignment vertical="top" textRotation="255" wrapText="1"/>
    </xf>
    <xf numFmtId="0" fontId="15" fillId="6" borderId="15" xfId="0" applyFont="1" applyFill="1" applyBorder="1" applyAlignment="1">
      <alignment vertical="top" textRotation="255" wrapText="1"/>
    </xf>
    <xf numFmtId="0" fontId="15" fillId="6" borderId="16" xfId="0" applyFont="1" applyFill="1" applyBorder="1" applyAlignment="1">
      <alignment vertical="top" textRotation="255" wrapText="1"/>
    </xf>
    <xf numFmtId="0" fontId="15" fillId="0" borderId="29" xfId="0" applyFont="1" applyFill="1" applyBorder="1" applyAlignment="1">
      <alignment vertical="top" textRotation="255" wrapText="1"/>
    </xf>
    <xf numFmtId="0" fontId="15" fillId="0" borderId="0" xfId="0" applyFont="1" applyFill="1" applyBorder="1" applyAlignment="1">
      <alignment vertical="top" textRotation="255" wrapText="1"/>
    </xf>
    <xf numFmtId="0" fontId="15" fillId="0" borderId="18" xfId="0" applyFont="1" applyFill="1" applyBorder="1" applyAlignment="1">
      <alignment vertical="top" textRotation="255" wrapText="1"/>
    </xf>
    <xf numFmtId="0" fontId="15" fillId="0" borderId="15" xfId="0" applyFont="1" applyFill="1" applyBorder="1" applyAlignment="1">
      <alignment vertical="top" textRotation="255" wrapText="1"/>
    </xf>
    <xf numFmtId="0" fontId="15" fillId="0" borderId="131" xfId="0" applyFont="1" applyFill="1" applyBorder="1" applyAlignment="1">
      <alignment vertical="top" textRotation="255" wrapText="1"/>
    </xf>
    <xf numFmtId="0" fontId="25" fillId="6" borderId="19" xfId="0" applyFont="1" applyFill="1" applyBorder="1" applyAlignment="1">
      <alignment horizontal="center" vertical="center"/>
    </xf>
    <xf numFmtId="0" fontId="18" fillId="6" borderId="25" xfId="0" applyFont="1" applyFill="1" applyBorder="1" applyAlignment="1">
      <alignment horizontal="left" vertical="center" shrinkToFit="1"/>
    </xf>
    <xf numFmtId="0" fontId="18" fillId="6" borderId="25" xfId="0" applyFont="1" applyFill="1" applyBorder="1" applyAlignment="1">
      <alignment horizontal="left" vertical="center" wrapText="1"/>
    </xf>
    <xf numFmtId="0" fontId="17" fillId="6" borderId="25" xfId="0" applyFont="1" applyFill="1" applyBorder="1" applyAlignment="1">
      <alignment horizontal="center" vertical="center"/>
    </xf>
    <xf numFmtId="0" fontId="17" fillId="6" borderId="23" xfId="0" applyFont="1" applyFill="1" applyBorder="1" applyAlignment="1">
      <alignment horizontal="center" vertical="center"/>
    </xf>
    <xf numFmtId="0" fontId="26" fillId="6" borderId="24" xfId="0" applyFont="1" applyFill="1" applyBorder="1" applyAlignment="1">
      <alignment horizontal="center" vertical="center"/>
    </xf>
    <xf numFmtId="0" fontId="26" fillId="6" borderId="23" xfId="0" applyFont="1" applyFill="1" applyBorder="1" applyAlignment="1">
      <alignment horizontal="center" vertical="center"/>
    </xf>
    <xf numFmtId="0" fontId="18" fillId="6" borderId="116" xfId="0" applyFont="1" applyFill="1" applyBorder="1" applyAlignment="1">
      <alignment horizontal="center" vertical="center"/>
    </xf>
    <xf numFmtId="0" fontId="17" fillId="0" borderId="86" xfId="0" applyFont="1" applyBorder="1" applyAlignment="1">
      <alignment horizontal="center" vertical="center"/>
    </xf>
    <xf numFmtId="0" fontId="17" fillId="0" borderId="132" xfId="0" applyFont="1" applyBorder="1" applyAlignment="1">
      <alignment horizontal="center" vertical="center"/>
    </xf>
    <xf numFmtId="0" fontId="25" fillId="0" borderId="33" xfId="0" applyFont="1" applyBorder="1" applyAlignment="1">
      <alignment horizontal="center" vertical="center"/>
    </xf>
    <xf numFmtId="0" fontId="18" fillId="0" borderId="0" xfId="0" applyFont="1" applyBorder="1" applyAlignment="1">
      <alignment horizontal="left" vertical="center" shrinkToFit="1"/>
    </xf>
    <xf numFmtId="0" fontId="18" fillId="0" borderId="0" xfId="0" applyFont="1" applyBorder="1" applyAlignment="1">
      <alignment horizontal="center" vertical="center" wrapText="1"/>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25" fillId="0" borderId="30" xfId="0" applyFont="1" applyBorder="1" applyAlignment="1">
      <alignment horizontal="center" vertical="center"/>
    </xf>
    <xf numFmtId="0" fontId="18" fillId="0" borderId="25" xfId="0" applyFont="1" applyBorder="1" applyAlignment="1">
      <alignment horizontal="left" vertical="center" shrinkToFit="1"/>
    </xf>
    <xf numFmtId="0" fontId="18" fillId="0" borderId="25" xfId="0" applyFont="1" applyBorder="1" applyAlignment="1">
      <alignment horizontal="center" vertical="center" wrapText="1"/>
    </xf>
    <xf numFmtId="0" fontId="15" fillId="0" borderId="133" xfId="0" applyFont="1" applyBorder="1" applyAlignment="1">
      <alignment horizontal="center" vertical="center" wrapText="1"/>
    </xf>
    <xf numFmtId="0" fontId="15" fillId="0" borderId="133" xfId="0" applyFont="1" applyBorder="1" applyAlignment="1">
      <alignment horizontal="center" vertical="center"/>
    </xf>
    <xf numFmtId="0" fontId="17" fillId="0" borderId="134" xfId="0" applyFont="1" applyBorder="1" applyAlignment="1">
      <alignment horizontal="center" vertical="center"/>
    </xf>
    <xf numFmtId="0" fontId="18" fillId="6" borderId="0" xfId="0" applyFont="1" applyFill="1" applyBorder="1" applyAlignment="1">
      <alignment horizontal="left" vertical="center" shrinkToFit="1"/>
    </xf>
    <xf numFmtId="0" fontId="18" fillId="6" borderId="0" xfId="0" applyFont="1" applyFill="1" applyBorder="1" applyAlignment="1">
      <alignment horizontal="left" vertical="center" wrapText="1"/>
    </xf>
    <xf numFmtId="0" fontId="17" fillId="6" borderId="28" xfId="0" applyFont="1" applyFill="1" applyBorder="1" applyAlignment="1">
      <alignment horizontal="center" vertical="center"/>
    </xf>
    <xf numFmtId="0" fontId="26" fillId="6" borderId="64" xfId="0" applyFont="1" applyFill="1" applyBorder="1" applyAlignment="1">
      <alignment horizontal="center" vertical="center"/>
    </xf>
    <xf numFmtId="0" fontId="26" fillId="6" borderId="65"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135" xfId="0" applyFont="1" applyFill="1" applyBorder="1" applyAlignment="1">
      <alignment horizontal="center" vertical="center"/>
    </xf>
    <xf numFmtId="0" fontId="14" fillId="6" borderId="136" xfId="0" applyFont="1" applyFill="1" applyBorder="1" applyAlignment="1">
      <alignment horizontal="distributed" vertical="center" indent="2"/>
    </xf>
    <xf numFmtId="0" fontId="14" fillId="6" borderId="137" xfId="0" applyFont="1" applyFill="1" applyBorder="1" applyAlignment="1">
      <alignment horizontal="distributed" vertical="center" indent="2"/>
    </xf>
    <xf numFmtId="0" fontId="14" fillId="6" borderId="83" xfId="0" applyFont="1" applyFill="1" applyBorder="1" applyAlignment="1">
      <alignment horizontal="distributed" vertical="center" indent="2"/>
    </xf>
    <xf numFmtId="0" fontId="17" fillId="0" borderId="85" xfId="0" applyFont="1" applyBorder="1" applyAlignment="1">
      <alignment horizontal="center" vertical="center"/>
    </xf>
    <xf numFmtId="0" fontId="17" fillId="0" borderId="138" xfId="0" applyFont="1" applyBorder="1" applyAlignment="1">
      <alignment horizontal="center" vertical="center"/>
    </xf>
    <xf numFmtId="0" fontId="18" fillId="0" borderId="139" xfId="0" applyFont="1" applyBorder="1" applyAlignment="1">
      <alignment horizontal="center" vertical="center"/>
    </xf>
    <xf numFmtId="0" fontId="18" fillId="0" borderId="140" xfId="0" applyFont="1" applyBorder="1" applyAlignment="1">
      <alignment horizontal="center" vertical="center"/>
    </xf>
    <xf numFmtId="0" fontId="14" fillId="0" borderId="141" xfId="0" applyFont="1" applyBorder="1" applyAlignment="1">
      <alignment horizontal="distributed" vertical="center" indent="2"/>
    </xf>
    <xf numFmtId="0" fontId="14" fillId="0" borderId="136" xfId="0" applyFont="1" applyBorder="1" applyAlignment="1">
      <alignment horizontal="distributed" vertical="center" indent="2"/>
    </xf>
    <xf numFmtId="0" fontId="14" fillId="0" borderId="142" xfId="0" applyFont="1" applyBorder="1" applyAlignment="1">
      <alignment horizontal="distributed" vertical="center" indent="2"/>
    </xf>
    <xf numFmtId="0" fontId="27" fillId="0" borderId="64" xfId="0" applyFont="1" applyBorder="1" applyAlignment="1">
      <alignment horizontal="center" vertical="center"/>
    </xf>
    <xf numFmtId="0" fontId="27" fillId="0" borderId="70" xfId="0" applyFont="1" applyBorder="1" applyAlignment="1">
      <alignment horizontal="center" vertical="center"/>
    </xf>
    <xf numFmtId="0" fontId="18" fillId="0" borderId="139" xfId="0" applyFont="1" applyBorder="1" applyAlignment="1">
      <alignment horizontal="center"/>
    </xf>
    <xf numFmtId="0" fontId="18" fillId="0" borderId="140" xfId="0" applyFont="1" applyBorder="1" applyAlignment="1">
      <alignment horizontal="center"/>
    </xf>
    <xf numFmtId="0" fontId="14" fillId="0" borderId="6" xfId="0" applyFont="1" applyBorder="1" applyAlignment="1">
      <alignment horizontal="distributed" vertical="center" indent="2"/>
    </xf>
    <xf numFmtId="0" fontId="14" fillId="0" borderId="143" xfId="0" applyFont="1" applyBorder="1" applyAlignment="1">
      <alignment horizontal="distributed" vertical="center" indent="2"/>
    </xf>
    <xf numFmtId="0" fontId="14" fillId="0" borderId="135" xfId="0" applyFont="1" applyBorder="1" applyAlignment="1">
      <alignment horizontal="distributed" vertical="center" indent="2"/>
    </xf>
    <xf numFmtId="0" fontId="14" fillId="0" borderId="144" xfId="0" applyFont="1" applyBorder="1" applyAlignment="1">
      <alignment horizontal="distributed" vertical="center" indent="2"/>
    </xf>
    <xf numFmtId="0" fontId="14" fillId="0" borderId="145" xfId="0" applyFont="1" applyBorder="1" applyAlignment="1">
      <alignment horizontal="distributed" vertical="center" indent="2"/>
    </xf>
    <xf numFmtId="0" fontId="18" fillId="6" borderId="29" xfId="0" applyFont="1" applyFill="1" applyBorder="1" applyAlignment="1">
      <alignment horizontal="center" vertical="center"/>
    </xf>
    <xf numFmtId="0" fontId="18" fillId="6" borderId="146" xfId="0" applyFont="1" applyFill="1" applyBorder="1" applyAlignment="1">
      <alignment horizontal="center" vertical="center"/>
    </xf>
    <xf numFmtId="0" fontId="14" fillId="0" borderId="69" xfId="0" applyFont="1" applyBorder="1" applyAlignment="1">
      <alignment horizontal="center" vertical="center"/>
    </xf>
    <xf numFmtId="0" fontId="18" fillId="6" borderId="147" xfId="0" applyFont="1" applyFill="1" applyBorder="1" applyAlignment="1">
      <alignment horizontal="center" vertical="center"/>
    </xf>
    <xf numFmtId="0" fontId="18" fillId="6" borderId="148" xfId="0" applyFont="1" applyFill="1" applyBorder="1" applyAlignment="1">
      <alignment horizontal="center" vertical="center"/>
    </xf>
    <xf numFmtId="0" fontId="18" fillId="0" borderId="149" xfId="0" applyFont="1" applyBorder="1" applyAlignment="1">
      <alignment horizontal="center" vertical="center"/>
    </xf>
    <xf numFmtId="0" fontId="18" fillId="0" borderId="150" xfId="0" applyFont="1" applyBorder="1" applyAlignment="1">
      <alignment horizontal="center" vertical="center"/>
    </xf>
    <xf numFmtId="0" fontId="14" fillId="0" borderId="151" xfId="0" applyFont="1" applyBorder="1" applyAlignment="1">
      <alignment horizontal="distributed" vertical="center" indent="2"/>
    </xf>
    <xf numFmtId="0" fontId="14" fillId="0" borderId="152" xfId="0" applyFont="1" applyBorder="1" applyAlignment="1">
      <alignment horizontal="distributed" vertical="center" indent="2"/>
    </xf>
    <xf numFmtId="0" fontId="14" fillId="0" borderId="94" xfId="0" applyFont="1" applyBorder="1" applyAlignment="1">
      <alignment horizontal="distributed" vertical="center" indent="2"/>
    </xf>
    <xf numFmtId="0" fontId="14" fillId="0" borderId="129" xfId="0" applyFont="1" applyBorder="1" applyAlignment="1">
      <alignment horizontal="center" vertical="center"/>
    </xf>
    <xf numFmtId="0" fontId="18" fillId="0" borderId="149" xfId="0" applyFont="1" applyBorder="1" applyAlignment="1">
      <alignment horizontal="center"/>
    </xf>
    <xf numFmtId="0" fontId="18" fillId="0" borderId="150" xfId="0" applyFont="1" applyBorder="1" applyAlignment="1">
      <alignment horizontal="center"/>
    </xf>
    <xf numFmtId="0" fontId="14" fillId="0" borderId="11" xfId="0" applyFont="1" applyBorder="1" applyAlignment="1">
      <alignment horizontal="distributed" vertical="center" indent="2"/>
    </xf>
    <xf numFmtId="0" fontId="14" fillId="0" borderId="153" xfId="0" applyFont="1" applyBorder="1" applyAlignment="1">
      <alignment horizontal="distributed" vertical="center" indent="2"/>
    </xf>
    <xf numFmtId="0" fontId="14" fillId="0" borderId="148" xfId="0" applyFont="1" applyBorder="1" applyAlignment="1">
      <alignment horizontal="distributed" vertical="center" indent="2"/>
    </xf>
    <xf numFmtId="0" fontId="25" fillId="6" borderId="76" xfId="0" applyFont="1" applyFill="1" applyBorder="1" applyAlignment="1">
      <alignment horizontal="center" vertical="center"/>
    </xf>
    <xf numFmtId="0" fontId="14" fillId="6" borderId="154" xfId="0" applyFont="1" applyFill="1" applyBorder="1">
      <alignment vertical="center"/>
    </xf>
    <xf numFmtId="0" fontId="23" fillId="6" borderId="19" xfId="0" applyFont="1" applyFill="1" applyBorder="1" applyAlignment="1">
      <alignment horizontal="center" vertical="center"/>
    </xf>
    <xf numFmtId="0" fontId="14" fillId="6" borderId="19" xfId="0" applyFont="1" applyFill="1" applyBorder="1" applyAlignment="1">
      <alignment horizontal="center" vertical="center"/>
    </xf>
    <xf numFmtId="49" fontId="14" fillId="6" borderId="8" xfId="0" applyNumberFormat="1" applyFont="1" applyFill="1" applyBorder="1" applyAlignment="1">
      <alignment horizontal="center" vertical="center"/>
    </xf>
    <xf numFmtId="49" fontId="14" fillId="6" borderId="155" xfId="0" applyNumberFormat="1" applyFont="1" applyFill="1" applyBorder="1" applyAlignment="1">
      <alignment horizontal="center" vertical="center"/>
    </xf>
    <xf numFmtId="49" fontId="14" fillId="6" borderId="156" xfId="0" applyNumberFormat="1" applyFont="1" applyFill="1" applyBorder="1" applyAlignment="1">
      <alignment horizontal="center" vertical="center"/>
    </xf>
    <xf numFmtId="49" fontId="14" fillId="6" borderId="26" xfId="0" applyNumberFormat="1" applyFont="1" applyFill="1" applyBorder="1" applyAlignment="1">
      <alignment horizontal="center" vertical="center"/>
    </xf>
    <xf numFmtId="0" fontId="17" fillId="0" borderId="157" xfId="0" applyFont="1" applyBorder="1" applyAlignment="1">
      <alignment horizontal="center" vertical="center"/>
    </xf>
    <xf numFmtId="0" fontId="23" fillId="0" borderId="158" xfId="0" applyFont="1" applyBorder="1" applyAlignment="1">
      <alignment horizontal="center" vertical="center"/>
    </xf>
    <xf numFmtId="0" fontId="14" fillId="0" borderId="158" xfId="0" applyFont="1" applyBorder="1" applyAlignment="1">
      <alignment horizontal="center" vertical="center"/>
    </xf>
    <xf numFmtId="0" fontId="25" fillId="0" borderId="66" xfId="0" applyFont="1" applyBorder="1" applyAlignment="1">
      <alignment horizontal="center" vertical="center"/>
    </xf>
    <xf numFmtId="0" fontId="14" fillId="0" borderId="159" xfId="0" applyFont="1" applyBorder="1">
      <alignment vertical="center"/>
    </xf>
    <xf numFmtId="49" fontId="14" fillId="0" borderId="30" xfId="0" applyNumberFormat="1" applyFont="1" applyBorder="1" applyAlignment="1">
      <alignment horizontal="center" vertical="center"/>
    </xf>
    <xf numFmtId="0" fontId="15" fillId="0" borderId="158" xfId="0" applyFont="1" applyBorder="1" applyAlignment="1">
      <alignment horizontal="center" vertical="center"/>
    </xf>
    <xf numFmtId="49" fontId="14" fillId="0" borderId="24" xfId="0" applyNumberFormat="1" applyFont="1" applyBorder="1" applyAlignment="1">
      <alignment horizontal="center" vertical="center"/>
    </xf>
    <xf numFmtId="0" fontId="14" fillId="0" borderId="133" xfId="0" applyFont="1" applyBorder="1" applyAlignment="1">
      <alignment horizontal="right" vertical="center"/>
    </xf>
    <xf numFmtId="0" fontId="15" fillId="0" borderId="133" xfId="0" applyFont="1" applyBorder="1" applyAlignment="1">
      <alignment horizontal="right" vertical="center"/>
    </xf>
    <xf numFmtId="0" fontId="23" fillId="0" borderId="160" xfId="0" applyFont="1" applyBorder="1" applyAlignment="1">
      <alignment horizontal="left" vertical="center" wrapText="1"/>
    </xf>
    <xf numFmtId="0" fontId="17" fillId="0" borderId="66" xfId="0" applyFont="1" applyBorder="1" applyAlignment="1">
      <alignment horizontal="center" vertical="center"/>
    </xf>
    <xf numFmtId="0" fontId="23" fillId="0" borderId="161" xfId="0" applyFont="1" applyBorder="1" applyAlignment="1">
      <alignment horizontal="center" vertical="center"/>
    </xf>
    <xf numFmtId="0" fontId="14" fillId="0" borderId="162" xfId="0"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5" fillId="0" borderId="0" xfId="0" applyFont="1" applyBorder="1" applyAlignment="1">
      <alignment horizontal="right" vertical="center"/>
    </xf>
    <xf numFmtId="0" fontId="23" fillId="0" borderId="0" xfId="0" applyFont="1" applyBorder="1" applyAlignment="1">
      <alignment horizontal="left" vertical="center" wrapText="1"/>
    </xf>
    <xf numFmtId="0" fontId="17" fillId="6" borderId="29" xfId="0" applyFont="1" applyFill="1" applyBorder="1">
      <alignment vertical="center"/>
    </xf>
    <xf numFmtId="0" fontId="14" fillId="6" borderId="163" xfId="0" applyFont="1" applyFill="1" applyBorder="1">
      <alignment vertical="center"/>
    </xf>
    <xf numFmtId="0" fontId="23" fillId="6" borderId="0" xfId="0" applyFont="1" applyFill="1" applyBorder="1" applyAlignment="1">
      <alignment horizontal="right" vertical="center"/>
    </xf>
    <xf numFmtId="0" fontId="18" fillId="6" borderId="0" xfId="0" applyFont="1" applyFill="1" applyBorder="1">
      <alignment vertical="center"/>
    </xf>
    <xf numFmtId="0" fontId="18" fillId="6" borderId="27" xfId="0" applyFont="1" applyFill="1" applyBorder="1">
      <alignment vertical="center"/>
    </xf>
    <xf numFmtId="0" fontId="23" fillId="0" borderId="19" xfId="0" applyFont="1" applyBorder="1" applyAlignment="1">
      <alignment horizontal="center" vertical="center"/>
    </xf>
    <xf numFmtId="0" fontId="23" fillId="0" borderId="33" xfId="0" applyFont="1" applyBorder="1" applyAlignment="1">
      <alignment horizontal="right" vertical="center"/>
    </xf>
    <xf numFmtId="0" fontId="23" fillId="0" borderId="29" xfId="0" applyFont="1" applyBorder="1" applyAlignment="1">
      <alignment horizontal="right" vertical="center"/>
    </xf>
    <xf numFmtId="0" fontId="25" fillId="0" borderId="28" xfId="0" applyFont="1" applyBorder="1" applyAlignment="1">
      <alignment horizontal="center" vertical="center"/>
    </xf>
    <xf numFmtId="0" fontId="17" fillId="0" borderId="29" xfId="0" applyFont="1" applyBorder="1">
      <alignment vertical="center"/>
    </xf>
    <xf numFmtId="0" fontId="14" fillId="0" borderId="154" xfId="0" applyFont="1" applyFill="1" applyBorder="1">
      <alignment vertical="center"/>
    </xf>
    <xf numFmtId="0" fontId="23" fillId="0" borderId="0" xfId="0" applyFont="1" applyBorder="1" applyAlignment="1">
      <alignment horizontal="right" vertical="center"/>
    </xf>
    <xf numFmtId="0" fontId="14" fillId="0" borderId="43" xfId="0" applyFont="1" applyBorder="1" applyAlignment="1">
      <alignment horizontal="center"/>
    </xf>
    <xf numFmtId="0" fontId="14" fillId="0" borderId="44" xfId="0" applyFont="1" applyBorder="1" applyAlignment="1">
      <alignment horizontal="center"/>
    </xf>
    <xf numFmtId="0" fontId="14" fillId="0" borderId="79" xfId="0" applyFont="1" applyBorder="1" applyAlignment="1">
      <alignment horizontal="center"/>
    </xf>
    <xf numFmtId="0" fontId="14" fillId="0" borderId="46" xfId="0" applyFont="1" applyBorder="1" applyAlignment="1">
      <alignment horizontal="center"/>
    </xf>
    <xf numFmtId="0" fontId="23" fillId="0" borderId="24" xfId="0" applyFont="1" applyBorder="1" applyAlignment="1">
      <alignment horizontal="right" vertical="center"/>
    </xf>
    <xf numFmtId="0" fontId="23" fillId="0" borderId="25" xfId="0" applyFont="1" applyBorder="1" applyAlignment="1">
      <alignment horizontal="right" vertical="center"/>
    </xf>
    <xf numFmtId="0" fontId="25" fillId="0" borderId="25" xfId="0" applyFont="1" applyBorder="1" applyAlignment="1">
      <alignment horizontal="center" vertical="center"/>
    </xf>
    <xf numFmtId="0" fontId="18" fillId="0" borderId="43" xfId="0" applyFont="1" applyBorder="1" applyAlignment="1">
      <alignment horizontal="center"/>
    </xf>
    <xf numFmtId="0" fontId="18" fillId="0" borderId="44" xfId="0" applyFont="1" applyBorder="1" applyAlignment="1">
      <alignment horizontal="center"/>
    </xf>
    <xf numFmtId="0" fontId="18" fillId="0" borderId="79" xfId="0" applyFont="1" applyBorder="1" applyAlignment="1">
      <alignment horizontal="center"/>
    </xf>
    <xf numFmtId="0" fontId="18" fillId="0" borderId="46" xfId="0" applyFont="1" applyBorder="1" applyAlignment="1">
      <alignment horizontal="center"/>
    </xf>
    <xf numFmtId="0" fontId="23" fillId="0" borderId="35" xfId="0" applyFont="1" applyBorder="1" applyAlignment="1">
      <alignment horizontal="center" vertical="center"/>
    </xf>
    <xf numFmtId="0" fontId="14" fillId="0" borderId="87" xfId="0" applyFont="1" applyBorder="1" applyAlignment="1">
      <alignment horizontal="center" vertical="center"/>
    </xf>
    <xf numFmtId="0" fontId="25" fillId="0" borderId="23" xfId="0" applyFont="1" applyBorder="1" applyAlignment="1">
      <alignment horizontal="center" vertical="center"/>
    </xf>
    <xf numFmtId="0" fontId="25" fillId="6" borderId="0" xfId="0" applyFont="1" applyFill="1" applyBorder="1" applyAlignment="1">
      <alignment horizontal="center" vertical="center"/>
    </xf>
    <xf numFmtId="0" fontId="14" fillId="0" borderId="163" xfId="0" applyFont="1" applyFill="1" applyBorder="1">
      <alignment vertical="center"/>
    </xf>
    <xf numFmtId="0" fontId="14" fillId="0" borderId="68" xfId="0" applyFont="1" applyBorder="1" applyAlignment="1">
      <alignment horizontal="center"/>
    </xf>
    <xf numFmtId="0" fontId="14" fillId="0" borderId="0" xfId="0" applyFont="1" applyBorder="1" applyAlignment="1">
      <alignment horizontal="center"/>
    </xf>
    <xf numFmtId="0" fontId="14" fillId="0" borderId="29" xfId="0" applyFont="1" applyBorder="1" applyAlignment="1">
      <alignment horizontal="center"/>
    </xf>
    <xf numFmtId="0" fontId="14" fillId="0" borderId="69" xfId="0" applyFont="1" applyBorder="1" applyAlignment="1">
      <alignment horizontal="center"/>
    </xf>
    <xf numFmtId="0" fontId="25" fillId="0" borderId="0" xfId="0" applyFont="1" applyBorder="1" applyAlignment="1">
      <alignment horizontal="center" vertical="center"/>
    </xf>
    <xf numFmtId="0" fontId="18" fillId="0" borderId="68" xfId="0" applyFont="1" applyBorder="1" applyAlignment="1">
      <alignment horizontal="center"/>
    </xf>
    <xf numFmtId="0" fontId="18" fillId="0" borderId="0" xfId="0" applyFont="1" applyBorder="1" applyAlignment="1">
      <alignment horizontal="center"/>
    </xf>
    <xf numFmtId="0" fontId="18" fillId="0" borderId="29" xfId="0" applyFont="1" applyBorder="1" applyAlignment="1">
      <alignment horizontal="center"/>
    </xf>
    <xf numFmtId="0" fontId="18" fillId="0" borderId="69" xfId="0" applyFont="1" applyBorder="1" applyAlignment="1">
      <alignment horizontal="center"/>
    </xf>
    <xf numFmtId="0" fontId="23" fillId="0" borderId="64" xfId="0" applyFont="1" applyBorder="1" applyAlignment="1">
      <alignment horizontal="right" vertical="center"/>
    </xf>
    <xf numFmtId="0" fontId="23" fillId="0" borderId="70" xfId="0" applyFont="1" applyBorder="1" applyAlignment="1">
      <alignment horizontal="right" vertical="center"/>
    </xf>
    <xf numFmtId="0" fontId="25" fillId="0" borderId="65" xfId="0" applyFont="1" applyBorder="1" applyAlignment="1">
      <alignment horizontal="center" vertical="center"/>
    </xf>
    <xf numFmtId="0" fontId="14" fillId="6" borderId="164" xfId="0" applyFont="1" applyFill="1" applyBorder="1">
      <alignment vertical="center"/>
    </xf>
    <xf numFmtId="0" fontId="23" fillId="6" borderId="24" xfId="0" applyFont="1" applyFill="1" applyBorder="1" applyAlignment="1">
      <alignment horizontal="right" vertical="center"/>
    </xf>
    <xf numFmtId="0" fontId="23" fillId="6" borderId="25" xfId="0" applyFont="1" applyFill="1" applyBorder="1" applyAlignment="1">
      <alignment horizontal="right" vertical="center"/>
    </xf>
    <xf numFmtId="0" fontId="25" fillId="6" borderId="25" xfId="0" applyFont="1" applyFill="1" applyBorder="1" applyAlignment="1">
      <alignment horizontal="center" vertical="center"/>
    </xf>
    <xf numFmtId="0" fontId="18" fillId="6" borderId="24" xfId="0" applyFont="1" applyFill="1" applyBorder="1" applyAlignment="1">
      <alignment horizontal="center" vertical="center"/>
    </xf>
    <xf numFmtId="0" fontId="14" fillId="6" borderId="165" xfId="0" applyFont="1" applyFill="1" applyBorder="1" applyAlignment="1">
      <alignment horizontal="center" vertical="center"/>
    </xf>
    <xf numFmtId="0" fontId="24" fillId="6" borderId="64" xfId="0" applyFont="1" applyFill="1" applyBorder="1" applyAlignment="1">
      <alignment vertical="center" wrapText="1"/>
    </xf>
    <xf numFmtId="0" fontId="24" fillId="6" borderId="65" xfId="0" applyFont="1" applyFill="1" applyBorder="1" applyAlignment="1">
      <alignment vertical="center" wrapText="1"/>
    </xf>
    <xf numFmtId="0" fontId="15" fillId="6" borderId="66" xfId="0" applyFont="1" applyFill="1" applyBorder="1" applyAlignment="1">
      <alignment vertical="center" shrinkToFit="1"/>
    </xf>
    <xf numFmtId="0" fontId="23" fillId="0" borderId="49" xfId="0" applyFont="1" applyBorder="1" applyAlignment="1">
      <alignment horizontal="right" vertical="center"/>
    </xf>
    <xf numFmtId="0" fontId="23" fillId="0" borderId="89" xfId="0" applyFont="1" applyBorder="1" applyAlignment="1">
      <alignment horizontal="right" vertical="center"/>
    </xf>
    <xf numFmtId="0" fontId="25" fillId="0" borderId="90" xfId="0" applyFont="1" applyBorder="1" applyAlignment="1">
      <alignment horizontal="center" vertical="center"/>
    </xf>
    <xf numFmtId="0" fontId="24" fillId="0" borderId="64" xfId="0" applyFont="1" applyFill="1" applyBorder="1" applyAlignment="1">
      <alignment vertical="center" wrapText="1"/>
    </xf>
    <xf numFmtId="0" fontId="24" fillId="0" borderId="65" xfId="0" applyFont="1" applyFill="1" applyBorder="1" applyAlignment="1">
      <alignment vertical="center" wrapText="1"/>
    </xf>
    <xf numFmtId="0" fontId="15" fillId="0" borderId="66" xfId="0" applyFont="1" applyFill="1" applyBorder="1" applyAlignment="1">
      <alignment vertical="center" shrinkToFit="1"/>
    </xf>
    <xf numFmtId="0" fontId="17" fillId="0" borderId="28" xfId="0" applyFont="1" applyBorder="1" applyAlignment="1">
      <alignment horizontal="center" vertical="center"/>
    </xf>
    <xf numFmtId="0" fontId="14" fillId="0" borderId="164" xfId="0" applyFont="1" applyFill="1" applyBorder="1">
      <alignment vertical="center"/>
    </xf>
    <xf numFmtId="0" fontId="23" fillId="0" borderId="48" xfId="0" applyFont="1" applyBorder="1" applyAlignment="1">
      <alignment horizontal="right" vertical="center"/>
    </xf>
    <xf numFmtId="0" fontId="17" fillId="0" borderId="48" xfId="0" applyFont="1" applyBorder="1" applyAlignment="1">
      <alignment horizontal="center" vertical="center"/>
    </xf>
    <xf numFmtId="0" fontId="14" fillId="0" borderId="47" xfId="0" applyFont="1" applyBorder="1" applyAlignment="1">
      <alignment horizontal="center"/>
    </xf>
    <xf numFmtId="0" fontId="14" fillId="0" borderId="48" xfId="0" applyFont="1" applyBorder="1" applyAlignment="1">
      <alignment horizontal="center"/>
    </xf>
    <xf numFmtId="0" fontId="14" fillId="0" borderId="89" xfId="0" applyFont="1" applyBorder="1" applyAlignment="1">
      <alignment horizontal="center"/>
    </xf>
    <xf numFmtId="0" fontId="14" fillId="0" borderId="50" xfId="0" applyFont="1" applyBorder="1" applyAlignment="1">
      <alignment horizontal="center"/>
    </xf>
    <xf numFmtId="0" fontId="25" fillId="0" borderId="48" xfId="0" applyFont="1" applyBorder="1" applyAlignment="1">
      <alignment horizontal="center" vertical="center"/>
    </xf>
    <xf numFmtId="0" fontId="18" fillId="0" borderId="47" xfId="0" applyFont="1" applyBorder="1" applyAlignment="1">
      <alignment horizontal="center"/>
    </xf>
    <xf numFmtId="0" fontId="18" fillId="0" borderId="48" xfId="0" applyFont="1" applyBorder="1" applyAlignment="1">
      <alignment horizontal="center"/>
    </xf>
    <xf numFmtId="0" fontId="18" fillId="0" borderId="89" xfId="0" applyFont="1" applyBorder="1" applyAlignment="1">
      <alignment horizontal="center"/>
    </xf>
    <xf numFmtId="0" fontId="18" fillId="0" borderId="50" xfId="0" applyFont="1" applyBorder="1" applyAlignment="1">
      <alignment horizontal="center"/>
    </xf>
    <xf numFmtId="0" fontId="23" fillId="0" borderId="166" xfId="0" applyFont="1" applyBorder="1" applyAlignment="1">
      <alignment horizontal="left" vertical="center" wrapText="1"/>
    </xf>
    <xf numFmtId="0" fontId="23" fillId="0" borderId="70" xfId="0" applyFont="1" applyBorder="1" applyAlignment="1">
      <alignment horizontal="left" vertical="center" wrapText="1"/>
    </xf>
    <xf numFmtId="0" fontId="15" fillId="0" borderId="70" xfId="0" applyFont="1" applyBorder="1" applyAlignment="1">
      <alignment vertical="center"/>
    </xf>
    <xf numFmtId="0" fontId="22" fillId="0" borderId="70" xfId="0" applyFont="1" applyBorder="1" applyAlignment="1">
      <alignment vertical="top"/>
    </xf>
    <xf numFmtId="0" fontId="22" fillId="0" borderId="65" xfId="0" applyFont="1" applyBorder="1" applyAlignment="1">
      <alignment horizontal="right"/>
    </xf>
    <xf numFmtId="0" fontId="23" fillId="6" borderId="51" xfId="0" applyFont="1" applyFill="1" applyBorder="1" applyAlignment="1">
      <alignment horizontal="right" vertical="center"/>
    </xf>
    <xf numFmtId="0" fontId="23" fillId="6" borderId="54" xfId="0" applyFont="1" applyFill="1" applyBorder="1" applyAlignment="1">
      <alignment horizontal="right" vertical="center"/>
    </xf>
    <xf numFmtId="0" fontId="25" fillId="6" borderId="54" xfId="0" applyFont="1" applyFill="1" applyBorder="1" applyAlignment="1">
      <alignment horizontal="center" vertical="center"/>
    </xf>
    <xf numFmtId="0" fontId="18" fillId="6" borderId="51" xfId="0" applyFont="1" applyFill="1" applyBorder="1" applyAlignment="1">
      <alignment horizontal="center" vertical="center"/>
    </xf>
    <xf numFmtId="0" fontId="14" fillId="6" borderId="167" xfId="0" applyFont="1" applyFill="1" applyBorder="1" applyAlignment="1">
      <alignment horizontal="center" vertical="center" textRotation="255"/>
    </xf>
    <xf numFmtId="0" fontId="23" fillId="0" borderId="53" xfId="0" applyFont="1" applyBorder="1" applyAlignment="1">
      <alignment horizontal="right" vertical="center"/>
    </xf>
    <xf numFmtId="0" fontId="23" fillId="0" borderId="51" xfId="0" applyFont="1" applyBorder="1" applyAlignment="1">
      <alignment horizontal="right" vertical="center"/>
    </xf>
    <xf numFmtId="0" fontId="25" fillId="0" borderId="52" xfId="0" applyFont="1" applyBorder="1" applyAlignment="1">
      <alignment horizontal="center" vertical="center"/>
    </xf>
    <xf numFmtId="0" fontId="14" fillId="0" borderId="156" xfId="0" applyFont="1" applyFill="1" applyBorder="1" applyAlignment="1">
      <alignment horizontal="center" vertical="center" textRotation="255"/>
    </xf>
    <xf numFmtId="0" fontId="14" fillId="0" borderId="8" xfId="0" applyFont="1" applyFill="1" applyBorder="1" applyAlignment="1">
      <alignment horizontal="center" vertical="center" textRotation="255"/>
    </xf>
    <xf numFmtId="0" fontId="14" fillId="0" borderId="9" xfId="0" applyFont="1" applyFill="1" applyBorder="1" applyAlignment="1">
      <alignment horizontal="center" vertical="center" textRotation="255"/>
    </xf>
    <xf numFmtId="0" fontId="14" fillId="0" borderId="168" xfId="0" applyFont="1" applyFill="1" applyBorder="1">
      <alignment vertical="center"/>
    </xf>
    <xf numFmtId="0" fontId="23" fillId="0" borderId="54" xfId="0" applyFont="1" applyBorder="1" applyAlignment="1">
      <alignment horizontal="right" vertical="center"/>
    </xf>
    <xf numFmtId="0" fontId="17" fillId="0" borderId="54" xfId="0" applyFont="1" applyBorder="1" applyAlignment="1">
      <alignment horizontal="center" vertical="center"/>
    </xf>
    <xf numFmtId="0" fontId="14" fillId="0" borderId="56" xfId="0" applyFont="1" applyBorder="1" applyAlignment="1">
      <alignment horizontal="center"/>
    </xf>
    <xf numFmtId="0" fontId="14" fillId="0" borderId="54" xfId="0" applyFont="1" applyBorder="1" applyAlignment="1">
      <alignment horizontal="center"/>
    </xf>
    <xf numFmtId="0" fontId="14" fillId="0" borderId="51" xfId="0" applyFont="1" applyBorder="1" applyAlignment="1">
      <alignment horizontal="center"/>
    </xf>
    <xf numFmtId="0" fontId="14" fillId="0" borderId="57" xfId="0" applyFont="1" applyBorder="1" applyAlignment="1">
      <alignment horizontal="center"/>
    </xf>
    <xf numFmtId="0" fontId="25" fillId="0" borderId="54" xfId="0" applyFont="1" applyBorder="1" applyAlignment="1">
      <alignment horizontal="center" vertical="center"/>
    </xf>
    <xf numFmtId="0" fontId="18" fillId="0" borderId="56" xfId="0" applyFont="1" applyBorder="1" applyAlignment="1">
      <alignment horizontal="center"/>
    </xf>
    <xf numFmtId="0" fontId="18" fillId="0" borderId="54" xfId="0" applyFont="1" applyBorder="1" applyAlignment="1">
      <alignment horizontal="center"/>
    </xf>
    <xf numFmtId="0" fontId="18" fillId="0" borderId="51" xfId="0" applyFont="1" applyBorder="1" applyAlignment="1">
      <alignment horizontal="center"/>
    </xf>
    <xf numFmtId="0" fontId="18" fillId="0" borderId="57" xfId="0" applyFont="1" applyBorder="1" applyAlignment="1">
      <alignment horizontal="center"/>
    </xf>
    <xf numFmtId="0" fontId="14" fillId="0" borderId="7" xfId="0" applyFont="1" applyFill="1" applyBorder="1" applyAlignment="1">
      <alignment horizontal="center" vertical="center" textRotation="255"/>
    </xf>
    <xf numFmtId="0" fontId="18" fillId="6" borderId="0" xfId="0" applyFont="1" applyFill="1" applyBorder="1" applyAlignment="1">
      <alignment vertical="center"/>
    </xf>
    <xf numFmtId="0" fontId="18" fillId="6" borderId="28" xfId="0" applyFont="1" applyFill="1" applyBorder="1" applyAlignment="1">
      <alignment vertical="center"/>
    </xf>
    <xf numFmtId="0" fontId="23" fillId="6" borderId="64" xfId="0" applyFont="1" applyFill="1" applyBorder="1" applyAlignment="1">
      <alignment horizontal="right" vertical="center"/>
    </xf>
    <xf numFmtId="0" fontId="23" fillId="6" borderId="70" xfId="0" applyFont="1" applyFill="1" applyBorder="1" applyAlignment="1">
      <alignment horizontal="right" vertical="center"/>
    </xf>
    <xf numFmtId="0" fontId="25" fillId="6" borderId="70" xfId="0" applyFont="1" applyFill="1" applyBorder="1" applyAlignment="1">
      <alignment horizontal="center" vertical="center"/>
    </xf>
    <xf numFmtId="0" fontId="18" fillId="6" borderId="64" xfId="0" applyFont="1" applyFill="1" applyBorder="1" applyAlignment="1">
      <alignment horizontal="center" vertical="center"/>
    </xf>
    <xf numFmtId="0" fontId="16" fillId="6" borderId="169" xfId="0" applyFont="1" applyFill="1" applyBorder="1" applyAlignment="1">
      <alignment horizontal="center"/>
    </xf>
    <xf numFmtId="0" fontId="16" fillId="6" borderId="25" xfId="0" applyFont="1" applyFill="1" applyBorder="1" applyAlignment="1">
      <alignment horizontal="center"/>
    </xf>
    <xf numFmtId="0" fontId="16" fillId="6" borderId="23" xfId="0" applyFont="1" applyFill="1" applyBorder="1" applyAlignment="1">
      <alignment horizontal="center"/>
    </xf>
    <xf numFmtId="0" fontId="23" fillId="0" borderId="60" xfId="0" applyFont="1" applyBorder="1" applyAlignment="1">
      <alignment horizontal="right" vertical="center"/>
    </xf>
    <xf numFmtId="0" fontId="23" fillId="0" borderId="62" xfId="0" applyFont="1" applyBorder="1" applyAlignment="1">
      <alignment horizontal="right" vertical="center"/>
    </xf>
    <xf numFmtId="0" fontId="25" fillId="0" borderId="93" xfId="0" applyFont="1" applyBorder="1" applyAlignment="1">
      <alignment horizontal="center" vertical="center"/>
    </xf>
    <xf numFmtId="0" fontId="16" fillId="0" borderId="132" xfId="0" applyFont="1" applyFill="1" applyBorder="1" applyAlignment="1">
      <alignment horizontal="center"/>
    </xf>
    <xf numFmtId="0" fontId="16" fillId="0" borderId="170" xfId="0" applyFont="1" applyFill="1" applyBorder="1" applyAlignment="1">
      <alignment horizontal="center"/>
    </xf>
    <xf numFmtId="0" fontId="23" fillId="0" borderId="59" xfId="0" applyFont="1" applyBorder="1" applyAlignment="1">
      <alignment horizontal="right" vertical="center"/>
    </xf>
    <xf numFmtId="0" fontId="17" fillId="0" borderId="59" xfId="0" applyFont="1" applyBorder="1" applyAlignment="1">
      <alignment horizontal="center" vertical="center"/>
    </xf>
    <xf numFmtId="0" fontId="14" fillId="0" borderId="58" xfId="0" applyFont="1" applyBorder="1" applyAlignment="1">
      <alignment horizontal="center"/>
    </xf>
    <xf numFmtId="0" fontId="14" fillId="0" borderId="59" xfId="0" applyFont="1" applyBorder="1" applyAlignment="1">
      <alignment horizontal="center"/>
    </xf>
    <xf numFmtId="0" fontId="14" fillId="0" borderId="62" xfId="0" applyFont="1" applyBorder="1" applyAlignment="1">
      <alignment horizontal="center"/>
    </xf>
    <xf numFmtId="0" fontId="14" fillId="0" borderId="61" xfId="0" applyFont="1" applyBorder="1" applyAlignment="1">
      <alignment horizontal="center"/>
    </xf>
    <xf numFmtId="0" fontId="16" fillId="0" borderId="25" xfId="0" applyFont="1" applyFill="1" applyBorder="1" applyAlignment="1">
      <alignment horizontal="center"/>
    </xf>
    <xf numFmtId="0" fontId="16" fillId="0" borderId="23" xfId="0" applyFont="1" applyFill="1" applyBorder="1" applyAlignment="1">
      <alignment horizontal="center"/>
    </xf>
    <xf numFmtId="0" fontId="25" fillId="0" borderId="59" xfId="0" applyFont="1" applyBorder="1" applyAlignment="1">
      <alignment horizontal="center" vertical="center"/>
    </xf>
    <xf numFmtId="0" fontId="18" fillId="0" borderId="58" xfId="0" applyFont="1" applyBorder="1" applyAlignment="1">
      <alignment horizontal="center"/>
    </xf>
    <xf numFmtId="0" fontId="18" fillId="0" borderId="59" xfId="0" applyFont="1" applyBorder="1" applyAlignment="1">
      <alignment horizontal="center"/>
    </xf>
    <xf numFmtId="0" fontId="18" fillId="0" borderId="62" xfId="0" applyFont="1" applyBorder="1" applyAlignment="1">
      <alignment horizontal="center"/>
    </xf>
    <xf numFmtId="0" fontId="18" fillId="0" borderId="61" xfId="0" applyFont="1" applyBorder="1" applyAlignment="1">
      <alignment horizontal="center"/>
    </xf>
    <xf numFmtId="0" fontId="16" fillId="0" borderId="24" xfId="0" applyFont="1" applyFill="1" applyBorder="1" applyAlignment="1">
      <alignment horizontal="center"/>
    </xf>
    <xf numFmtId="0" fontId="16" fillId="6" borderId="68" xfId="0" applyFont="1" applyFill="1" applyBorder="1" applyAlignment="1">
      <alignment horizontal="center"/>
    </xf>
    <xf numFmtId="0" fontId="16" fillId="6" borderId="0" xfId="0" applyFont="1" applyFill="1" applyBorder="1" applyAlignment="1">
      <alignment horizontal="center"/>
    </xf>
    <xf numFmtId="0" fontId="16" fillId="6" borderId="28" xfId="0" applyFont="1" applyFill="1" applyBorder="1" applyAlignment="1">
      <alignment horizontal="center"/>
    </xf>
    <xf numFmtId="0" fontId="16" fillId="0" borderId="138" xfId="0" applyFont="1" applyFill="1" applyBorder="1" applyAlignment="1">
      <alignment horizontal="center"/>
    </xf>
    <xf numFmtId="0" fontId="16" fillId="0" borderId="157" xfId="0" applyFont="1" applyFill="1" applyBorder="1" applyAlignment="1">
      <alignment horizontal="center"/>
    </xf>
    <xf numFmtId="0" fontId="16" fillId="0" borderId="0" xfId="0" applyFont="1" applyFill="1" applyBorder="1" applyAlignment="1">
      <alignment horizontal="center"/>
    </xf>
    <xf numFmtId="0" fontId="16" fillId="0" borderId="28" xfId="0" applyFont="1" applyFill="1" applyBorder="1" applyAlignment="1">
      <alignment horizontal="center"/>
    </xf>
    <xf numFmtId="0" fontId="16" fillId="0" borderId="29" xfId="0" applyFont="1" applyFill="1" applyBorder="1" applyAlignment="1">
      <alignment horizontal="center"/>
    </xf>
    <xf numFmtId="0" fontId="23" fillId="0" borderId="101" xfId="0" applyFont="1" applyBorder="1" applyAlignment="1">
      <alignment horizontal="center" vertical="center"/>
    </xf>
    <xf numFmtId="0" fontId="14" fillId="0" borderId="94" xfId="0" applyFont="1" applyBorder="1" applyAlignment="1">
      <alignment horizontal="center" vertical="center"/>
    </xf>
    <xf numFmtId="0" fontId="22" fillId="6" borderId="19" xfId="0" applyFont="1" applyFill="1" applyBorder="1" applyAlignment="1">
      <alignment horizontal="center" vertical="center"/>
    </xf>
    <xf numFmtId="0" fontId="22" fillId="0" borderId="19" xfId="0" applyFont="1" applyBorder="1" applyAlignment="1">
      <alignment horizontal="center" vertical="center"/>
    </xf>
    <xf numFmtId="0" fontId="23" fillId="0" borderId="32" xfId="0" applyFont="1" applyBorder="1" applyAlignment="1">
      <alignment horizontal="center" vertical="center"/>
    </xf>
    <xf numFmtId="0" fontId="22" fillId="0" borderId="76" xfId="0" applyFont="1" applyBorder="1" applyAlignment="1">
      <alignment horizontal="center" vertical="center"/>
    </xf>
    <xf numFmtId="0" fontId="22" fillId="0" borderId="87" xfId="0" applyFont="1" applyBorder="1" applyAlignment="1">
      <alignment horizontal="center" vertical="center"/>
    </xf>
    <xf numFmtId="0" fontId="18" fillId="6" borderId="70" xfId="0" applyFont="1" applyFill="1" applyBorder="1" applyAlignment="1">
      <alignment horizontal="left" vertical="center" shrinkToFit="1"/>
    </xf>
    <xf numFmtId="0" fontId="18" fillId="6" borderId="70" xfId="0" applyFont="1" applyFill="1" applyBorder="1" applyAlignment="1">
      <alignment horizontal="left" vertical="center" wrapText="1"/>
    </xf>
    <xf numFmtId="0" fontId="18" fillId="6" borderId="70" xfId="0" applyFont="1" applyFill="1" applyBorder="1" applyAlignment="1">
      <alignment vertical="center"/>
    </xf>
    <xf numFmtId="0" fontId="18" fillId="6" borderId="65" xfId="0" applyFont="1" applyFill="1" applyBorder="1" applyAlignment="1">
      <alignment vertical="center"/>
    </xf>
    <xf numFmtId="0" fontId="14" fillId="6" borderId="171" xfId="0" applyFont="1" applyFill="1" applyBorder="1">
      <alignment vertical="center"/>
    </xf>
    <xf numFmtId="0" fontId="23" fillId="6" borderId="172" xfId="0" applyFont="1" applyFill="1" applyBorder="1" applyAlignment="1">
      <alignment horizontal="center" vertical="center"/>
    </xf>
    <xf numFmtId="0" fontId="22" fillId="6" borderId="172" xfId="0" applyFont="1" applyFill="1" applyBorder="1" applyAlignment="1">
      <alignment horizontal="center" vertical="center"/>
    </xf>
    <xf numFmtId="0" fontId="23" fillId="6" borderId="173" xfId="0" applyFont="1" applyFill="1" applyBorder="1" applyAlignment="1">
      <alignment horizontal="right" vertical="center"/>
    </xf>
    <xf numFmtId="0" fontId="23" fillId="6" borderId="174" xfId="0" applyFont="1" applyFill="1" applyBorder="1" applyAlignment="1">
      <alignment horizontal="right" vertical="center"/>
    </xf>
    <xf numFmtId="0" fontId="25" fillId="6" borderId="174" xfId="0" applyFont="1" applyFill="1" applyBorder="1" applyAlignment="1">
      <alignment horizontal="center" vertical="center"/>
    </xf>
    <xf numFmtId="0" fontId="18" fillId="6" borderId="173" xfId="0" applyFont="1" applyFill="1" applyBorder="1" applyAlignment="1">
      <alignment horizontal="center" vertical="center"/>
    </xf>
    <xf numFmtId="0" fontId="18" fillId="6" borderId="175" xfId="0" applyFont="1" applyFill="1" applyBorder="1" applyAlignment="1">
      <alignment horizontal="center" vertical="center"/>
    </xf>
    <xf numFmtId="0" fontId="18" fillId="6" borderId="174" xfId="0" applyFont="1" applyFill="1" applyBorder="1" applyAlignment="1">
      <alignment horizontal="center" vertical="center"/>
    </xf>
    <xf numFmtId="0" fontId="18" fillId="6" borderId="176" xfId="0" applyFont="1" applyFill="1" applyBorder="1" applyAlignment="1">
      <alignment horizontal="center" vertical="center"/>
    </xf>
    <xf numFmtId="0" fontId="16" fillId="6" borderId="177" xfId="0" applyFont="1" applyFill="1" applyBorder="1" applyAlignment="1">
      <alignment horizontal="center"/>
    </xf>
    <xf numFmtId="0" fontId="16" fillId="6" borderId="174" xfId="0" applyFont="1" applyFill="1" applyBorder="1" applyAlignment="1">
      <alignment horizontal="center"/>
    </xf>
    <xf numFmtId="0" fontId="16" fillId="6" borderId="175" xfId="0" applyFont="1" applyFill="1" applyBorder="1" applyAlignment="1">
      <alignment horizontal="center"/>
    </xf>
    <xf numFmtId="0" fontId="17" fillId="0" borderId="99" xfId="0" applyFont="1" applyBorder="1" applyAlignment="1">
      <alignment horizontal="center" vertical="center"/>
    </xf>
    <xf numFmtId="0" fontId="17" fillId="0" borderId="178" xfId="0" applyFont="1" applyBorder="1" applyAlignment="1">
      <alignment horizontal="center" vertical="center"/>
    </xf>
    <xf numFmtId="0" fontId="17" fillId="0" borderId="179" xfId="0" applyFont="1" applyBorder="1" applyAlignment="1">
      <alignment horizontal="center" vertical="center"/>
    </xf>
    <xf numFmtId="0" fontId="16" fillId="0" borderId="178" xfId="0" applyFont="1" applyFill="1" applyBorder="1" applyAlignment="1">
      <alignment horizontal="center"/>
    </xf>
    <xf numFmtId="0" fontId="16" fillId="0" borderId="179" xfId="0" applyFont="1" applyFill="1" applyBorder="1" applyAlignment="1">
      <alignment horizontal="center"/>
    </xf>
    <xf numFmtId="0" fontId="18" fillId="0" borderId="70" xfId="0" applyFont="1" applyBorder="1" applyAlignment="1">
      <alignment horizontal="left" vertical="center" shrinkToFit="1"/>
    </xf>
    <xf numFmtId="0" fontId="18" fillId="0" borderId="70" xfId="0" applyFont="1" applyBorder="1" applyAlignment="1">
      <alignment horizontal="center" vertical="center" wrapText="1"/>
    </xf>
    <xf numFmtId="0" fontId="18" fillId="0" borderId="70" xfId="0" applyFont="1" applyBorder="1" applyAlignment="1">
      <alignment horizontal="center" vertical="center"/>
    </xf>
    <xf numFmtId="0" fontId="14" fillId="0" borderId="171" xfId="0" applyFont="1" applyFill="1" applyBorder="1">
      <alignment vertical="center"/>
    </xf>
    <xf numFmtId="0" fontId="14" fillId="0" borderId="180" xfId="0" applyFont="1" applyBorder="1" applyAlignment="1">
      <alignment horizontal="center"/>
    </xf>
    <xf numFmtId="0" fontId="14" fillId="0" borderId="181" xfId="0" applyFont="1" applyBorder="1" applyAlignment="1">
      <alignment horizontal="center"/>
    </xf>
    <xf numFmtId="0" fontId="14" fillId="0" borderId="182" xfId="0" applyFont="1" applyBorder="1" applyAlignment="1">
      <alignment horizontal="center"/>
    </xf>
    <xf numFmtId="0" fontId="14" fillId="0" borderId="183" xfId="0" applyFont="1" applyBorder="1" applyAlignment="1">
      <alignment horizontal="center"/>
    </xf>
    <xf numFmtId="0" fontId="16" fillId="0" borderId="70" xfId="0" applyFont="1" applyFill="1" applyBorder="1" applyAlignment="1">
      <alignment horizontal="center"/>
    </xf>
    <xf numFmtId="0" fontId="16" fillId="0" borderId="65" xfId="0" applyFont="1" applyFill="1" applyBorder="1" applyAlignment="1">
      <alignment horizontal="center"/>
    </xf>
    <xf numFmtId="0" fontId="25" fillId="0" borderId="70" xfId="0" applyFont="1" applyBorder="1" applyAlignment="1">
      <alignment horizontal="center" vertic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114" xfId="0" applyFont="1" applyBorder="1" applyAlignment="1">
      <alignment horizontal="center"/>
    </xf>
    <xf numFmtId="0" fontId="18" fillId="0" borderId="184" xfId="0" applyFont="1" applyBorder="1" applyAlignment="1">
      <alignment horizontal="center"/>
    </xf>
    <xf numFmtId="0" fontId="16" fillId="0" borderId="64" xfId="0" applyFont="1" applyFill="1" applyBorder="1" applyAlignment="1">
      <alignment horizontal="center"/>
    </xf>
    <xf numFmtId="0" fontId="18" fillId="0" borderId="174" xfId="0" applyFont="1" applyBorder="1" applyAlignment="1">
      <alignment horizontal="center" vertical="center"/>
    </xf>
    <xf numFmtId="0" fontId="22" fillId="0" borderId="94" xfId="0" applyFont="1" applyBorder="1" applyAlignment="1">
      <alignment horizontal="center" vertical="center"/>
    </xf>
    <xf numFmtId="0" fontId="14" fillId="0" borderId="175" xfId="0" applyFont="1" applyFill="1" applyBorder="1">
      <alignment vertical="center"/>
    </xf>
    <xf numFmtId="0" fontId="14" fillId="6" borderId="19" xfId="0" applyFont="1" applyFill="1" applyBorder="1" applyAlignment="1">
      <alignment horizontal="center" vertical="center" textRotation="255"/>
    </xf>
    <xf numFmtId="0" fontId="17" fillId="6" borderId="18" xfId="0" applyFont="1" applyFill="1" applyBorder="1" applyAlignment="1">
      <alignment horizontal="center" vertical="center"/>
    </xf>
    <xf numFmtId="0" fontId="14" fillId="6" borderId="24" xfId="0" applyFont="1" applyFill="1" applyBorder="1" applyAlignment="1">
      <alignment horizontal="center" vertical="center" textRotation="255"/>
    </xf>
    <xf numFmtId="0" fontId="14" fillId="6" borderId="25" xfId="0" applyFont="1" applyFill="1" applyBorder="1" applyAlignment="1">
      <alignment horizontal="center" vertical="center" textRotation="255"/>
    </xf>
    <xf numFmtId="0" fontId="14" fillId="6" borderId="23" xfId="0" applyFont="1" applyFill="1" applyBorder="1" applyAlignment="1">
      <alignment horizontal="center" vertical="center" textRotation="255"/>
    </xf>
    <xf numFmtId="0" fontId="14" fillId="6" borderId="155" xfId="0" applyFont="1" applyFill="1" applyBorder="1" applyAlignment="1">
      <alignment horizontal="center" vertical="center" textRotation="255"/>
    </xf>
    <xf numFmtId="0" fontId="14" fillId="6" borderId="104" xfId="0" applyFont="1" applyFill="1" applyBorder="1" applyAlignment="1">
      <alignment horizontal="center" vertical="center"/>
    </xf>
    <xf numFmtId="0" fontId="17" fillId="0" borderId="76" xfId="0" applyFont="1" applyBorder="1" applyAlignment="1">
      <alignment horizontal="center" vertical="center"/>
    </xf>
    <xf numFmtId="0" fontId="14" fillId="0" borderId="23" xfId="0" applyFont="1" applyBorder="1" applyAlignment="1">
      <alignment horizontal="center" vertical="center" textRotation="255"/>
    </xf>
    <xf numFmtId="0" fontId="14" fillId="0" borderId="76" xfId="0" applyFont="1" applyBorder="1" applyAlignment="1">
      <alignment horizontal="center" vertical="center"/>
    </xf>
    <xf numFmtId="0" fontId="14" fillId="0" borderId="155" xfId="0" applyFont="1" applyBorder="1" applyAlignment="1">
      <alignment horizontal="center" vertical="center" textRotation="255"/>
    </xf>
    <xf numFmtId="0" fontId="14" fillId="0" borderId="104" xfId="0" applyFont="1" applyBorder="1" applyAlignment="1">
      <alignment horizontal="center" vertical="center"/>
    </xf>
    <xf numFmtId="0" fontId="18" fillId="0" borderId="0" xfId="0" applyFont="1" applyBorder="1" applyAlignment="1">
      <alignment horizontal="center" vertical="center" textRotation="255"/>
    </xf>
    <xf numFmtId="0" fontId="28" fillId="0" borderId="185" xfId="0" applyFont="1" applyBorder="1" applyAlignment="1">
      <alignment horizontal="center" vertical="center"/>
    </xf>
    <xf numFmtId="0" fontId="14" fillId="6" borderId="19" xfId="0" applyFont="1" applyFill="1" applyBorder="1" applyAlignment="1">
      <alignment horizontal="left" vertical="center" wrapText="1" indent="1"/>
    </xf>
    <xf numFmtId="0" fontId="14" fillId="6" borderId="19" xfId="0" applyFont="1" applyFill="1" applyBorder="1" applyAlignment="1">
      <alignment horizontal="left" vertical="center" indent="1"/>
    </xf>
    <xf numFmtId="0" fontId="14" fillId="6" borderId="186" xfId="0" applyFont="1" applyFill="1" applyBorder="1" applyAlignment="1">
      <alignment horizontal="center" vertical="center"/>
    </xf>
    <xf numFmtId="0" fontId="14" fillId="6" borderId="187" xfId="0" applyFont="1" applyFill="1" applyBorder="1" applyAlignment="1">
      <alignment horizontal="center" vertical="center"/>
    </xf>
    <xf numFmtId="0" fontId="14" fillId="6" borderId="134" xfId="0" applyFont="1" applyFill="1" applyBorder="1" applyAlignment="1">
      <alignment horizontal="center" vertical="center"/>
    </xf>
    <xf numFmtId="0" fontId="14" fillId="6" borderId="187" xfId="0" applyFont="1" applyFill="1" applyBorder="1">
      <alignment vertical="center"/>
    </xf>
    <xf numFmtId="0" fontId="14" fillId="6" borderId="187" xfId="0" applyFont="1" applyFill="1" applyBorder="1" applyAlignment="1">
      <alignment vertical="center"/>
    </xf>
    <xf numFmtId="0" fontId="14" fillId="6" borderId="32" xfId="0" applyFont="1" applyFill="1" applyBorder="1" applyAlignment="1">
      <alignment horizontal="distributed" vertical="center" indent="1"/>
    </xf>
    <xf numFmtId="0" fontId="14" fillId="6" borderId="108" xfId="0" applyFont="1" applyFill="1" applyBorder="1" applyAlignment="1">
      <alignment horizontal="distributed" vertical="center" indent="1"/>
    </xf>
    <xf numFmtId="0" fontId="14" fillId="6" borderId="113" xfId="0" applyFont="1" applyFill="1" applyBorder="1" applyAlignment="1">
      <alignment horizontal="center" vertical="center"/>
    </xf>
    <xf numFmtId="0" fontId="14" fillId="6" borderId="14" xfId="0" applyFont="1" applyFill="1" applyBorder="1" applyAlignment="1">
      <alignment horizontal="center" vertical="center"/>
    </xf>
    <xf numFmtId="0" fontId="14" fillId="6" borderId="16" xfId="0" applyFont="1" applyFill="1" applyBorder="1" applyAlignment="1">
      <alignment horizontal="center" vertical="center"/>
    </xf>
    <xf numFmtId="0" fontId="14" fillId="0" borderId="24" xfId="0" applyFont="1" applyBorder="1" applyAlignment="1">
      <alignment horizontal="left" vertical="center" wrapText="1" indent="1"/>
    </xf>
    <xf numFmtId="0" fontId="14" fillId="0" borderId="25" xfId="0" applyFont="1" applyBorder="1" applyAlignment="1">
      <alignment horizontal="left" vertical="center" indent="1"/>
    </xf>
    <xf numFmtId="0" fontId="14" fillId="0" borderId="23" xfId="0" applyFont="1" applyBorder="1" applyAlignment="1">
      <alignment horizontal="left" vertical="center" indent="1"/>
    </xf>
    <xf numFmtId="0" fontId="17" fillId="0" borderId="126" xfId="0" applyFont="1" applyBorder="1" applyAlignment="1">
      <alignment horizontal="center" vertical="center"/>
    </xf>
    <xf numFmtId="0" fontId="14" fillId="0" borderId="186" xfId="0" applyFont="1" applyBorder="1" applyAlignment="1">
      <alignment horizontal="center" vertical="center"/>
    </xf>
    <xf numFmtId="0" fontId="14" fillId="0" borderId="187" xfId="0" applyFont="1" applyBorder="1" applyAlignment="1">
      <alignment horizontal="center" vertical="center"/>
    </xf>
    <xf numFmtId="0" fontId="14" fillId="0" borderId="134" xfId="0" applyFont="1" applyBorder="1" applyAlignment="1">
      <alignment horizontal="center" vertical="center"/>
    </xf>
    <xf numFmtId="0" fontId="14" fillId="0" borderId="187" xfId="0" applyFont="1" applyBorder="1">
      <alignment vertical="center"/>
    </xf>
    <xf numFmtId="0" fontId="14" fillId="0" borderId="187" xfId="0" applyFont="1" applyBorder="1" applyAlignment="1">
      <alignment vertical="center"/>
    </xf>
    <xf numFmtId="0" fontId="14" fillId="0" borderId="32" xfId="0" applyFont="1" applyBorder="1" applyAlignment="1">
      <alignment horizontal="distributed" vertical="center" indent="1"/>
    </xf>
    <xf numFmtId="0" fontId="14" fillId="0" borderId="76" xfId="0" applyFont="1" applyBorder="1" applyAlignment="1">
      <alignment horizontal="distributed" vertical="center" indent="1"/>
    </xf>
    <xf numFmtId="0" fontId="14" fillId="0" borderId="108"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108" xfId="0" applyFont="1" applyBorder="1" applyAlignment="1">
      <alignment horizontal="distributed" vertical="center" indent="1"/>
    </xf>
    <xf numFmtId="0" fontId="14" fillId="0" borderId="113" xfId="0" applyFont="1" applyBorder="1" applyAlignment="1">
      <alignment horizontal="center" vertical="center"/>
    </xf>
    <xf numFmtId="0" fontId="19" fillId="0" borderId="31" xfId="0" applyFont="1" applyBorder="1" applyAlignment="1">
      <alignment horizontal="center" vertical="center"/>
    </xf>
    <xf numFmtId="0" fontId="19" fillId="0" borderId="32" xfId="0" applyFont="1" applyBorder="1" applyAlignment="1">
      <alignment horizontal="center" vertical="center"/>
    </xf>
    <xf numFmtId="0" fontId="14" fillId="0" borderId="0" xfId="0" applyFont="1" applyBorder="1" applyAlignment="1">
      <alignment horizontal="left" vertical="center" wrapText="1" indent="1"/>
    </xf>
    <xf numFmtId="0" fontId="14" fillId="0" borderId="0" xfId="0" applyFont="1" applyBorder="1" applyAlignment="1">
      <alignment horizontal="left" vertical="center" indent="1"/>
    </xf>
    <xf numFmtId="0" fontId="14" fillId="0" borderId="0" xfId="0" applyFont="1" applyBorder="1" applyAlignment="1">
      <alignment horizontal="distributed" vertical="center" indent="1"/>
    </xf>
    <xf numFmtId="0" fontId="14" fillId="0" borderId="188" xfId="0" applyFont="1" applyBorder="1" applyAlignment="1">
      <alignment horizontal="center" vertical="center"/>
    </xf>
    <xf numFmtId="0" fontId="28" fillId="0" borderId="189" xfId="0" applyFont="1" applyBorder="1" applyAlignment="1">
      <alignment horizontal="center" vertical="center"/>
    </xf>
    <xf numFmtId="0" fontId="17" fillId="6" borderId="38" xfId="0" applyFont="1" applyFill="1" applyBorder="1" applyAlignment="1">
      <alignment horizontal="center" vertical="center"/>
    </xf>
    <xf numFmtId="0" fontId="17" fillId="6" borderId="39" xfId="0" applyFont="1" applyFill="1" applyBorder="1" applyAlignment="1">
      <alignment horizontal="center" vertical="center"/>
    </xf>
    <xf numFmtId="0" fontId="14" fillId="6" borderId="38" xfId="0" applyFont="1" applyFill="1" applyBorder="1" applyAlignment="1">
      <alignment horizontal="center" vertical="center"/>
    </xf>
    <xf numFmtId="0" fontId="14" fillId="6" borderId="39" xfId="0" applyFont="1" applyFill="1" applyBorder="1" applyAlignment="1">
      <alignment horizontal="center" vertical="center"/>
    </xf>
    <xf numFmtId="0" fontId="14" fillId="6" borderId="33" xfId="0" applyFont="1" applyFill="1" applyBorder="1" applyAlignment="1">
      <alignment horizontal="center" vertical="center"/>
    </xf>
    <xf numFmtId="0" fontId="22" fillId="6" borderId="33" xfId="0" applyFont="1" applyFill="1" applyBorder="1" applyAlignment="1">
      <alignment horizontal="center" vertical="center"/>
    </xf>
    <xf numFmtId="0" fontId="14" fillId="6" borderId="87" xfId="0" applyFont="1" applyFill="1" applyBorder="1" applyAlignment="1">
      <alignment horizontal="distributed" vertical="center" indent="1"/>
    </xf>
    <xf numFmtId="0" fontId="14" fillId="6" borderId="126" xfId="0" applyFont="1" applyFill="1" applyBorder="1" applyAlignment="1">
      <alignment horizontal="distributed" vertical="center" indent="1"/>
    </xf>
    <xf numFmtId="0" fontId="14" fillId="0" borderId="29" xfId="0" applyFont="1" applyBorder="1" applyAlignment="1">
      <alignment horizontal="left" vertical="center" indent="1"/>
    </xf>
    <xf numFmtId="0" fontId="14" fillId="0" borderId="28" xfId="0" applyFont="1" applyBorder="1" applyAlignment="1">
      <alignment horizontal="left" vertical="center" indent="1"/>
    </xf>
    <xf numFmtId="0" fontId="17" fillId="0" borderId="87" xfId="0" applyFont="1" applyBorder="1" applyAlignment="1">
      <alignment horizontal="center" vertical="center"/>
    </xf>
    <xf numFmtId="0" fontId="17" fillId="0" borderId="38" xfId="0" applyFont="1" applyBorder="1" applyAlignment="1">
      <alignment horizontal="center" vertical="center"/>
    </xf>
    <xf numFmtId="0" fontId="17" fillId="0" borderId="39" xfId="0" applyFont="1" applyBorder="1" applyAlignment="1">
      <alignment horizontal="center" vertical="center"/>
    </xf>
    <xf numFmtId="0" fontId="14" fillId="0" borderId="38" xfId="0" applyFont="1" applyBorder="1" applyAlignment="1">
      <alignment horizontal="center" vertical="center"/>
    </xf>
    <xf numFmtId="0" fontId="14" fillId="0" borderId="39" xfId="0" applyFont="1" applyBorder="1" applyAlignment="1">
      <alignment horizontal="center" vertical="center"/>
    </xf>
    <xf numFmtId="0" fontId="22" fillId="0" borderId="33" xfId="0" applyFont="1" applyBorder="1" applyAlignment="1">
      <alignment horizontal="center" vertical="center"/>
    </xf>
    <xf numFmtId="0" fontId="14" fillId="0" borderId="87" xfId="0" applyFont="1" applyBorder="1" applyAlignment="1">
      <alignment horizontal="distributed" vertical="center" indent="1"/>
    </xf>
    <xf numFmtId="0" fontId="14" fillId="0" borderId="126"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126" xfId="0" applyFont="1" applyBorder="1" applyAlignment="1">
      <alignment horizontal="distributed" vertical="center" indent="1"/>
    </xf>
    <xf numFmtId="0" fontId="19"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190" xfId="0" applyFont="1" applyBorder="1" applyAlignment="1">
      <alignment horizontal="center" vertical="center"/>
    </xf>
    <xf numFmtId="0" fontId="17" fillId="6" borderId="191" xfId="0" applyFont="1" applyFill="1" applyBorder="1" applyAlignment="1">
      <alignment horizontal="center" vertical="center"/>
    </xf>
    <xf numFmtId="0" fontId="17" fillId="6" borderId="192" xfId="0" applyFont="1" applyFill="1" applyBorder="1" applyAlignment="1">
      <alignment horizontal="center" vertical="center"/>
    </xf>
    <xf numFmtId="0" fontId="14" fillId="6" borderId="191" xfId="0" applyFont="1" applyFill="1" applyBorder="1" applyAlignment="1">
      <alignment horizontal="center" vertical="center"/>
    </xf>
    <xf numFmtId="0" fontId="14" fillId="6" borderId="192" xfId="0" applyFont="1" applyFill="1" applyBorder="1" applyAlignment="1">
      <alignment horizontal="center" vertical="center"/>
    </xf>
    <xf numFmtId="0" fontId="14" fillId="6" borderId="66" xfId="0" applyFont="1" applyFill="1" applyBorder="1" applyAlignment="1">
      <alignment horizontal="center" vertical="center"/>
    </xf>
    <xf numFmtId="0" fontId="22" fillId="6" borderId="66" xfId="0" applyFont="1" applyFill="1" applyBorder="1" applyAlignment="1">
      <alignment horizontal="center" vertical="center"/>
    </xf>
    <xf numFmtId="0" fontId="14" fillId="6" borderId="94" xfId="0" applyFont="1" applyFill="1" applyBorder="1" applyAlignment="1">
      <alignment horizontal="distributed" vertical="center" indent="1"/>
    </xf>
    <xf numFmtId="0" fontId="14" fillId="6" borderId="118" xfId="0" applyFont="1" applyFill="1" applyBorder="1" applyAlignment="1">
      <alignment horizontal="distributed" vertical="center" indent="1"/>
    </xf>
    <xf numFmtId="0" fontId="14" fillId="6" borderId="83" xfId="0" applyFont="1" applyFill="1" applyBorder="1" applyAlignment="1">
      <alignment horizontal="center" vertical="center"/>
    </xf>
    <xf numFmtId="0" fontId="17" fillId="0" borderId="94" xfId="0" applyFont="1" applyBorder="1" applyAlignment="1">
      <alignment horizontal="center" vertical="center"/>
    </xf>
    <xf numFmtId="0" fontId="17" fillId="0" borderId="191" xfId="0" applyFont="1" applyBorder="1" applyAlignment="1">
      <alignment horizontal="center" vertical="center"/>
    </xf>
    <xf numFmtId="0" fontId="17" fillId="0" borderId="192" xfId="0" applyFont="1" applyBorder="1" applyAlignment="1">
      <alignment horizontal="center" vertical="center"/>
    </xf>
    <xf numFmtId="0" fontId="14" fillId="0" borderId="191" xfId="0" applyFont="1" applyBorder="1" applyAlignment="1">
      <alignment horizontal="center" vertical="center"/>
    </xf>
    <xf numFmtId="0" fontId="14" fillId="0" borderId="192" xfId="0" applyFont="1" applyBorder="1" applyAlignment="1">
      <alignment horizontal="center" vertical="center"/>
    </xf>
    <xf numFmtId="0" fontId="22" fillId="0" borderId="66" xfId="0" applyFont="1" applyBorder="1" applyAlignment="1">
      <alignment horizontal="center" vertical="center"/>
    </xf>
    <xf numFmtId="0" fontId="14" fillId="0" borderId="94" xfId="0" applyFont="1" applyBorder="1" applyAlignment="1">
      <alignment horizontal="distributed" vertical="center" indent="1"/>
    </xf>
    <xf numFmtId="0" fontId="14" fillId="0" borderId="118" xfId="0" applyFont="1" applyBorder="1" applyAlignment="1">
      <alignment horizontal="distributed" vertical="center" indent="1"/>
    </xf>
    <xf numFmtId="0" fontId="14" fillId="0" borderId="193" xfId="0" applyFont="1" applyBorder="1" applyAlignment="1">
      <alignment horizontal="center" vertical="center"/>
    </xf>
    <xf numFmtId="0" fontId="28" fillId="0" borderId="194" xfId="0" applyFont="1" applyBorder="1" applyAlignment="1">
      <alignment horizontal="center" vertical="center"/>
    </xf>
    <xf numFmtId="0" fontId="14" fillId="6" borderId="195" xfId="0" applyFont="1" applyFill="1" applyBorder="1" applyAlignment="1">
      <alignment horizontal="center" vertical="center"/>
    </xf>
    <xf numFmtId="0" fontId="14" fillId="6" borderId="196" xfId="0" applyFont="1" applyFill="1" applyBorder="1" applyAlignment="1">
      <alignment horizontal="center" vertical="center"/>
    </xf>
    <xf numFmtId="0" fontId="14" fillId="6" borderId="30" xfId="0" applyFont="1" applyFill="1" applyBorder="1" applyAlignment="1">
      <alignment vertical="center"/>
    </xf>
    <xf numFmtId="0" fontId="14" fillId="6" borderId="30" xfId="0" applyFont="1" applyFill="1" applyBorder="1" applyAlignment="1">
      <alignment horizontal="center" vertical="center"/>
    </xf>
    <xf numFmtId="0" fontId="14" fillId="6" borderId="30" xfId="0" applyFont="1" applyFill="1" applyBorder="1">
      <alignment vertical="center"/>
    </xf>
    <xf numFmtId="0" fontId="14" fillId="6" borderId="40" xfId="0" applyFont="1" applyFill="1" applyBorder="1">
      <alignment vertical="center"/>
    </xf>
    <xf numFmtId="0" fontId="14" fillId="0" borderId="195" xfId="0" applyFont="1" applyBorder="1" applyAlignment="1">
      <alignment horizontal="center" vertical="center"/>
    </xf>
    <xf numFmtId="0" fontId="14" fillId="0" borderId="196" xfId="0" applyFont="1" applyBorder="1" applyAlignment="1">
      <alignment horizontal="center" vertical="center"/>
    </xf>
    <xf numFmtId="0" fontId="14" fillId="0" borderId="30" xfId="0" applyFont="1" applyBorder="1" applyAlignment="1">
      <alignment vertical="center"/>
    </xf>
    <xf numFmtId="0" fontId="14" fillId="0" borderId="30" xfId="0" applyFont="1" applyBorder="1">
      <alignment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19" xfId="0" applyFont="1" applyBorder="1" applyAlignment="1">
      <alignment vertical="center"/>
    </xf>
    <xf numFmtId="0" fontId="14" fillId="0" borderId="19" xfId="0" applyFont="1" applyBorder="1">
      <alignment vertical="center"/>
    </xf>
    <xf numFmtId="0" fontId="14" fillId="0" borderId="18" xfId="0" applyFont="1" applyBorder="1">
      <alignment vertical="center"/>
    </xf>
    <xf numFmtId="0" fontId="14" fillId="0" borderId="26" xfId="0" applyFont="1" applyBorder="1">
      <alignment vertical="center"/>
    </xf>
    <xf numFmtId="0" fontId="28" fillId="0" borderId="197" xfId="0" applyFont="1" applyBorder="1">
      <alignment vertical="center"/>
    </xf>
    <xf numFmtId="0" fontId="18" fillId="0" borderId="198" xfId="0" applyFont="1" applyBorder="1" applyAlignment="1">
      <alignment horizontal="center" vertical="center"/>
    </xf>
    <xf numFmtId="0" fontId="18" fillId="0" borderId="199" xfId="0" applyFont="1" applyBorder="1" applyAlignment="1">
      <alignment horizontal="center" vertical="center"/>
    </xf>
    <xf numFmtId="0" fontId="18" fillId="0" borderId="200"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horizontal="center" vertical="center"/>
    </xf>
    <xf numFmtId="0" fontId="28" fillId="0" borderId="197" xfId="0" applyFont="1" applyBorder="1" applyAlignment="1">
      <alignment horizontal="center" vertical="center"/>
    </xf>
    <xf numFmtId="0" fontId="18" fillId="6" borderId="195" xfId="0" applyFont="1" applyFill="1" applyBorder="1" applyAlignment="1">
      <alignment horizontal="center" vertical="center"/>
    </xf>
    <xf numFmtId="0" fontId="18" fillId="6" borderId="196" xfId="0" applyFont="1" applyFill="1" applyBorder="1" applyAlignment="1">
      <alignment horizontal="center" vertical="center"/>
    </xf>
    <xf numFmtId="0" fontId="23" fillId="0" borderId="169" xfId="0" applyFont="1" applyBorder="1" applyAlignment="1">
      <alignment horizontal="center" vertical="center"/>
    </xf>
    <xf numFmtId="0" fontId="18" fillId="0" borderId="195" xfId="0" applyFont="1" applyBorder="1" applyAlignment="1">
      <alignment horizontal="center" vertical="center"/>
    </xf>
    <xf numFmtId="0" fontId="18" fillId="0" borderId="196" xfId="0" applyFont="1" applyBorder="1" applyAlignment="1">
      <alignment horizontal="center" vertical="center"/>
    </xf>
    <xf numFmtId="0" fontId="18" fillId="0" borderId="36" xfId="0" applyFont="1" applyBorder="1" applyAlignment="1">
      <alignment horizontal="center" vertical="center"/>
    </xf>
    <xf numFmtId="0" fontId="28" fillId="0" borderId="201" xfId="0" applyFont="1" applyBorder="1" applyAlignment="1">
      <alignment horizontal="center" vertical="center"/>
    </xf>
    <xf numFmtId="0" fontId="18" fillId="6" borderId="202" xfId="0" applyFont="1" applyFill="1" applyBorder="1" applyAlignment="1">
      <alignment horizontal="center" vertical="center"/>
    </xf>
    <xf numFmtId="0" fontId="18" fillId="6" borderId="203" xfId="0" applyFont="1" applyFill="1" applyBorder="1" applyAlignment="1">
      <alignment horizontal="center" vertical="center"/>
    </xf>
    <xf numFmtId="0" fontId="18" fillId="0" borderId="202" xfId="0" applyFont="1" applyBorder="1" applyAlignment="1">
      <alignment horizontal="center" vertical="center"/>
    </xf>
    <xf numFmtId="0" fontId="18" fillId="0" borderId="203" xfId="0" applyFont="1" applyBorder="1" applyAlignment="1">
      <alignment horizontal="center" vertical="center"/>
    </xf>
    <xf numFmtId="0" fontId="18" fillId="0" borderId="204" xfId="0" applyFont="1" applyBorder="1" applyAlignment="1">
      <alignment horizontal="center" vertical="center"/>
    </xf>
    <xf numFmtId="0" fontId="23" fillId="0" borderId="54" xfId="0" applyFont="1" applyBorder="1" applyAlignment="1">
      <alignment horizontal="center" vertical="center"/>
    </xf>
    <xf numFmtId="0" fontId="14" fillId="0" borderId="51" xfId="0" applyFont="1" applyBorder="1" applyAlignment="1">
      <alignment horizontal="center" vertical="center"/>
    </xf>
    <xf numFmtId="0" fontId="28" fillId="0" borderId="205" xfId="0" applyFont="1" applyBorder="1" applyAlignment="1">
      <alignment horizontal="center" vertical="center"/>
    </xf>
    <xf numFmtId="0" fontId="18" fillId="6" borderId="191" xfId="0" applyFont="1" applyFill="1" applyBorder="1" applyAlignment="1">
      <alignment horizontal="center" vertical="center"/>
    </xf>
    <xf numFmtId="0" fontId="18" fillId="6" borderId="192" xfId="0" applyFont="1" applyFill="1" applyBorder="1" applyAlignment="1">
      <alignment horizontal="center" vertical="center"/>
    </xf>
    <xf numFmtId="0" fontId="23" fillId="0" borderId="206" xfId="0" applyFont="1" applyBorder="1" applyAlignment="1">
      <alignment horizontal="center" vertical="center"/>
    </xf>
    <xf numFmtId="0" fontId="18" fillId="0" borderId="191" xfId="0" applyFont="1" applyBorder="1" applyAlignment="1">
      <alignment horizontal="center" vertical="center"/>
    </xf>
    <xf numFmtId="0" fontId="18" fillId="0" borderId="192" xfId="0" applyFont="1" applyBorder="1" applyAlignment="1">
      <alignment horizontal="center" vertical="center"/>
    </xf>
    <xf numFmtId="0" fontId="18" fillId="0" borderId="207" xfId="0" applyFont="1" applyBorder="1" applyAlignment="1">
      <alignment horizontal="center" vertical="center"/>
    </xf>
    <xf numFmtId="0" fontId="18" fillId="0" borderId="38" xfId="0" applyFont="1" applyBorder="1" applyAlignment="1">
      <alignment horizontal="center" vertical="center"/>
    </xf>
    <xf numFmtId="0" fontId="18" fillId="0" borderId="39" xfId="0" applyFont="1" applyBorder="1" applyAlignment="1">
      <alignment horizontal="center" vertical="center"/>
    </xf>
    <xf numFmtId="0" fontId="14" fillId="0" borderId="25" xfId="0" applyFont="1" applyBorder="1" applyAlignment="1">
      <alignment horizontal="center" vertical="center"/>
    </xf>
    <xf numFmtId="0" fontId="28" fillId="0" borderId="208" xfId="0" applyFont="1" applyBorder="1" applyAlignment="1">
      <alignment horizontal="center" vertical="center"/>
    </xf>
    <xf numFmtId="0" fontId="28" fillId="0" borderId="209" xfId="0" applyFont="1" applyBorder="1" applyAlignment="1">
      <alignment horizontal="center" vertical="center"/>
    </xf>
    <xf numFmtId="49" fontId="18" fillId="6" borderId="66" xfId="0" applyNumberFormat="1" applyFont="1" applyFill="1" applyBorder="1" applyAlignment="1">
      <alignment horizontal="center" vertical="center"/>
    </xf>
    <xf numFmtId="0" fontId="17" fillId="0" borderId="118" xfId="0" applyFont="1" applyBorder="1" applyAlignment="1">
      <alignment horizontal="center" vertical="center"/>
    </xf>
    <xf numFmtId="0" fontId="23" fillId="0" borderId="180" xfId="0" applyFont="1" applyBorder="1" applyAlignment="1">
      <alignment horizontal="center" vertical="center"/>
    </xf>
    <xf numFmtId="0" fontId="18" fillId="0" borderId="210" xfId="0" applyFont="1" applyBorder="1" applyAlignment="1">
      <alignment horizontal="center" vertical="center"/>
    </xf>
    <xf numFmtId="0" fontId="18" fillId="0" borderId="211" xfId="0" applyFont="1" applyBorder="1" applyAlignment="1">
      <alignment horizontal="center" vertical="center"/>
    </xf>
    <xf numFmtId="0" fontId="18" fillId="0" borderId="212" xfId="0" applyFont="1" applyBorder="1" applyAlignment="1">
      <alignment horizontal="center" vertical="center"/>
    </xf>
    <xf numFmtId="0" fontId="18" fillId="0" borderId="213" xfId="0" applyFont="1" applyBorder="1" applyAlignment="1">
      <alignment horizontal="center" vertical="center"/>
    </xf>
    <xf numFmtId="49" fontId="18" fillId="0" borderId="213" xfId="0" applyNumberFormat="1" applyFont="1" applyBorder="1" applyAlignment="1">
      <alignment horizontal="center" vertical="center"/>
    </xf>
    <xf numFmtId="49" fontId="18" fillId="0" borderId="66" xfId="0" applyNumberFormat="1" applyFont="1" applyBorder="1" applyAlignment="1">
      <alignment horizontal="center" vertical="center"/>
    </xf>
    <xf numFmtId="49" fontId="14" fillId="0" borderId="33" xfId="0" applyNumberFormat="1" applyFont="1" applyBorder="1" applyAlignment="1">
      <alignment horizontal="center" vertical="center"/>
    </xf>
    <xf numFmtId="0" fontId="14" fillId="6" borderId="77" xfId="0" applyFont="1" applyFill="1" applyBorder="1" applyAlignment="1">
      <alignment horizontal="center" vertical="center"/>
    </xf>
    <xf numFmtId="0" fontId="14" fillId="6" borderId="214" xfId="0" applyFont="1" applyFill="1" applyBorder="1" applyAlignment="1">
      <alignment horizontal="center" vertical="center"/>
    </xf>
    <xf numFmtId="49" fontId="14" fillId="0" borderId="38" xfId="0" applyNumberFormat="1" applyFont="1" applyBorder="1" applyAlignment="1">
      <alignment horizontal="center" vertical="center"/>
    </xf>
    <xf numFmtId="49" fontId="14" fillId="0" borderId="39" xfId="0" applyNumberFormat="1" applyFont="1" applyBorder="1" applyAlignment="1">
      <alignment horizontal="center" vertical="center"/>
    </xf>
    <xf numFmtId="0" fontId="14" fillId="0" borderId="40" xfId="0" applyFont="1" applyBorder="1" applyAlignment="1">
      <alignment horizontal="center" vertical="center"/>
    </xf>
    <xf numFmtId="0" fontId="17" fillId="0" borderId="108" xfId="0" applyFont="1" applyBorder="1" applyAlignment="1">
      <alignment horizontal="center" vertical="center"/>
    </xf>
    <xf numFmtId="0" fontId="14" fillId="0" borderId="215" xfId="0" applyFont="1" applyBorder="1" applyAlignment="1">
      <alignment horizontal="center" vertical="center"/>
    </xf>
    <xf numFmtId="0" fontId="14" fillId="0" borderId="216" xfId="0" applyFont="1" applyBorder="1" applyAlignment="1">
      <alignment horizontal="center" vertical="center"/>
    </xf>
    <xf numFmtId="49" fontId="14" fillId="0" borderId="155" xfId="0" applyNumberFormat="1" applyFont="1" applyBorder="1" applyAlignment="1">
      <alignment horizontal="center" vertical="center"/>
    </xf>
    <xf numFmtId="0" fontId="14" fillId="0" borderId="86" xfId="0" applyFont="1" applyBorder="1" applyAlignment="1">
      <alignment horizontal="center" vertical="center"/>
    </xf>
    <xf numFmtId="0" fontId="18" fillId="6" borderId="30" xfId="0" applyFont="1" applyFill="1" applyBorder="1" applyAlignment="1">
      <alignment horizontal="center" vertical="center" wrapText="1"/>
    </xf>
    <xf numFmtId="0" fontId="14" fillId="6" borderId="84" xfId="0" applyFont="1" applyFill="1" applyBorder="1" applyAlignment="1">
      <alignment horizontal="center" vertical="center"/>
    </xf>
    <xf numFmtId="0" fontId="14" fillId="6" borderId="91" xfId="0" applyFont="1" applyFill="1" applyBorder="1" applyAlignment="1">
      <alignment horizontal="center" vertical="center"/>
    </xf>
    <xf numFmtId="0" fontId="18" fillId="0" borderId="45" xfId="0" applyFont="1" applyBorder="1" applyAlignment="1">
      <alignment horizontal="center" vertical="center" wrapText="1"/>
    </xf>
    <xf numFmtId="0" fontId="14" fillId="0" borderId="157" xfId="0" applyFont="1" applyBorder="1" applyAlignment="1">
      <alignment horizontal="center" vertical="center"/>
    </xf>
    <xf numFmtId="0" fontId="18" fillId="0" borderId="30"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3" xfId="0" applyFont="1" applyBorder="1" applyAlignment="1">
      <alignment horizontal="center" vertical="center" wrapText="1"/>
    </xf>
    <xf numFmtId="0" fontId="18" fillId="6" borderId="53" xfId="0" applyFont="1" applyFill="1" applyBorder="1" applyAlignment="1">
      <alignment horizontal="center" vertical="center" wrapText="1"/>
    </xf>
    <xf numFmtId="0" fontId="18" fillId="0" borderId="53" xfId="0" applyFont="1" applyBorder="1" applyAlignment="1">
      <alignment horizontal="center" vertical="center" wrapText="1"/>
    </xf>
    <xf numFmtId="0" fontId="14" fillId="0" borderId="53" xfId="0" applyFont="1" applyBorder="1" applyAlignment="1">
      <alignment horizontal="center" vertical="center" wrapText="1"/>
    </xf>
    <xf numFmtId="0" fontId="18" fillId="6" borderId="66" xfId="0" applyFont="1" applyFill="1" applyBorder="1" applyAlignment="1">
      <alignment horizontal="center" vertical="center" wrapText="1"/>
    </xf>
    <xf numFmtId="0" fontId="18" fillId="0" borderId="66"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66" xfId="0" applyFont="1" applyBorder="1" applyAlignment="1">
      <alignment horizontal="center" vertical="center" wrapText="1"/>
    </xf>
    <xf numFmtId="0" fontId="5" fillId="0" borderId="0" xfId="0" applyFont="1">
      <alignment vertical="center"/>
    </xf>
    <xf numFmtId="0" fontId="14" fillId="6" borderId="95" xfId="0" applyFont="1" applyFill="1" applyBorder="1" applyAlignment="1">
      <alignment horizontal="center" vertical="center"/>
    </xf>
    <xf numFmtId="0" fontId="14" fillId="6" borderId="98" xfId="0" applyFont="1" applyFill="1" applyBorder="1" applyAlignment="1">
      <alignment horizontal="center" vertical="center"/>
    </xf>
    <xf numFmtId="0" fontId="14" fillId="0" borderId="64" xfId="0" applyFont="1" applyBorder="1" applyAlignment="1">
      <alignment horizontal="left" vertical="center" indent="1"/>
    </xf>
    <xf numFmtId="0" fontId="14" fillId="0" borderId="70" xfId="0" applyFont="1" applyBorder="1" applyAlignment="1">
      <alignment horizontal="left" vertical="center" indent="1"/>
    </xf>
    <xf numFmtId="0" fontId="14" fillId="0" borderId="65" xfId="0" applyFont="1" applyBorder="1" applyAlignment="1">
      <alignment horizontal="left" vertical="center" indent="1"/>
    </xf>
    <xf numFmtId="0" fontId="18" fillId="0" borderId="115" xfId="0" applyFont="1" applyBorder="1" applyAlignment="1">
      <alignment horizontal="center" vertical="center"/>
    </xf>
    <xf numFmtId="0" fontId="18" fillId="0" borderId="217" xfId="0" applyFont="1" applyBorder="1" applyAlignment="1">
      <alignment horizontal="center" vertical="center"/>
    </xf>
    <xf numFmtId="0" fontId="18" fillId="0" borderId="218" xfId="0" applyFont="1" applyBorder="1" applyAlignment="1">
      <alignment horizontal="center" vertical="center"/>
    </xf>
    <xf numFmtId="0" fontId="18" fillId="0" borderId="74" xfId="0" applyFont="1" applyBorder="1" applyAlignment="1">
      <alignment horizontal="center" vertical="center" wrapText="1"/>
    </xf>
    <xf numFmtId="0" fontId="18" fillId="0" borderId="219" xfId="0" applyFont="1" applyBorder="1" applyAlignment="1">
      <alignment horizontal="center" vertical="center"/>
    </xf>
    <xf numFmtId="0" fontId="14" fillId="0" borderId="220" xfId="0" applyFont="1" applyBorder="1" applyAlignment="1">
      <alignment horizontal="center" vertical="center"/>
    </xf>
    <xf numFmtId="0" fontId="14" fillId="0" borderId="221" xfId="0" applyFont="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222" xfId="0" applyFont="1" applyBorder="1" applyAlignment="1">
      <alignment horizontal="center" vertical="center"/>
    </xf>
    <xf numFmtId="0" fontId="14" fillId="0" borderId="223" xfId="0" applyFont="1" applyBorder="1" applyAlignment="1">
      <alignment horizontal="center" vertical="center"/>
    </xf>
    <xf numFmtId="0" fontId="19" fillId="0" borderId="100" xfId="0" applyFont="1" applyBorder="1" applyAlignment="1">
      <alignment horizontal="center" vertical="center"/>
    </xf>
    <xf numFmtId="0" fontId="19" fillId="0" borderId="101" xfId="0" applyFont="1" applyBorder="1" applyAlignment="1">
      <alignment horizontal="center" vertical="center"/>
    </xf>
    <xf numFmtId="0" fontId="28" fillId="0" borderId="224" xfId="0" applyFont="1" applyBorder="1" applyAlignment="1">
      <alignment horizontal="center" vertical="center"/>
    </xf>
    <xf numFmtId="0" fontId="18" fillId="6" borderId="24" xfId="0" applyFont="1" applyFill="1" applyBorder="1" applyAlignment="1">
      <alignment horizontal="center"/>
    </xf>
    <xf numFmtId="0" fontId="18" fillId="6" borderId="23" xfId="0" applyFont="1" applyFill="1" applyBorder="1">
      <alignment vertical="center"/>
    </xf>
    <xf numFmtId="0" fontId="14" fillId="6" borderId="109" xfId="0" applyFont="1" applyFill="1" applyBorder="1" applyAlignment="1">
      <alignment horizontal="distributed" vertical="center" indent="2"/>
    </xf>
    <xf numFmtId="0" fontId="14" fillId="6" borderId="107" xfId="0" applyFont="1" applyFill="1" applyBorder="1" applyAlignment="1">
      <alignment horizontal="distributed" vertical="center" indent="2"/>
    </xf>
    <xf numFmtId="0" fontId="14" fillId="6" borderId="76" xfId="0" applyFont="1" applyFill="1" applyBorder="1" applyAlignment="1">
      <alignment horizontal="distributed" vertical="center" indent="2"/>
    </xf>
    <xf numFmtId="0" fontId="14" fillId="6" borderId="34" xfId="0" applyFont="1" applyFill="1" applyBorder="1" applyAlignment="1">
      <alignment horizontal="distributed" vertical="center" indent="2"/>
    </xf>
    <xf numFmtId="0" fontId="22" fillId="6" borderId="16" xfId="0" applyFont="1" applyFill="1" applyBorder="1" applyAlignment="1">
      <alignment horizontal="center" vertical="center"/>
    </xf>
    <xf numFmtId="0" fontId="15" fillId="6" borderId="19" xfId="0" applyFont="1" applyFill="1" applyBorder="1" applyAlignment="1">
      <alignment vertical="center" shrinkToFit="1"/>
    </xf>
    <xf numFmtId="0" fontId="22" fillId="6" borderId="18" xfId="0" applyFont="1" applyFill="1" applyBorder="1" applyAlignment="1">
      <alignment vertical="top"/>
    </xf>
    <xf numFmtId="0" fontId="22" fillId="6" borderId="16" xfId="0" applyFont="1" applyFill="1" applyBorder="1" applyAlignment="1">
      <alignment horizontal="right"/>
    </xf>
    <xf numFmtId="0" fontId="18" fillId="0" borderId="23" xfId="0" applyFont="1" applyBorder="1">
      <alignment vertical="center"/>
    </xf>
    <xf numFmtId="0" fontId="15" fillId="0" borderId="109" xfId="0" applyFont="1" applyFill="1" applyBorder="1" applyAlignment="1">
      <alignment vertical="center" shrinkToFit="1"/>
    </xf>
    <xf numFmtId="0" fontId="15" fillId="0" borderId="107" xfId="0" applyFont="1" applyFill="1" applyBorder="1" applyAlignment="1">
      <alignment vertical="center" shrinkToFit="1"/>
    </xf>
    <xf numFmtId="0" fontId="15" fillId="0" borderId="76" xfId="0" applyFont="1" applyFill="1" applyBorder="1" applyAlignment="1">
      <alignment vertical="center" shrinkToFit="1"/>
    </xf>
    <xf numFmtId="0" fontId="22" fillId="6" borderId="28" xfId="0" applyFont="1" applyFill="1" applyBorder="1">
      <alignment vertical="center"/>
    </xf>
    <xf numFmtId="0" fontId="18" fillId="6" borderId="29" xfId="0" applyFont="1" applyFill="1" applyBorder="1" applyAlignment="1">
      <alignment horizontal="center"/>
    </xf>
    <xf numFmtId="0" fontId="14" fillId="6" borderId="119" xfId="0" applyFont="1" applyFill="1" applyBorder="1" applyAlignment="1">
      <alignment horizontal="distributed" vertical="center" indent="2"/>
    </xf>
    <xf numFmtId="0" fontId="14" fillId="6" borderId="117" xfId="0" applyFont="1" applyFill="1" applyBorder="1" applyAlignment="1">
      <alignment horizontal="distributed" vertical="center" indent="2"/>
    </xf>
    <xf numFmtId="0" fontId="14" fillId="6" borderId="87" xfId="0" applyFont="1" applyFill="1" applyBorder="1" applyAlignment="1">
      <alignment horizontal="distributed" vertical="center" indent="2"/>
    </xf>
    <xf numFmtId="0" fontId="15" fillId="0" borderId="119" xfId="0" applyFont="1" applyFill="1" applyBorder="1" applyAlignment="1">
      <alignment vertical="center" shrinkToFit="1"/>
    </xf>
    <xf numFmtId="0" fontId="15" fillId="0" borderId="117" xfId="0" applyFont="1" applyFill="1" applyBorder="1" applyAlignment="1">
      <alignment vertical="center" shrinkToFit="1"/>
    </xf>
    <xf numFmtId="0" fontId="15" fillId="0" borderId="87" xfId="0" applyFont="1" applyFill="1" applyBorder="1" applyAlignment="1">
      <alignment vertical="center" shrinkToFit="1"/>
    </xf>
    <xf numFmtId="0" fontId="14" fillId="0" borderId="65" xfId="0" applyFont="1" applyBorder="1" applyAlignment="1">
      <alignment horizontal="center" vertical="center" textRotation="255"/>
    </xf>
    <xf numFmtId="0" fontId="18" fillId="6" borderId="65" xfId="0" applyFont="1" applyFill="1" applyBorder="1">
      <alignment vertical="center"/>
    </xf>
    <xf numFmtId="0" fontId="18" fillId="0" borderId="70" xfId="0" applyFont="1" applyBorder="1">
      <alignment vertical="center"/>
    </xf>
    <xf numFmtId="0" fontId="14" fillId="0" borderId="0" xfId="0" applyFont="1" applyBorder="1" applyAlignment="1">
      <alignment horizontal="distributed" vertical="center" indent="2"/>
    </xf>
    <xf numFmtId="0" fontId="14" fillId="0" borderId="121" xfId="0" applyFont="1" applyBorder="1" applyAlignment="1">
      <alignment horizontal="center" vertical="center"/>
    </xf>
    <xf numFmtId="0" fontId="14" fillId="0" borderId="122" xfId="0" applyFont="1" applyBorder="1" applyAlignment="1">
      <alignment horizontal="center" vertical="center"/>
    </xf>
    <xf numFmtId="0" fontId="18" fillId="0" borderId="0" xfId="0" applyFont="1" applyBorder="1">
      <alignment vertical="center"/>
    </xf>
    <xf numFmtId="0" fontId="14" fillId="0" borderId="124" xfId="0" applyFont="1" applyBorder="1" applyAlignment="1">
      <alignment horizontal="center" vertical="center"/>
    </xf>
    <xf numFmtId="0" fontId="14" fillId="0" borderId="125" xfId="0" applyFont="1" applyBorder="1" applyAlignment="1">
      <alignment horizontal="center" vertical="center"/>
    </xf>
    <xf numFmtId="0" fontId="18" fillId="0" borderId="25" xfId="0" applyFont="1" applyBorder="1">
      <alignment vertical="center"/>
    </xf>
    <xf numFmtId="0" fontId="15" fillId="0" borderId="147" xfId="0" applyFont="1" applyFill="1" applyBorder="1" applyAlignment="1">
      <alignment vertical="center" shrinkToFit="1"/>
    </xf>
    <xf numFmtId="0" fontId="15" fillId="0" borderId="148" xfId="0" applyFont="1" applyFill="1" applyBorder="1" applyAlignment="1">
      <alignment vertical="center" shrinkToFit="1"/>
    </xf>
    <xf numFmtId="0" fontId="15" fillId="0" borderId="94" xfId="0" applyFont="1" applyFill="1" applyBorder="1" applyAlignment="1">
      <alignment vertical="center" shrinkToFit="1"/>
    </xf>
    <xf numFmtId="0" fontId="24" fillId="6" borderId="19" xfId="0" applyFont="1" applyFill="1" applyBorder="1" applyAlignment="1">
      <alignment horizontal="left" vertical="center" wrapText="1"/>
    </xf>
    <xf numFmtId="0" fontId="24" fillId="0" borderId="24"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29" xfId="0" applyFont="1" applyFill="1" applyBorder="1" applyAlignment="1">
      <alignment horizontal="left" vertical="center" wrapText="1"/>
    </xf>
    <xf numFmtId="0" fontId="24" fillId="0" borderId="28" xfId="0" applyFont="1" applyFill="1" applyBorder="1" applyAlignment="1">
      <alignment horizontal="left" vertical="center" wrapText="1"/>
    </xf>
    <xf numFmtId="0" fontId="18" fillId="6" borderId="28" xfId="0" applyFont="1" applyFill="1" applyBorder="1">
      <alignment vertical="center"/>
    </xf>
    <xf numFmtId="0" fontId="18" fillId="6" borderId="16" xfId="0" applyFont="1" applyFill="1" applyBorder="1">
      <alignment vertical="center"/>
    </xf>
    <xf numFmtId="0" fontId="18" fillId="0" borderId="15" xfId="0" applyFont="1" applyBorder="1">
      <alignment vertical="center"/>
    </xf>
    <xf numFmtId="0" fontId="18" fillId="6" borderId="64" xfId="0" applyFont="1" applyFill="1" applyBorder="1" applyAlignment="1"/>
    <xf numFmtId="0" fontId="25" fillId="6" borderId="30" xfId="0" applyFont="1" applyFill="1" applyBorder="1" applyAlignment="1">
      <alignment horizontal="center" vertical="center"/>
    </xf>
    <xf numFmtId="0" fontId="17" fillId="6" borderId="225" xfId="0" applyFont="1" applyFill="1" applyBorder="1" applyAlignment="1">
      <alignment horizontal="center" vertical="center"/>
    </xf>
    <xf numFmtId="0" fontId="29" fillId="6" borderId="226" xfId="0" applyFont="1" applyFill="1" applyBorder="1" applyAlignment="1">
      <alignment horizontal="center" vertical="center"/>
    </xf>
    <xf numFmtId="0" fontId="29" fillId="6" borderId="227" xfId="0" applyFont="1" applyFill="1" applyBorder="1" applyAlignment="1">
      <alignment horizontal="center" vertical="center"/>
    </xf>
    <xf numFmtId="0" fontId="17" fillId="0" borderId="228" xfId="0" applyFont="1" applyBorder="1" applyAlignment="1">
      <alignment horizontal="center" vertical="center"/>
    </xf>
    <xf numFmtId="0" fontId="17" fillId="0" borderId="229" xfId="0" applyFont="1" applyBorder="1" applyAlignment="1">
      <alignment horizontal="center" vertical="center"/>
    </xf>
    <xf numFmtId="0" fontId="18" fillId="0" borderId="25" xfId="0" applyFont="1" applyBorder="1" applyAlignment="1">
      <alignment horizontal="left" vertical="center" wrapText="1"/>
    </xf>
    <xf numFmtId="0" fontId="17" fillId="0" borderId="187" xfId="0" applyFont="1" applyBorder="1" applyAlignment="1">
      <alignment horizontal="center" vertical="center"/>
    </xf>
    <xf numFmtId="0" fontId="14" fillId="0" borderId="25" xfId="0" applyFont="1" applyBorder="1" applyAlignment="1">
      <alignment horizontal="left" vertical="center" shrinkToFit="1"/>
    </xf>
    <xf numFmtId="0" fontId="14" fillId="0" borderId="25" xfId="0" applyFont="1" applyBorder="1" applyAlignment="1">
      <alignment horizontal="left" vertical="center" wrapText="1"/>
    </xf>
    <xf numFmtId="0" fontId="25" fillId="6" borderId="33" xfId="0" applyFont="1" applyFill="1" applyBorder="1" applyAlignment="1">
      <alignment horizontal="center" vertical="center"/>
    </xf>
    <xf numFmtId="0" fontId="29" fillId="6" borderId="230" xfId="0" applyFont="1" applyFill="1" applyBorder="1" applyAlignment="1">
      <alignment horizontal="center" vertical="center"/>
    </xf>
    <xf numFmtId="0" fontId="29" fillId="6" borderId="231" xfId="0" applyFont="1" applyFill="1" applyBorder="1" applyAlignment="1">
      <alignment horizontal="center" vertical="center"/>
    </xf>
    <xf numFmtId="0" fontId="14" fillId="6" borderId="146" xfId="0" applyFont="1" applyFill="1" applyBorder="1" applyAlignment="1">
      <alignment horizontal="distributed" vertical="center" indent="2"/>
    </xf>
    <xf numFmtId="0" fontId="14" fillId="6" borderId="135" xfId="0" applyFont="1" applyFill="1" applyBorder="1" applyAlignment="1">
      <alignment horizontal="distributed" vertical="center" indent="2"/>
    </xf>
    <xf numFmtId="0" fontId="14" fillId="6" borderId="142" xfId="0" applyFont="1" applyFill="1" applyBorder="1" applyAlignment="1">
      <alignment horizontal="distributed" vertical="center" indent="2"/>
    </xf>
    <xf numFmtId="0" fontId="14" fillId="6" borderId="71" xfId="0" applyFont="1" applyFill="1" applyBorder="1" applyAlignment="1">
      <alignment horizontal="distributed" vertical="center" indent="2"/>
    </xf>
    <xf numFmtId="0" fontId="17" fillId="0" borderId="232" xfId="0" applyFont="1" applyBorder="1" applyAlignment="1">
      <alignment horizontal="center" vertical="center"/>
    </xf>
    <xf numFmtId="0" fontId="17" fillId="0" borderId="233" xfId="0" applyFont="1" applyBorder="1" applyAlignment="1">
      <alignment horizontal="center" vertical="center"/>
    </xf>
    <xf numFmtId="0" fontId="18" fillId="0" borderId="0" xfId="0" applyFont="1" applyBorder="1" applyAlignment="1">
      <alignment horizontal="left" vertical="center" wrapText="1"/>
    </xf>
    <xf numFmtId="0" fontId="17" fillId="0" borderId="225" xfId="0" applyFont="1" applyBorder="1" applyAlignment="1">
      <alignment horizontal="center" vertical="center"/>
    </xf>
    <xf numFmtId="0" fontId="14" fillId="0" borderId="0" xfId="0" applyFont="1" applyBorder="1" applyAlignment="1">
      <alignment horizontal="left" vertical="center" shrinkToFit="1"/>
    </xf>
    <xf numFmtId="0" fontId="14" fillId="0" borderId="0" xfId="0" applyFont="1" applyBorder="1" applyAlignment="1">
      <alignment horizontal="left" vertical="center" wrapText="1"/>
    </xf>
    <xf numFmtId="0" fontId="14" fillId="0" borderId="139" xfId="0" applyFont="1" applyBorder="1" applyAlignment="1">
      <alignment horizontal="center" vertical="center"/>
    </xf>
    <xf numFmtId="0" fontId="14" fillId="0" borderId="140" xfId="0" applyFont="1" applyBorder="1" applyAlignment="1">
      <alignment horizontal="center" vertical="center"/>
    </xf>
    <xf numFmtId="0" fontId="18" fillId="6" borderId="186" xfId="0" applyNumberFormat="1" applyFont="1" applyFill="1" applyBorder="1" applyAlignment="1">
      <alignment horizontal="center" vertical="center"/>
    </xf>
    <xf numFmtId="0" fontId="18" fillId="6" borderId="225" xfId="0" applyFont="1" applyFill="1" applyBorder="1">
      <alignment vertical="center"/>
    </xf>
    <xf numFmtId="0" fontId="18" fillId="6" borderId="234" xfId="0" applyNumberFormat="1" applyFont="1" applyFill="1" applyBorder="1" applyAlignment="1">
      <alignment horizontal="center" vertical="center"/>
    </xf>
    <xf numFmtId="0" fontId="18" fillId="6" borderId="11" xfId="0" applyFont="1" applyFill="1" applyBorder="1" applyAlignment="1">
      <alignment horizontal="center" vertical="center"/>
    </xf>
    <xf numFmtId="0" fontId="14" fillId="6" borderId="147" xfId="0" applyFont="1" applyFill="1" applyBorder="1" applyAlignment="1">
      <alignment horizontal="distributed" vertical="center" indent="2"/>
    </xf>
    <xf numFmtId="0" fontId="14" fillId="6" borderId="148" xfId="0" applyFont="1" applyFill="1" applyBorder="1" applyAlignment="1">
      <alignment horizontal="distributed" vertical="center" indent="2"/>
    </xf>
    <xf numFmtId="0" fontId="14" fillId="6" borderId="94" xfId="0" applyFont="1" applyFill="1" applyBorder="1" applyAlignment="1">
      <alignment horizontal="distributed" vertical="center" indent="2"/>
    </xf>
    <xf numFmtId="0" fontId="14" fillId="0" borderId="66" xfId="0" applyFont="1" applyBorder="1" applyAlignment="1">
      <alignment horizontal="distributed" vertical="center" indent="2"/>
    </xf>
    <xf numFmtId="0" fontId="14" fillId="0" borderId="70" xfId="0" applyFont="1" applyBorder="1" applyAlignment="1">
      <alignment horizontal="distributed" vertical="center" indent="2"/>
    </xf>
    <xf numFmtId="0" fontId="14" fillId="0" borderId="65" xfId="0" applyFont="1" applyBorder="1" applyAlignment="1">
      <alignment horizontal="distributed" vertical="center" indent="2"/>
    </xf>
    <xf numFmtId="0" fontId="14" fillId="0" borderId="149" xfId="0" applyFont="1" applyBorder="1" applyAlignment="1">
      <alignment horizontal="center" vertical="center"/>
    </xf>
    <xf numFmtId="0" fontId="14" fillId="0" borderId="150" xfId="0" applyFont="1" applyBorder="1" applyAlignment="1">
      <alignment horizontal="center" vertical="center"/>
    </xf>
    <xf numFmtId="0" fontId="15" fillId="0" borderId="29" xfId="0" applyFont="1" applyBorder="1" applyAlignment="1">
      <alignment horizontal="center" vertical="center"/>
    </xf>
    <xf numFmtId="0" fontId="25" fillId="6" borderId="66" xfId="0" applyFont="1" applyFill="1" applyBorder="1" applyAlignment="1">
      <alignment horizontal="center" vertical="center"/>
    </xf>
    <xf numFmtId="0" fontId="18" fillId="6" borderId="235" xfId="0" applyFont="1" applyFill="1" applyBorder="1">
      <alignment vertical="center"/>
    </xf>
    <xf numFmtId="0" fontId="15" fillId="6" borderId="32" xfId="0" applyFont="1" applyFill="1" applyBorder="1" applyAlignment="1">
      <alignment horizontal="center" vertical="center"/>
    </xf>
    <xf numFmtId="0" fontId="14" fillId="6" borderId="76" xfId="0" applyFont="1" applyFill="1" applyBorder="1" applyAlignment="1">
      <alignment horizontal="center" vertical="center"/>
    </xf>
    <xf numFmtId="0" fontId="17" fillId="0" borderId="236" xfId="0" applyFont="1" applyBorder="1" applyAlignment="1">
      <alignment horizontal="center" vertical="center"/>
    </xf>
    <xf numFmtId="0" fontId="15" fillId="0" borderId="162" xfId="0" applyFont="1" applyBorder="1" applyAlignment="1">
      <alignment horizontal="center" vertical="center"/>
    </xf>
    <xf numFmtId="0" fontId="14" fillId="0" borderId="237" xfId="0" applyFont="1" applyBorder="1" applyAlignment="1">
      <alignment horizontal="center" vertical="center"/>
    </xf>
    <xf numFmtId="49" fontId="14" fillId="0" borderId="41" xfId="0" applyNumberFormat="1" applyFont="1" applyBorder="1" applyAlignment="1">
      <alignment horizontal="center" vertical="center"/>
    </xf>
    <xf numFmtId="49" fontId="14" fillId="0" borderId="23" xfId="0" applyNumberFormat="1" applyFont="1" applyBorder="1" applyAlignment="1">
      <alignment horizontal="center" vertical="center"/>
    </xf>
    <xf numFmtId="0" fontId="15" fillId="6" borderId="35" xfId="0" applyFont="1" applyFill="1" applyBorder="1" applyAlignment="1">
      <alignment horizontal="center" vertical="center"/>
    </xf>
    <xf numFmtId="0" fontId="14" fillId="6" borderId="87" xfId="0" applyFont="1" applyFill="1" applyBorder="1" applyAlignment="1">
      <alignment horizontal="center" vertical="center"/>
    </xf>
    <xf numFmtId="0" fontId="15" fillId="0" borderId="87" xfId="0" applyFont="1" applyBorder="1" applyAlignment="1">
      <alignment horizontal="center" vertical="center"/>
    </xf>
    <xf numFmtId="0" fontId="18" fillId="0" borderId="30" xfId="0" applyFont="1" applyBorder="1">
      <alignment vertical="center"/>
    </xf>
    <xf numFmtId="0" fontId="18" fillId="0" borderId="238" xfId="0" applyFont="1" applyBorder="1" applyAlignment="1">
      <alignment horizontal="center"/>
    </xf>
    <xf numFmtId="0" fontId="18" fillId="6" borderId="239" xfId="0" applyFont="1" applyFill="1" applyBorder="1">
      <alignment vertical="center"/>
    </xf>
    <xf numFmtId="0" fontId="25" fillId="6" borderId="65" xfId="0" applyFont="1" applyFill="1" applyBorder="1" applyAlignment="1">
      <alignment horizontal="center" vertical="center"/>
    </xf>
    <xf numFmtId="0" fontId="18" fillId="0" borderId="165" xfId="0" applyFont="1" applyBorder="1" applyAlignment="1">
      <alignment horizontal="center"/>
    </xf>
    <xf numFmtId="0" fontId="18" fillId="0" borderId="130" xfId="0" applyFont="1" applyBorder="1" applyAlignment="1">
      <alignment horizontal="center"/>
    </xf>
    <xf numFmtId="0" fontId="18" fillId="6" borderId="240" xfId="0" applyFont="1" applyFill="1" applyBorder="1">
      <alignment vertical="center"/>
    </xf>
    <xf numFmtId="0" fontId="23" fillId="6" borderId="89" xfId="0" applyFont="1" applyFill="1" applyBorder="1" applyAlignment="1">
      <alignment horizontal="center" vertical="center"/>
    </xf>
    <xf numFmtId="0" fontId="25" fillId="6" borderId="90" xfId="0" applyFont="1" applyFill="1" applyBorder="1" applyAlignment="1">
      <alignment horizontal="center" vertical="center"/>
    </xf>
    <xf numFmtId="0" fontId="24" fillId="0" borderId="64" xfId="0" applyFont="1" applyFill="1" applyBorder="1" applyAlignment="1">
      <alignment horizontal="left" vertical="center" wrapText="1"/>
    </xf>
    <xf numFmtId="0" fontId="24" fillId="0" borderId="65" xfId="0" applyFont="1" applyFill="1" applyBorder="1" applyAlignment="1">
      <alignment horizontal="left" vertical="center" wrapText="1"/>
    </xf>
    <xf numFmtId="0" fontId="22" fillId="0" borderId="64" xfId="0" applyFont="1" applyFill="1" applyBorder="1" applyAlignment="1">
      <alignment vertical="top"/>
    </xf>
    <xf numFmtId="0" fontId="18" fillId="0" borderId="128" xfId="0" applyFont="1" applyBorder="1" applyAlignment="1">
      <alignment horizontal="center"/>
    </xf>
    <xf numFmtId="0" fontId="18" fillId="0" borderId="36" xfId="0" applyFont="1" applyBorder="1" applyAlignment="1">
      <alignment horizontal="center"/>
    </xf>
    <xf numFmtId="0" fontId="23" fillId="0" borderId="25" xfId="0" applyFont="1" applyBorder="1" applyAlignment="1">
      <alignment horizontal="center" vertical="center"/>
    </xf>
    <xf numFmtId="0" fontId="18" fillId="0" borderId="127" xfId="0" applyFont="1" applyBorder="1" applyAlignment="1">
      <alignment horizontal="center"/>
    </xf>
    <xf numFmtId="0" fontId="18" fillId="0" borderId="25" xfId="0" applyFont="1" applyBorder="1" applyAlignment="1">
      <alignment horizontal="center" vertical="center"/>
    </xf>
    <xf numFmtId="0" fontId="17" fillId="0" borderId="25" xfId="0" applyFont="1" applyBorder="1" applyAlignment="1">
      <alignment horizontal="center" vertical="center"/>
    </xf>
    <xf numFmtId="0" fontId="15" fillId="0" borderId="70" xfId="0" applyFont="1" applyBorder="1" applyAlignment="1">
      <alignment horizontal="center" vertical="center"/>
    </xf>
    <xf numFmtId="0" fontId="18" fillId="6" borderId="241" xfId="0" applyFont="1" applyFill="1" applyBorder="1">
      <alignment vertical="center"/>
    </xf>
    <xf numFmtId="0" fontId="23" fillId="6" borderId="242" xfId="0" applyFont="1" applyFill="1" applyBorder="1" applyAlignment="1">
      <alignment horizontal="center" vertical="center"/>
    </xf>
    <xf numFmtId="0" fontId="25" fillId="6" borderId="242" xfId="0" applyFont="1" applyFill="1" applyBorder="1" applyAlignment="1">
      <alignment horizontal="center" vertical="center"/>
    </xf>
    <xf numFmtId="0" fontId="14" fillId="0" borderId="243" xfId="0" applyFont="1" applyFill="1" applyBorder="1" applyAlignment="1">
      <alignment horizontal="center" vertical="center" textRotation="255"/>
    </xf>
    <xf numFmtId="0" fontId="14" fillId="0" borderId="2" xfId="0" applyFont="1" applyFill="1" applyBorder="1" applyAlignment="1">
      <alignment horizontal="center" vertical="center" textRotation="255"/>
    </xf>
    <xf numFmtId="0" fontId="18" fillId="0" borderId="244" xfId="0" applyFont="1" applyBorder="1" applyAlignment="1">
      <alignment horizontal="center"/>
    </xf>
    <xf numFmtId="0" fontId="18" fillId="0" borderId="204" xfId="0" applyFont="1" applyBorder="1" applyAlignment="1">
      <alignment horizontal="center"/>
    </xf>
    <xf numFmtId="0" fontId="23" fillId="6" borderId="0" xfId="0" applyFont="1" applyFill="1" applyBorder="1" applyAlignment="1">
      <alignment horizontal="center" vertical="center"/>
    </xf>
    <xf numFmtId="0" fontId="16" fillId="6" borderId="16" xfId="0" applyFont="1" applyFill="1" applyBorder="1" applyAlignment="1">
      <alignment horizontal="right"/>
    </xf>
    <xf numFmtId="0" fontId="16" fillId="6" borderId="19" xfId="0" applyFont="1" applyFill="1" applyBorder="1" applyAlignment="1">
      <alignment horizontal="right"/>
    </xf>
    <xf numFmtId="0" fontId="16" fillId="0" borderId="245" xfId="0" applyFont="1" applyFill="1" applyBorder="1" applyAlignment="1">
      <alignment horizontal="right"/>
    </xf>
    <xf numFmtId="0" fontId="16" fillId="0" borderId="246" xfId="0" applyFont="1" applyFill="1" applyBorder="1" applyAlignment="1">
      <alignment horizontal="right"/>
    </xf>
    <xf numFmtId="0" fontId="18" fillId="0" borderId="0" xfId="0" applyFont="1" applyBorder="1" applyAlignment="1">
      <alignment vertical="center"/>
    </xf>
    <xf numFmtId="0" fontId="18" fillId="0" borderId="28" xfId="0" applyFont="1" applyBorder="1" applyAlignment="1">
      <alignment vertical="center"/>
    </xf>
    <xf numFmtId="0" fontId="18" fillId="0" borderId="207" xfId="0" applyFont="1" applyBorder="1" applyAlignment="1">
      <alignment horizontal="center"/>
    </xf>
    <xf numFmtId="0" fontId="16" fillId="0" borderId="25" xfId="0" applyFont="1" applyFill="1" applyBorder="1" applyAlignment="1">
      <alignment horizontal="right"/>
    </xf>
    <xf numFmtId="0" fontId="16" fillId="0" borderId="23" xfId="0" applyFont="1" applyFill="1" applyBorder="1" applyAlignment="1">
      <alignment horizontal="right"/>
    </xf>
    <xf numFmtId="0" fontId="23" fillId="0" borderId="70" xfId="0" applyFont="1" applyBorder="1" applyAlignment="1">
      <alignment horizontal="center" vertical="center"/>
    </xf>
    <xf numFmtId="0" fontId="18" fillId="0" borderId="129" xfId="0" applyFont="1" applyBorder="1" applyAlignment="1">
      <alignment horizontal="center"/>
    </xf>
    <xf numFmtId="0" fontId="14" fillId="0" borderId="28" xfId="0" applyFont="1" applyBorder="1" applyAlignment="1">
      <alignment vertical="center"/>
    </xf>
    <xf numFmtId="0" fontId="17" fillId="0" borderId="70" xfId="0" applyFont="1" applyBorder="1" applyAlignment="1">
      <alignment horizontal="center" vertical="center"/>
    </xf>
    <xf numFmtId="0" fontId="15" fillId="6" borderId="101" xfId="0" applyFont="1" applyFill="1" applyBorder="1" applyAlignment="1">
      <alignment horizontal="center" vertical="center"/>
    </xf>
    <xf numFmtId="0" fontId="14" fillId="6" borderId="94" xfId="0" applyFont="1" applyFill="1" applyBorder="1" applyAlignment="1">
      <alignment horizontal="center" vertical="center"/>
    </xf>
    <xf numFmtId="0" fontId="25" fillId="6" borderId="23" xfId="0" applyFont="1" applyFill="1" applyBorder="1" applyAlignment="1">
      <alignment horizontal="center" vertical="center"/>
    </xf>
    <xf numFmtId="0" fontId="15" fillId="0" borderId="94" xfId="0" applyFont="1" applyBorder="1" applyAlignment="1">
      <alignment horizontal="center" vertical="center"/>
    </xf>
    <xf numFmtId="0" fontId="14" fillId="0" borderId="118" xfId="0" applyFont="1" applyBorder="1" applyAlignment="1">
      <alignment horizontal="center" vertical="center"/>
    </xf>
    <xf numFmtId="0" fontId="16" fillId="0" borderId="247" xfId="0" applyFont="1" applyFill="1" applyBorder="1" applyAlignment="1">
      <alignment horizontal="right"/>
    </xf>
    <xf numFmtId="0" fontId="16" fillId="0" borderId="248" xfId="0" applyFont="1" applyFill="1" applyBorder="1" applyAlignment="1">
      <alignment horizontal="right"/>
    </xf>
    <xf numFmtId="0" fontId="16" fillId="0" borderId="0" xfId="0" applyFont="1" applyFill="1" applyBorder="1" applyAlignment="1">
      <alignment horizontal="right"/>
    </xf>
    <xf numFmtId="0" fontId="16" fillId="0" borderId="28" xfId="0" applyFont="1" applyFill="1" applyBorder="1" applyAlignment="1">
      <alignment horizontal="right"/>
    </xf>
    <xf numFmtId="0" fontId="14" fillId="0" borderId="29" xfId="0" applyFont="1" applyBorder="1" applyAlignment="1">
      <alignment horizontal="center" vertical="center" textRotation="255"/>
    </xf>
    <xf numFmtId="0" fontId="14" fillId="0" borderId="28" xfId="0" applyFont="1" applyBorder="1" applyAlignment="1">
      <alignment horizontal="center" vertical="center" textRotation="255"/>
    </xf>
    <xf numFmtId="0" fontId="22" fillId="6" borderId="76" xfId="0" applyFont="1" applyFill="1" applyBorder="1" applyAlignment="1">
      <alignment horizontal="center" vertical="center"/>
    </xf>
    <xf numFmtId="0" fontId="25" fillId="6" borderId="52" xfId="0" applyFont="1" applyFill="1" applyBorder="1" applyAlignment="1">
      <alignment horizontal="center" vertical="center"/>
    </xf>
    <xf numFmtId="0" fontId="15" fillId="0" borderId="76" xfId="0" applyFont="1" applyBorder="1" applyAlignment="1">
      <alignment horizontal="center" vertical="center"/>
    </xf>
    <xf numFmtId="0" fontId="22" fillId="0" borderId="108" xfId="0" applyFont="1" applyBorder="1" applyAlignment="1">
      <alignment horizontal="center" vertical="center"/>
    </xf>
    <xf numFmtId="0" fontId="22" fillId="6" borderId="87" xfId="0" applyFont="1" applyFill="1" applyBorder="1" applyAlignment="1">
      <alignment horizontal="center" vertical="center"/>
    </xf>
    <xf numFmtId="0" fontId="22" fillId="0" borderId="126" xfId="0" applyFont="1" applyBorder="1" applyAlignment="1">
      <alignment horizontal="center" vertical="center"/>
    </xf>
    <xf numFmtId="0" fontId="18" fillId="6" borderId="127" xfId="0" applyFont="1" applyFill="1" applyBorder="1" applyAlignment="1">
      <alignment horizontal="center" vertical="center"/>
    </xf>
    <xf numFmtId="0" fontId="18" fillId="6" borderId="57" xfId="0" applyFont="1" applyFill="1" applyBorder="1" applyAlignment="1">
      <alignment horizontal="center" vertical="center"/>
    </xf>
    <xf numFmtId="0" fontId="18" fillId="6" borderId="249" xfId="0" applyFont="1" applyFill="1" applyBorder="1" applyAlignment="1">
      <alignment horizontal="center" vertical="center"/>
    </xf>
    <xf numFmtId="0" fontId="18" fillId="6" borderId="250" xfId="0" applyFont="1" applyFill="1" applyBorder="1">
      <alignment vertical="center"/>
    </xf>
    <xf numFmtId="0" fontId="22" fillId="6" borderId="94" xfId="0" applyFont="1" applyFill="1" applyBorder="1" applyAlignment="1">
      <alignment horizontal="center" vertical="center"/>
    </xf>
    <xf numFmtId="0" fontId="18" fillId="6" borderId="129" xfId="0" applyFont="1" applyFill="1" applyBorder="1" applyAlignment="1">
      <alignment horizontal="center" vertical="center"/>
    </xf>
    <xf numFmtId="0" fontId="17" fillId="0" borderId="251" xfId="0" applyFont="1" applyBorder="1" applyAlignment="1">
      <alignment horizontal="center" vertical="center"/>
    </xf>
    <xf numFmtId="0" fontId="17" fillId="0" borderId="252" xfId="0" applyFont="1" applyBorder="1" applyAlignment="1">
      <alignment horizontal="center" vertical="center"/>
    </xf>
    <xf numFmtId="0" fontId="17" fillId="0" borderId="253" xfId="0" applyFont="1" applyBorder="1" applyAlignment="1">
      <alignment horizontal="center" vertical="center"/>
    </xf>
    <xf numFmtId="0" fontId="22" fillId="0" borderId="118" xfId="0" applyFont="1" applyBorder="1" applyAlignment="1">
      <alignment horizontal="center" vertical="center"/>
    </xf>
    <xf numFmtId="0" fontId="16" fillId="0" borderId="254" xfId="0" applyFont="1" applyFill="1" applyBorder="1" applyAlignment="1">
      <alignment horizontal="right"/>
    </xf>
    <xf numFmtId="0" fontId="16" fillId="0" borderId="255" xfId="0" applyFont="1" applyFill="1" applyBorder="1" applyAlignment="1">
      <alignment horizontal="right"/>
    </xf>
    <xf numFmtId="0" fontId="18" fillId="0" borderId="70" xfId="0" applyFont="1" applyBorder="1" applyAlignment="1">
      <alignment horizontal="left" vertical="center" wrapText="1"/>
    </xf>
    <xf numFmtId="0" fontId="18" fillId="0" borderId="70" xfId="0" applyFont="1" applyBorder="1" applyAlignment="1">
      <alignment vertical="center"/>
    </xf>
    <xf numFmtId="0" fontId="18" fillId="0" borderId="65" xfId="0" applyFont="1" applyBorder="1" applyAlignment="1">
      <alignment vertical="center"/>
    </xf>
    <xf numFmtId="0" fontId="18" fillId="0" borderId="256" xfId="0" applyFont="1" applyBorder="1" applyAlignment="1">
      <alignment horizontal="center"/>
    </xf>
    <xf numFmtId="0" fontId="18" fillId="0" borderId="219" xfId="0" applyFont="1" applyBorder="1" applyAlignment="1">
      <alignment horizontal="center"/>
    </xf>
    <xf numFmtId="0" fontId="16" fillId="0" borderId="70" xfId="0" applyFont="1" applyFill="1" applyBorder="1" applyAlignment="1">
      <alignment horizontal="right"/>
    </xf>
    <xf numFmtId="0" fontId="16" fillId="0" borderId="65" xfId="0" applyFont="1" applyFill="1" applyBorder="1" applyAlignment="1">
      <alignment horizontal="right"/>
    </xf>
    <xf numFmtId="0" fontId="14" fillId="0" borderId="70" xfId="0" applyFont="1" applyBorder="1" applyAlignment="1">
      <alignment horizontal="left" vertical="center" shrinkToFit="1"/>
    </xf>
    <xf numFmtId="0" fontId="14" fillId="0" borderId="70" xfId="0" applyFont="1" applyBorder="1" applyAlignment="1">
      <alignment horizontal="left" vertical="center" wrapText="1"/>
    </xf>
    <xf numFmtId="0" fontId="14" fillId="0" borderId="70" xfId="0" applyFont="1" applyBorder="1" applyAlignment="1">
      <alignment vertical="center"/>
    </xf>
    <xf numFmtId="0" fontId="14" fillId="0" borderId="65" xfId="0" applyFont="1" applyBorder="1" applyAlignment="1">
      <alignment vertical="center"/>
    </xf>
    <xf numFmtId="0" fontId="12" fillId="0" borderId="134" xfId="0" applyFont="1" applyBorder="1">
      <alignment vertical="center"/>
    </xf>
    <xf numFmtId="0" fontId="30" fillId="0" borderId="0" xfId="1" applyFont="1"/>
    <xf numFmtId="0" fontId="30" fillId="0" borderId="0" xfId="1" applyFont="1" applyAlignment="1">
      <alignment vertical="top" textRotation="255" wrapText="1"/>
    </xf>
    <xf numFmtId="0" fontId="30" fillId="7" borderId="0" xfId="1" applyFont="1" applyFill="1" applyAlignment="1">
      <alignment vertical="top" textRotation="255" wrapText="1"/>
    </xf>
    <xf numFmtId="0" fontId="1" fillId="0" borderId="0" xfId="1"/>
    <xf numFmtId="0" fontId="30" fillId="8" borderId="0" xfId="1" applyFont="1" applyFill="1" applyAlignment="1">
      <alignment vertical="top" textRotation="255" wrapText="1"/>
    </xf>
    <xf numFmtId="0" fontId="30" fillId="9" borderId="0" xfId="1" applyFont="1" applyFill="1" applyAlignment="1">
      <alignment vertical="top" textRotation="255" wrapText="1"/>
    </xf>
    <xf numFmtId="0" fontId="30" fillId="10" borderId="0" xfId="1" applyFont="1" applyFill="1" applyAlignment="1">
      <alignment vertical="top" textRotation="255" wrapText="1"/>
    </xf>
  </cellXfs>
  <cellStyles count="3">
    <cellStyle name="標準" xfId="0" builtinId="0"/>
    <cellStyle name="標準 2" xfId="1"/>
    <cellStyle name="桁区切り" xfId="2" builtinId="6"/>
  </cellStyles>
  <dxfs count="3">
    <dxf>
      <font>
        <color theme="0"/>
      </font>
    </dxf>
    <dxf>
      <font>
        <color theme="0"/>
      </font>
    </dxf>
    <dxf>
      <font>
        <color theme="0"/>
      </font>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275590</xdr:colOff>
      <xdr:row>12</xdr:row>
      <xdr:rowOff>29210</xdr:rowOff>
    </xdr:from>
    <xdr:to xmlns:xdr="http://schemas.openxmlformats.org/drawingml/2006/spreadsheetDrawing">
      <xdr:col>9</xdr:col>
      <xdr:colOff>808990</xdr:colOff>
      <xdr:row>23</xdr:row>
      <xdr:rowOff>9525</xdr:rowOff>
    </xdr:to>
    <xdr:sp macro="" textlink="">
      <xdr:nvSpPr>
        <xdr:cNvPr id="2" name="テキスト ボックス 1"/>
        <xdr:cNvSpPr txBox="1"/>
      </xdr:nvSpPr>
      <xdr:spPr>
        <a:xfrm>
          <a:off x="6019165" y="2886710"/>
          <a:ext cx="7896225" cy="2599690"/>
        </a:xfrm>
        <a:prstGeom prst="rect">
          <a:avLst/>
        </a:prstGeom>
        <a:solidFill>
          <a:srgbClr val="FFFF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fontAlgn="ctr"/>
          <a:r>
            <a:rPr lang="ja-JP" altLang="en-US" sz="1100" b="1" i="0">
              <a:solidFill>
                <a:schemeClr val="dk1"/>
              </a:solidFill>
              <a:effectLst/>
              <a:latin typeface="UD デジタル 教科書体 N-B"/>
              <a:ea typeface="UD デジタル 教科書体 N-B"/>
              <a:cs typeface="+mn-cs"/>
            </a:rPr>
            <a:t>１　使い方</a:t>
          </a:r>
          <a:r>
            <a:rPr lang="en-US" altLang="ja-JP" sz="1100" b="1" i="0">
              <a:solidFill>
                <a:schemeClr val="dk1"/>
              </a:solidFill>
              <a:effectLst/>
              <a:latin typeface="UD デジタル 教科書体 N-B"/>
              <a:ea typeface="UD デジタル 教科書体 N-B"/>
              <a:cs typeface="+mn-cs"/>
            </a:rPr>
            <a:t>(</a:t>
          </a:r>
          <a:r>
            <a:rPr lang="ja-JP" altLang="en-US" sz="1100" b="1" i="0">
              <a:solidFill>
                <a:schemeClr val="dk1"/>
              </a:solidFill>
              <a:effectLst/>
              <a:latin typeface="UD デジタル 教科書体 N-B"/>
              <a:ea typeface="UD デジタル 教科書体 N-B"/>
              <a:cs typeface="+mn-cs"/>
            </a:rPr>
            <a:t>次の</a:t>
          </a:r>
          <a:r>
            <a:rPr lang="en-US" altLang="ja-JP" sz="1100" b="1" i="0">
              <a:solidFill>
                <a:schemeClr val="dk1"/>
              </a:solidFill>
              <a:effectLst/>
              <a:latin typeface="UD デジタル 教科書体 N-B"/>
              <a:ea typeface="UD デジタル 教科書体 N-B"/>
              <a:cs typeface="+mn-cs"/>
            </a:rPr>
            <a:t>(1)</a:t>
          </a:r>
          <a:r>
            <a:rPr lang="ja-JP" altLang="en-US" sz="1100" b="1" i="0">
              <a:solidFill>
                <a:schemeClr val="dk1"/>
              </a:solidFill>
              <a:effectLst/>
              <a:latin typeface="UD デジタル 教科書体 N-B"/>
              <a:ea typeface="UD デジタル 教科書体 N-B"/>
              <a:cs typeface="+mn-cs"/>
            </a:rPr>
            <a:t>～</a:t>
          </a:r>
          <a:r>
            <a:rPr lang="en-US" altLang="ja-JP" sz="1100" b="1" i="0">
              <a:solidFill>
                <a:schemeClr val="dk1"/>
              </a:solidFill>
              <a:effectLst/>
              <a:latin typeface="UD デジタル 教科書体 N-B"/>
              <a:ea typeface="UD デジタル 教科書体 N-B"/>
              <a:cs typeface="+mn-cs"/>
            </a:rPr>
            <a:t>(4)</a:t>
          </a:r>
          <a:r>
            <a:rPr lang="ja-JP" altLang="en-US" sz="1100" b="1" i="0">
              <a:solidFill>
                <a:schemeClr val="dk1"/>
              </a:solidFill>
              <a:effectLst/>
              <a:latin typeface="UD デジタル 教科書体 N-B"/>
              <a:ea typeface="UD デジタル 教科書体 N-B"/>
              <a:cs typeface="+mn-cs"/>
            </a:rPr>
            <a:t>にしたがって作成されたもの以外は使用できませんのでご注意ください。）</a:t>
          </a:r>
          <a:r>
            <a:rPr lang="ja-JP" altLang="en-US">
              <a:effectLst/>
              <a:latin typeface="UD デジタル 教科書体 N-B"/>
              <a:ea typeface="UD デジタル 教科書体 N-B"/>
            </a:rPr>
            <a:t> </a:t>
          </a: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１</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このシートの入力欄（灰色セル）に必要事項を入力します。</a:t>
          </a:r>
          <a:endParaRPr lang="en-US" altLang="ja-JP" sz="1100" b="0" i="0">
            <a:solidFill>
              <a:schemeClr val="dk1"/>
            </a:solidFill>
            <a:effectLst/>
            <a:latin typeface="UD デジタル 教科書体 N-B"/>
            <a:ea typeface="UD デジタル 教科書体 N-B"/>
            <a:cs typeface="+mn-cs"/>
          </a:endParaRP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２</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該当の申告書様式シート（</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申告書様式（</a:t>
          </a:r>
          <a:r>
            <a:rPr lang="en-US" altLang="ja-JP" sz="1100" b="0" i="0">
              <a:solidFill>
                <a:schemeClr val="dk1"/>
              </a:solidFill>
              <a:effectLst/>
              <a:latin typeface="UD デジタル 教科書体 N-B"/>
              <a:ea typeface="UD デジタル 教科書体 N-B"/>
              <a:cs typeface="+mn-cs"/>
            </a:rPr>
            <a:t>A</a:t>
          </a:r>
          <a:r>
            <a:rPr lang="ja-JP" altLang="en-US" sz="1100" b="0" i="0">
              <a:solidFill>
                <a:schemeClr val="dk1"/>
              </a:solidFill>
              <a:effectLst/>
              <a:latin typeface="UD デジタル 教科書体 N-B"/>
              <a:ea typeface="UD デジタル 教科書体 N-B"/>
              <a:cs typeface="+mn-cs"/>
            </a:rPr>
            <a:t>申告書）</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または</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申告書様式（</a:t>
          </a:r>
          <a:r>
            <a:rPr lang="en-US" altLang="ja-JP" sz="1100" b="0" i="0">
              <a:solidFill>
                <a:schemeClr val="dk1"/>
              </a:solidFill>
              <a:effectLst/>
              <a:latin typeface="UD デジタル 教科書体 N-B"/>
              <a:ea typeface="UD デジタル 教科書体 N-B"/>
              <a:cs typeface="+mn-cs"/>
            </a:rPr>
            <a:t>C</a:t>
          </a:r>
          <a:r>
            <a:rPr lang="ja-JP" altLang="en-US" sz="1100" b="0" i="0">
              <a:solidFill>
                <a:schemeClr val="dk1"/>
              </a:solidFill>
              <a:effectLst/>
              <a:latin typeface="UD デジタル 教科書体 N-B"/>
              <a:ea typeface="UD デジタル 教科書体 N-B"/>
              <a:cs typeface="+mn-cs"/>
            </a:rPr>
            <a:t>申告書）</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）を表示し、</a:t>
          </a:r>
          <a:endParaRPr lang="en-US" altLang="ja-JP" sz="1100" b="0" i="0">
            <a:solidFill>
              <a:schemeClr val="dk1"/>
            </a:solidFill>
            <a:effectLst/>
            <a:latin typeface="UD デジタル 教科書体 N-B"/>
            <a:ea typeface="UD デジタル 教科書体 N-B"/>
            <a:cs typeface="+mn-cs"/>
          </a:endParaRPr>
        </a:p>
        <a:p>
          <a:pPr fontAlgn="ctr"/>
          <a:r>
            <a:rPr lang="ja-JP" altLang="en-US" sz="1100" b="0" i="0">
              <a:solidFill>
                <a:schemeClr val="dk1"/>
              </a:solidFill>
              <a:effectLst/>
              <a:latin typeface="UD デジタル 教科書体 N-B"/>
              <a:ea typeface="UD デジタル 教科書体 N-B"/>
              <a:cs typeface="+mn-cs"/>
            </a:rPr>
            <a:t>　　　　カラープリンタ（解像度</a:t>
          </a:r>
          <a:r>
            <a:rPr lang="en-US" altLang="ja-JP" sz="1100" b="0" i="0">
              <a:solidFill>
                <a:schemeClr val="dk1"/>
              </a:solidFill>
              <a:effectLst/>
              <a:latin typeface="UD デジタル 教科書体 N-B"/>
              <a:ea typeface="UD デジタル 教科書体 N-B"/>
              <a:cs typeface="+mn-cs"/>
            </a:rPr>
            <a:t>600dpi</a:t>
          </a:r>
          <a:r>
            <a:rPr lang="ja-JP" altLang="en-US" sz="1100" b="0" i="0">
              <a:solidFill>
                <a:schemeClr val="dk1"/>
              </a:solidFill>
              <a:effectLst/>
              <a:latin typeface="UD デジタル 教科書体 N-B"/>
              <a:ea typeface="UD デジタル 教科書体 N-B"/>
              <a:cs typeface="+mn-cs"/>
            </a:rPr>
            <a:t>以上推奨）で、Ａ４用紙に片面印刷します。</a:t>
          </a:r>
          <a:r>
            <a:rPr lang="ja-JP" altLang="en-US">
              <a:effectLst/>
              <a:latin typeface="UD デジタル 教科書体 N-B"/>
              <a:ea typeface="UD デジタル 教科書体 N-B"/>
            </a:rPr>
            <a:t> </a:t>
          </a:r>
        </a:p>
        <a:p>
          <a:pPr fontAlgn="ctr"/>
          <a:r>
            <a:rPr lang="ja-JP" altLang="en-US" sz="1100" b="0"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３</a:t>
          </a: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　印刷した用紙を切り離さず、３枚まとめて左上をクリップ止めし、金融機関等に提出します。</a:t>
          </a:r>
          <a:r>
            <a:rPr lang="ja-JP" altLang="en-US">
              <a:effectLst/>
              <a:latin typeface="UD デジタル 教科書体 N-B"/>
              <a:ea typeface="UD デジタル 教科書体 N-B"/>
            </a:rPr>
            <a:t> </a:t>
          </a:r>
          <a:endParaRPr lang="en-US" altLang="ja-JP">
            <a:effectLst/>
            <a:latin typeface="UD デジタル 教科書体 N-B"/>
            <a:ea typeface="UD デジタル 教科書体 N-B"/>
          </a:endParaRPr>
        </a:p>
        <a:p>
          <a:pPr fontAlgn="ctr"/>
          <a:r>
            <a:rPr lang="ja-JP" altLang="en-US" baseline="0">
              <a:effectLst/>
              <a:latin typeface="UD デジタル 教科書体 N-B"/>
              <a:ea typeface="UD デジタル 教科書体 N-B"/>
            </a:rPr>
            <a:t> </a:t>
          </a:r>
          <a:r>
            <a:rPr lang="ja-JP" altLang="en-US">
              <a:effectLst/>
              <a:latin typeface="UD デジタル 教科書体 N-B"/>
              <a:ea typeface="UD デジタル 教科書体 N-B"/>
            </a:rPr>
            <a:t>（４）３枚目の領収証書（納入者保管）を金融機関から受け取り、保管してください。</a:t>
          </a:r>
        </a:p>
        <a:p>
          <a:pPr fontAlgn="ctr"/>
          <a:r>
            <a:rPr lang="ja-JP" altLang="en-US" sz="1100" i="0">
              <a:solidFill>
                <a:schemeClr val="dk1"/>
              </a:solidFill>
              <a:effectLst/>
              <a:latin typeface="UD デジタル 教科書体 N-B"/>
              <a:ea typeface="UD デジタル 教科書体 N-B"/>
              <a:cs typeface="+mn-cs"/>
            </a:rPr>
            <a:t> </a:t>
          </a:r>
          <a:r>
            <a:rPr lang="ja-JP" altLang="en-US">
              <a:effectLst/>
              <a:latin typeface="UD デジタル 教科書体 N-B"/>
              <a:ea typeface="UD デジタル 教科書体 N-B"/>
            </a:rPr>
            <a:t> </a:t>
          </a:r>
        </a:p>
        <a:p>
          <a:pPr fontAlgn="ctr"/>
          <a:r>
            <a:rPr lang="ja-JP" altLang="en-US" sz="1100" b="1" i="0">
              <a:solidFill>
                <a:schemeClr val="dk1"/>
              </a:solidFill>
              <a:effectLst/>
              <a:latin typeface="UD デジタル 教科書体 N-B"/>
              <a:ea typeface="UD デジタル 教科書体 N-B"/>
              <a:cs typeface="+mn-cs"/>
            </a:rPr>
            <a:t>２　申告納入場所</a:t>
          </a:r>
          <a:r>
            <a:rPr lang="ja-JP" altLang="en-US">
              <a:effectLst/>
              <a:latin typeface="UD デジタル 教科書体 N-B"/>
              <a:ea typeface="UD デジタル 教科書体 N-B"/>
            </a:rPr>
            <a:t> </a:t>
          </a:r>
        </a:p>
        <a:p>
          <a:pPr fontAlgn="ctr"/>
          <a:r>
            <a:rPr lang="ja-JP" altLang="en-US" sz="1100" b="0" i="0">
              <a:solidFill>
                <a:schemeClr val="dk1"/>
              </a:solidFill>
              <a:effectLst/>
              <a:latin typeface="UD デジタル 教科書体 N-B"/>
              <a:ea typeface="UD デジタル 教科書体 N-B"/>
              <a:cs typeface="+mn-cs"/>
            </a:rPr>
            <a:t>　　静岡銀行、スルガ銀行、清水銀行、三菱東京ＵＦＪ銀行、みずほ銀行、三井住友銀行、県内の銀行、県内の信託銀行、</a:t>
          </a:r>
          <a:r>
            <a:rPr lang="ja-JP" altLang="en-US">
              <a:effectLst/>
              <a:latin typeface="UD デジタル 教科書体 N-B"/>
              <a:ea typeface="UD デジタル 教科書体 N-B"/>
            </a:rPr>
            <a:t> </a:t>
          </a:r>
        </a:p>
        <a:p>
          <a:pPr fontAlgn="ctr"/>
          <a:r>
            <a:rPr lang="ja-JP" altLang="en-US" sz="1100" b="0" i="0">
              <a:solidFill>
                <a:schemeClr val="dk1"/>
              </a:solidFill>
              <a:effectLst/>
              <a:latin typeface="UD デジタル 教科書体 N-B"/>
              <a:ea typeface="UD デジタル 教科書体 N-B"/>
              <a:cs typeface="+mn-cs"/>
            </a:rPr>
            <a:t>　県内の信用金庫、県内の商工組合中央金庫、静岡県信用農業協同組合連合会、静岡県信用漁業協同組合連合会、県内の</a:t>
          </a:r>
          <a:r>
            <a:rPr lang="ja-JP" altLang="en-US">
              <a:effectLst/>
              <a:latin typeface="UD デジタル 教科書体 N-B"/>
              <a:ea typeface="UD デジタル 教科書体 N-B"/>
            </a:rPr>
            <a:t> </a:t>
          </a:r>
        </a:p>
        <a:p>
          <a:pPr fontAlgn="ctr"/>
          <a:r>
            <a:rPr lang="ja-JP" altLang="en-US" sz="1100" b="0" i="0">
              <a:solidFill>
                <a:schemeClr val="dk1"/>
              </a:solidFill>
              <a:effectLst/>
              <a:latin typeface="UD デジタル 教科書体 N-B"/>
              <a:ea typeface="UD デジタル 教科書体 N-B"/>
              <a:cs typeface="+mn-cs"/>
            </a:rPr>
            <a:t>　農業協同組合及び漁業協同組合で県の公金を収納できるもの、静岡県労働金庫並びにゆうちょ銀行（郵便局）</a:t>
          </a:r>
          <a:r>
            <a:rPr lang="ja-JP" altLang="en-US">
              <a:effectLst/>
              <a:latin typeface="UD デジタル 教科書体 N-B"/>
              <a:ea typeface="UD デジタル 教科書体 N-B"/>
            </a:rPr>
            <a:t> </a:t>
          </a:r>
        </a:p>
        <a:p>
          <a:r>
            <a:rPr lang="ja-JP" altLang="en-US" sz="1100">
              <a:solidFill>
                <a:schemeClr val="dk1"/>
              </a:solidFill>
              <a:effectLst/>
              <a:latin typeface="+mn-lt"/>
              <a:ea typeface="+mn-ea"/>
              <a:cs typeface="+mn-cs"/>
            </a:rPr>
            <a:t> </a:t>
          </a:r>
          <a:r>
            <a:rPr lang="ja-JP" altLang="en-US">
              <a:effectLst/>
            </a:rPr>
            <a:t> </a:t>
          </a:r>
        </a:p>
        <a:p>
          <a:endParaRPr kumimoji="1" lang="ja-JP" altLang="en-US" sz="1100"/>
        </a:p>
      </xdr:txBody>
    </xdr:sp>
    <xdr:clientData/>
  </xdr:twoCellAnchor>
  <xdr:twoCellAnchor>
    <xdr:from xmlns:xdr="http://schemas.openxmlformats.org/drawingml/2006/spreadsheetDrawing">
      <xdr:col>4</xdr:col>
      <xdr:colOff>391160</xdr:colOff>
      <xdr:row>23</xdr:row>
      <xdr:rowOff>152400</xdr:rowOff>
    </xdr:from>
    <xdr:to xmlns:xdr="http://schemas.openxmlformats.org/drawingml/2006/spreadsheetDrawing">
      <xdr:col>4</xdr:col>
      <xdr:colOff>3505835</xdr:colOff>
      <xdr:row>29</xdr:row>
      <xdr:rowOff>161290</xdr:rowOff>
    </xdr:to>
    <xdr:sp macro="" textlink="">
      <xdr:nvSpPr>
        <xdr:cNvPr id="3" name="テキスト ボックス 2"/>
        <xdr:cNvSpPr txBox="1"/>
      </xdr:nvSpPr>
      <xdr:spPr>
        <a:xfrm>
          <a:off x="6134735" y="5629275"/>
          <a:ext cx="3114675" cy="1437640"/>
        </a:xfrm>
        <a:prstGeom prst="rect">
          <a:avLst/>
        </a:prstGeom>
        <a:solidFill>
          <a:srgbClr val="FFC000"/>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fontAlgn="ctr"/>
          <a:r>
            <a:rPr lang="en-US" altLang="ja-JP" sz="1100" b="0" i="0">
              <a:solidFill>
                <a:schemeClr val="dk1"/>
              </a:solidFill>
              <a:effectLst/>
              <a:latin typeface="UD デジタル 教科書体 N-B"/>
              <a:ea typeface="UD デジタル 教科書体 N-B"/>
              <a:cs typeface="+mn-cs"/>
            </a:rPr>
            <a:t>《</a:t>
          </a:r>
          <a:r>
            <a:rPr lang="ja-JP" altLang="en-US" sz="1100" b="0" i="0">
              <a:solidFill>
                <a:schemeClr val="dk1"/>
              </a:solidFill>
              <a:effectLst/>
              <a:latin typeface="UD デジタル 教科書体 N-B"/>
              <a:ea typeface="UD デジタル 教科書体 N-B"/>
              <a:cs typeface="+mn-cs"/>
            </a:rPr>
            <a:t>お問合せ先</a:t>
          </a:r>
          <a:r>
            <a:rPr lang="en-US" altLang="ja-JP" sz="1100" b="0" i="0">
              <a:solidFill>
                <a:schemeClr val="dk1"/>
              </a:solidFill>
              <a:effectLst/>
              <a:latin typeface="UD デジタル 教科書体 N-B"/>
              <a:ea typeface="UD デジタル 教科書体 N-B"/>
              <a:cs typeface="+mn-cs"/>
            </a:rPr>
            <a:t>》</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静岡県静岡財務事務所</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直税第１課　個人課税班　</a:t>
          </a:r>
          <a:r>
            <a:rPr lang="ja-JP" altLang="en-US" sz="1100" b="1" i="0">
              <a:solidFill>
                <a:schemeClr val="dk1"/>
              </a:solidFill>
              <a:effectLst/>
              <a:latin typeface="UD デジタル 教科書体 N-B"/>
              <a:ea typeface="UD デジタル 教科書体 N-B"/>
              <a:cs typeface="+mn-cs"/>
            </a:rPr>
            <a:t>県民税利子割担当</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en-US" altLang="ja-JP" sz="1100" b="0" i="0">
              <a:solidFill>
                <a:schemeClr val="dk1"/>
              </a:solidFill>
              <a:effectLst/>
              <a:latin typeface="UD デジタル 教科書体 N-B"/>
              <a:ea typeface="UD デジタル 教科書体 N-B"/>
              <a:cs typeface="+mn-cs"/>
            </a:rPr>
            <a:t>TEL</a:t>
          </a:r>
          <a:r>
            <a:rPr lang="ja-JP" altLang="en-US" sz="1100" b="0" i="0">
              <a:solidFill>
                <a:schemeClr val="dk1"/>
              </a:solidFill>
              <a:effectLst/>
              <a:latin typeface="UD デジタル 教科書体 N-B"/>
              <a:ea typeface="UD デジタル 教科書体 N-B"/>
              <a:cs typeface="+mn-cs"/>
            </a:rPr>
            <a:t>（</a:t>
          </a:r>
          <a:r>
            <a:rPr lang="en-US" altLang="ja-JP" sz="1100" b="0" i="0">
              <a:solidFill>
                <a:schemeClr val="dk1"/>
              </a:solidFill>
              <a:effectLst/>
              <a:latin typeface="UD デジタル 教科書体 N-B"/>
              <a:ea typeface="UD デジタル 教科書体 N-B"/>
              <a:cs typeface="+mn-cs"/>
            </a:rPr>
            <a:t>054)286-9161</a:t>
          </a:r>
          <a:r>
            <a:rPr lang="en-US" altLang="ja-JP">
              <a:effectLst/>
              <a:latin typeface="UD デジタル 教科書体 N-B"/>
              <a:ea typeface="UD デジタル 教科書体 N-B"/>
            </a:rPr>
            <a:t/>
          </a:r>
          <a:br>
            <a:rPr lang="en-US" altLang="ja-JP">
              <a:effectLst/>
              <a:latin typeface="UD デジタル 教科書体 N-B"/>
              <a:ea typeface="UD デジタル 教科書体 N-B"/>
            </a:rPr>
          </a:br>
          <a:r>
            <a:rPr lang="en-US" altLang="ja-JP"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郵便番号</a:t>
          </a:r>
          <a:r>
            <a:rPr lang="en-US" altLang="ja-JP" sz="1100" b="0" i="0">
              <a:solidFill>
                <a:schemeClr val="dk1"/>
              </a:solidFill>
              <a:effectLst/>
              <a:latin typeface="UD デジタル 教科書体 N-B"/>
              <a:ea typeface="UD デジタル 教科書体 N-B"/>
              <a:cs typeface="+mn-cs"/>
            </a:rPr>
            <a:t>422-8630</a:t>
          </a:r>
          <a:r>
            <a:rPr lang="ja-JP" altLang="en-US">
              <a:effectLst/>
              <a:latin typeface="UD デジタル 教科書体 N-B"/>
              <a:ea typeface="UD デジタル 教科書体 N-B"/>
            </a:rPr>
            <a:t/>
          </a:r>
          <a:br>
            <a:rPr lang="ja-JP" altLang="en-US">
              <a:effectLst/>
              <a:latin typeface="UD デジタル 教科書体 N-B"/>
              <a:ea typeface="UD デジタル 教科書体 N-B"/>
            </a:rPr>
          </a:br>
          <a:r>
            <a:rPr lang="ja-JP" altLang="en-US" sz="1100" b="1" i="0">
              <a:solidFill>
                <a:schemeClr val="dk1"/>
              </a:solidFill>
              <a:effectLst/>
              <a:latin typeface="UD デジタル 教科書体 N-B"/>
              <a:ea typeface="UD デジタル 教科書体 N-B"/>
              <a:cs typeface="+mn-cs"/>
            </a:rPr>
            <a:t> </a:t>
          </a:r>
          <a:r>
            <a:rPr lang="ja-JP" altLang="en-US" sz="1100" b="0" i="0">
              <a:solidFill>
                <a:schemeClr val="dk1"/>
              </a:solidFill>
              <a:effectLst/>
              <a:latin typeface="UD デジタル 教科書体 N-B"/>
              <a:ea typeface="UD デジタル 教科書体 N-B"/>
              <a:cs typeface="+mn-cs"/>
            </a:rPr>
            <a:t>静岡市駿河区有明町</a:t>
          </a:r>
          <a:r>
            <a:rPr lang="en-US" altLang="ja-JP" sz="1100" b="0" i="0">
              <a:solidFill>
                <a:schemeClr val="dk1"/>
              </a:solidFill>
              <a:effectLst/>
              <a:latin typeface="UD デジタル 教科書体 N-B"/>
              <a:ea typeface="UD デジタル 教科書体 N-B"/>
              <a:cs typeface="+mn-cs"/>
            </a:rPr>
            <a:t>2-20</a:t>
          </a:r>
          <a:r>
            <a:rPr lang="ja-JP" altLang="en-US" sz="1100" b="0" i="0">
              <a:solidFill>
                <a:schemeClr val="dk1"/>
              </a:solidFill>
              <a:effectLst/>
              <a:latin typeface="UD デジタル 教科書体 N-B"/>
              <a:ea typeface="UD デジタル 教科書体 N-B"/>
              <a:cs typeface="+mn-cs"/>
            </a:rPr>
            <a:t>　静岡総合庁舎</a:t>
          </a:r>
          <a:r>
            <a:rPr lang="en-US" altLang="ja-JP" sz="1100" b="0" i="0">
              <a:solidFill>
                <a:schemeClr val="dk1"/>
              </a:solidFill>
              <a:effectLst/>
              <a:latin typeface="UD デジタル 教科書体 N-B"/>
              <a:ea typeface="UD デジタル 教科書体 N-B"/>
              <a:cs typeface="+mn-cs"/>
            </a:rPr>
            <a:t>3</a:t>
          </a:r>
          <a:r>
            <a:rPr lang="ja-JP" altLang="en-US" sz="1100" b="0" i="0">
              <a:solidFill>
                <a:schemeClr val="dk1"/>
              </a:solidFill>
              <a:effectLst/>
              <a:latin typeface="UD デジタル 教科書体 N-B"/>
              <a:ea typeface="UD デジタル 教科書体 N-B"/>
              <a:cs typeface="+mn-cs"/>
            </a:rPr>
            <a:t>階</a:t>
          </a:r>
          <a:r>
            <a:rPr lang="ja-JP" altLang="en-US">
              <a:effectLst/>
              <a:latin typeface="UD デジタル 教科書体 N-B"/>
              <a:ea typeface="UD デジタル 教科書体 N-B"/>
            </a:rPr>
            <a:t> </a:t>
          </a:r>
        </a:p>
        <a:p>
          <a:r>
            <a:rPr lang="ja-JP" altLang="en-US" sz="1100">
              <a:solidFill>
                <a:schemeClr val="dk1"/>
              </a:solidFill>
              <a:effectLst/>
              <a:latin typeface="+mn-lt"/>
              <a:ea typeface="+mn-ea"/>
              <a:cs typeface="+mn-cs"/>
            </a:rPr>
            <a:t> </a:t>
          </a:r>
          <a:r>
            <a:rPr lang="ja-JP" altLang="en-US">
              <a:effectLst/>
            </a:rPr>
            <a:t> </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27</xdr:col>
      <xdr:colOff>57150</xdr:colOff>
      <xdr:row>65</xdr:row>
      <xdr:rowOff>38100</xdr:rowOff>
    </xdr:from>
    <xdr:to xmlns:xdr="http://schemas.openxmlformats.org/drawingml/2006/spreadsheetDrawing">
      <xdr:col>30</xdr:col>
      <xdr:colOff>95250</xdr:colOff>
      <xdr:row>67</xdr:row>
      <xdr:rowOff>47625</xdr:rowOff>
    </xdr:to>
    <xdr:sp macro="" textlink="">
      <xdr:nvSpPr>
        <xdr:cNvPr id="2" name="テキスト ボックス 1"/>
        <xdr:cNvSpPr txBox="1"/>
      </xdr:nvSpPr>
      <xdr:spPr>
        <a:xfrm>
          <a:off x="4848225" y="10706100"/>
          <a:ext cx="295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20</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44</xdr:col>
      <xdr:colOff>239395</xdr:colOff>
      <xdr:row>65</xdr:row>
      <xdr:rowOff>54610</xdr:rowOff>
    </xdr:from>
    <xdr:to xmlns:xdr="http://schemas.openxmlformats.org/drawingml/2006/spreadsheetDrawing">
      <xdr:col>49</xdr:col>
      <xdr:colOff>10795</xdr:colOff>
      <xdr:row>67</xdr:row>
      <xdr:rowOff>63500</xdr:rowOff>
    </xdr:to>
    <xdr:sp macro="" textlink="">
      <xdr:nvSpPr>
        <xdr:cNvPr id="4" name="テキスト ボックス 3"/>
        <xdr:cNvSpPr txBox="1"/>
      </xdr:nvSpPr>
      <xdr:spPr>
        <a:xfrm>
          <a:off x="7011670" y="10722610"/>
          <a:ext cx="771525" cy="1803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42</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152400</xdr:colOff>
      <xdr:row>70</xdr:row>
      <xdr:rowOff>133350</xdr:rowOff>
    </xdr:from>
    <xdr:to xmlns:xdr="http://schemas.openxmlformats.org/drawingml/2006/spreadsheetDrawing">
      <xdr:col>49</xdr:col>
      <xdr:colOff>47625</xdr:colOff>
      <xdr:row>72</xdr:row>
      <xdr:rowOff>105410</xdr:rowOff>
    </xdr:to>
    <xdr:sp macro="" textlink="">
      <xdr:nvSpPr>
        <xdr:cNvPr id="6" name="テキスト ボックス 5"/>
        <xdr:cNvSpPr txBox="1"/>
      </xdr:nvSpPr>
      <xdr:spPr>
        <a:xfrm>
          <a:off x="7448550" y="11258550"/>
          <a:ext cx="371475" cy="2101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161925</xdr:colOff>
      <xdr:row>70</xdr:row>
      <xdr:rowOff>123825</xdr:rowOff>
    </xdr:from>
    <xdr:to xmlns:xdr="http://schemas.openxmlformats.org/drawingml/2006/spreadsheetDrawing">
      <xdr:col>60</xdr:col>
      <xdr:colOff>9525</xdr:colOff>
      <xdr:row>72</xdr:row>
      <xdr:rowOff>190500</xdr:rowOff>
    </xdr:to>
    <xdr:sp macro="" textlink="">
      <xdr:nvSpPr>
        <xdr:cNvPr id="8" name="テキスト ボックス 7"/>
        <xdr:cNvSpPr txBox="1"/>
      </xdr:nvSpPr>
      <xdr:spPr>
        <a:xfrm>
          <a:off x="9667875" y="11249025"/>
          <a:ext cx="314325"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152400</xdr:colOff>
      <xdr:row>72</xdr:row>
      <xdr:rowOff>172085</xdr:rowOff>
    </xdr:from>
    <xdr:to xmlns:xdr="http://schemas.openxmlformats.org/drawingml/2006/spreadsheetDrawing">
      <xdr:col>49</xdr:col>
      <xdr:colOff>47625</xdr:colOff>
      <xdr:row>74</xdr:row>
      <xdr:rowOff>9525</xdr:rowOff>
    </xdr:to>
    <xdr:sp macro="" textlink="">
      <xdr:nvSpPr>
        <xdr:cNvPr id="9" name="テキスト ボックス 8"/>
        <xdr:cNvSpPr txBox="1"/>
      </xdr:nvSpPr>
      <xdr:spPr>
        <a:xfrm>
          <a:off x="7448550" y="11535410"/>
          <a:ext cx="371475" cy="1898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161925</xdr:colOff>
      <xdr:row>72</xdr:row>
      <xdr:rowOff>161290</xdr:rowOff>
    </xdr:from>
    <xdr:to xmlns:xdr="http://schemas.openxmlformats.org/drawingml/2006/spreadsheetDrawing">
      <xdr:col>59</xdr:col>
      <xdr:colOff>19050</xdr:colOff>
      <xdr:row>74</xdr:row>
      <xdr:rowOff>0</xdr:rowOff>
    </xdr:to>
    <xdr:sp macro="" textlink="">
      <xdr:nvSpPr>
        <xdr:cNvPr id="10" name="テキスト ボックス 9"/>
        <xdr:cNvSpPr txBox="1"/>
      </xdr:nvSpPr>
      <xdr:spPr>
        <a:xfrm>
          <a:off x="9667875" y="11524615"/>
          <a:ext cx="30480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64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27</xdr:col>
      <xdr:colOff>57150</xdr:colOff>
      <xdr:row>93</xdr:row>
      <xdr:rowOff>38100</xdr:rowOff>
    </xdr:from>
    <xdr:to xmlns:xdr="http://schemas.openxmlformats.org/drawingml/2006/spreadsheetDrawing">
      <xdr:col>30</xdr:col>
      <xdr:colOff>95250</xdr:colOff>
      <xdr:row>95</xdr:row>
      <xdr:rowOff>47625</xdr:rowOff>
    </xdr:to>
    <xdr:sp macro="" textlink="">
      <xdr:nvSpPr>
        <xdr:cNvPr id="11" name="テキスト ボックス 10"/>
        <xdr:cNvSpPr txBox="1"/>
      </xdr:nvSpPr>
      <xdr:spPr>
        <a:xfrm>
          <a:off x="4848225" y="15287625"/>
          <a:ext cx="2952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20</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44</xdr:col>
      <xdr:colOff>264795</xdr:colOff>
      <xdr:row>93</xdr:row>
      <xdr:rowOff>44450</xdr:rowOff>
    </xdr:from>
    <xdr:to xmlns:xdr="http://schemas.openxmlformats.org/drawingml/2006/spreadsheetDrawing">
      <xdr:col>49</xdr:col>
      <xdr:colOff>35560</xdr:colOff>
      <xdr:row>95</xdr:row>
      <xdr:rowOff>53975</xdr:rowOff>
    </xdr:to>
    <xdr:sp macro="" textlink="">
      <xdr:nvSpPr>
        <xdr:cNvPr id="12" name="テキスト ボックス 11"/>
        <xdr:cNvSpPr txBox="1"/>
      </xdr:nvSpPr>
      <xdr:spPr>
        <a:xfrm>
          <a:off x="7037070" y="15293975"/>
          <a:ext cx="770890"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42</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161925</xdr:colOff>
      <xdr:row>98</xdr:row>
      <xdr:rowOff>114300</xdr:rowOff>
    </xdr:from>
    <xdr:to xmlns:xdr="http://schemas.openxmlformats.org/drawingml/2006/spreadsheetDrawing">
      <xdr:col>49</xdr:col>
      <xdr:colOff>57150</xdr:colOff>
      <xdr:row>100</xdr:row>
      <xdr:rowOff>85725</xdr:rowOff>
    </xdr:to>
    <xdr:sp macro="" textlink="">
      <xdr:nvSpPr>
        <xdr:cNvPr id="13" name="テキスト ボックス 12"/>
        <xdr:cNvSpPr txBox="1"/>
      </xdr:nvSpPr>
      <xdr:spPr>
        <a:xfrm>
          <a:off x="7458075" y="15878175"/>
          <a:ext cx="3714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161925</xdr:colOff>
      <xdr:row>100</xdr:row>
      <xdr:rowOff>161925</xdr:rowOff>
    </xdr:from>
    <xdr:to xmlns:xdr="http://schemas.openxmlformats.org/drawingml/2006/spreadsheetDrawing">
      <xdr:col>49</xdr:col>
      <xdr:colOff>57150</xdr:colOff>
      <xdr:row>102</xdr:row>
      <xdr:rowOff>0</xdr:rowOff>
    </xdr:to>
    <xdr:sp macro="" textlink="">
      <xdr:nvSpPr>
        <xdr:cNvPr id="14" name="テキスト ボックス 13"/>
        <xdr:cNvSpPr txBox="1"/>
      </xdr:nvSpPr>
      <xdr:spPr>
        <a:xfrm>
          <a:off x="7458075" y="16192500"/>
          <a:ext cx="37147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152400</xdr:colOff>
      <xdr:row>100</xdr:row>
      <xdr:rowOff>161925</xdr:rowOff>
    </xdr:from>
    <xdr:to xmlns:xdr="http://schemas.openxmlformats.org/drawingml/2006/spreadsheetDrawing">
      <xdr:col>59</xdr:col>
      <xdr:colOff>19050</xdr:colOff>
      <xdr:row>102</xdr:row>
      <xdr:rowOff>47625</xdr:rowOff>
    </xdr:to>
    <xdr:sp macro="" textlink="">
      <xdr:nvSpPr>
        <xdr:cNvPr id="15" name="テキスト ボックス 14"/>
        <xdr:cNvSpPr txBox="1"/>
      </xdr:nvSpPr>
      <xdr:spPr>
        <a:xfrm>
          <a:off x="9658350" y="16192500"/>
          <a:ext cx="314325" cy="285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64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161925</xdr:colOff>
      <xdr:row>98</xdr:row>
      <xdr:rowOff>114300</xdr:rowOff>
    </xdr:from>
    <xdr:to xmlns:xdr="http://schemas.openxmlformats.org/drawingml/2006/spreadsheetDrawing">
      <xdr:col>60</xdr:col>
      <xdr:colOff>9525</xdr:colOff>
      <xdr:row>101</xdr:row>
      <xdr:rowOff>9525</xdr:rowOff>
    </xdr:to>
    <xdr:sp macro="" textlink="">
      <xdr:nvSpPr>
        <xdr:cNvPr id="17" name="テキスト ボックス 16"/>
        <xdr:cNvSpPr txBox="1"/>
      </xdr:nvSpPr>
      <xdr:spPr>
        <a:xfrm>
          <a:off x="9667875" y="15878175"/>
          <a:ext cx="314325"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53</a:t>
          </a:r>
          <a:endParaRPr kumimoji="1" lang="ja-JP" altLang="en-US" sz="800">
            <a:solidFill>
              <a:srgbClr val="0070C0"/>
            </a:solidFill>
            <a:latin typeface="ＭＳ Ｐ明朝"/>
            <a:ea typeface="ＭＳ Ｐ明朝"/>
          </a:endParaRPr>
        </a:p>
      </xdr:txBody>
    </xdr:sp>
    <xdr:clientData/>
  </xdr:twoCellAnchor>
  <xdr:oneCellAnchor>
    <xdr:from xmlns:xdr="http://schemas.openxmlformats.org/drawingml/2006/spreadsheetDrawing">
      <xdr:col>24</xdr:col>
      <xdr:colOff>104775</xdr:colOff>
      <xdr:row>57</xdr:row>
      <xdr:rowOff>8890</xdr:rowOff>
    </xdr:from>
    <xdr:ext cx="180340" cy="171450"/>
    <xdr:sp macro="" textlink="">
      <xdr:nvSpPr>
        <xdr:cNvPr id="18" name="角丸四角形 3"/>
        <xdr:cNvSpPr>
          <a:spLocks noChangeArrowheads="1"/>
        </xdr:cNvSpPr>
      </xdr:nvSpPr>
      <xdr:spPr>
        <a:xfrm>
          <a:off x="4362450" y="9457690"/>
          <a:ext cx="180340" cy="17145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p>
      </xdr:txBody>
    </xdr:sp>
    <xdr:clientData/>
  </xdr:oneCellAnchor>
  <xdr:oneCellAnchor>
    <xdr:from xmlns:xdr="http://schemas.openxmlformats.org/drawingml/2006/spreadsheetDrawing">
      <xdr:col>20</xdr:col>
      <xdr:colOff>161925</xdr:colOff>
      <xdr:row>85</xdr:row>
      <xdr:rowOff>9525</xdr:rowOff>
    </xdr:from>
    <xdr:ext cx="177165" cy="171450"/>
    <xdr:sp macro="" textlink="">
      <xdr:nvSpPr>
        <xdr:cNvPr id="20" name="角丸四角形 3"/>
        <xdr:cNvSpPr>
          <a:spLocks noChangeArrowheads="1"/>
        </xdr:cNvSpPr>
      </xdr:nvSpPr>
      <xdr:spPr>
        <a:xfrm>
          <a:off x="3695700" y="14039850"/>
          <a:ext cx="177165" cy="17145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p>
      </xdr:txBody>
    </xdr:sp>
    <xdr:clientData/>
  </xdr:oneCellAnchor>
  <xdr:oneCellAnchor>
    <xdr:from xmlns:xdr="http://schemas.openxmlformats.org/drawingml/2006/spreadsheetDrawing">
      <xdr:col>21</xdr:col>
      <xdr:colOff>123825</xdr:colOff>
      <xdr:row>113</xdr:row>
      <xdr:rowOff>9525</xdr:rowOff>
    </xdr:from>
    <xdr:ext cx="179070" cy="171450"/>
    <xdr:sp macro="" textlink="">
      <xdr:nvSpPr>
        <xdr:cNvPr id="23" name="角丸四角形 3"/>
        <xdr:cNvSpPr>
          <a:spLocks noChangeArrowheads="1"/>
        </xdr:cNvSpPr>
      </xdr:nvSpPr>
      <xdr:spPr>
        <a:xfrm>
          <a:off x="3838575" y="18754725"/>
          <a:ext cx="179070" cy="17145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endParaRPr lang="ja-JP" altLang="en-US" sz="1100" b="0" i="0" u="none" strike="noStrike" baseline="0">
            <a:solidFill>
              <a:srgbClr val="0070C0"/>
            </a:solidFill>
            <a:latin typeface="ＭＳ Ｐ明朝"/>
            <a:ea typeface="ＭＳ Ｐ明朝"/>
          </a:endParaRPr>
        </a:p>
      </xdr:txBody>
    </xdr:sp>
    <xdr:clientData/>
  </xdr:oneCellAnchor>
  <xdr:twoCellAnchor>
    <xdr:from xmlns:xdr="http://schemas.openxmlformats.org/drawingml/2006/spreadsheetDrawing">
      <xdr:col>41</xdr:col>
      <xdr:colOff>186055</xdr:colOff>
      <xdr:row>3</xdr:row>
      <xdr:rowOff>68580</xdr:rowOff>
    </xdr:from>
    <xdr:to xmlns:xdr="http://schemas.openxmlformats.org/drawingml/2006/spreadsheetDrawing">
      <xdr:col>42</xdr:col>
      <xdr:colOff>182245</xdr:colOff>
      <xdr:row>4</xdr:row>
      <xdr:rowOff>31750</xdr:rowOff>
    </xdr:to>
    <xdr:sp macro="" textlink="">
      <xdr:nvSpPr>
        <xdr:cNvPr id="24" name="テキスト 16"/>
        <xdr:cNvSpPr txBox="1"/>
      </xdr:nvSpPr>
      <xdr:spPr>
        <a:xfrm>
          <a:off x="6291580" y="525780"/>
          <a:ext cx="196215" cy="2489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56</xdr:col>
      <xdr:colOff>144145</xdr:colOff>
      <xdr:row>116</xdr:row>
      <xdr:rowOff>25400</xdr:rowOff>
    </xdr:from>
    <xdr:to xmlns:xdr="http://schemas.openxmlformats.org/drawingml/2006/spreadsheetDrawing">
      <xdr:col>58</xdr:col>
      <xdr:colOff>142875</xdr:colOff>
      <xdr:row>117</xdr:row>
      <xdr:rowOff>220980</xdr:rowOff>
    </xdr:to>
    <xdr:sp macro="" textlink="">
      <xdr:nvSpPr>
        <xdr:cNvPr id="26" name="テキスト 18"/>
        <xdr:cNvSpPr txBox="1"/>
      </xdr:nvSpPr>
      <xdr:spPr>
        <a:xfrm>
          <a:off x="9440545" y="19323050"/>
          <a:ext cx="417830" cy="27178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様</a:t>
          </a:r>
          <a:endParaRPr kumimoji="1" lang="ja-JP" altLang="en-US">
            <a:solidFill>
              <a:schemeClr val="accent1"/>
            </a:solidFill>
          </a:endParaRPr>
        </a:p>
        <a:p>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31</xdr:row>
      <xdr:rowOff>92710</xdr:rowOff>
    </xdr:from>
    <xdr:to xmlns:xdr="http://schemas.openxmlformats.org/drawingml/2006/spreadsheetDrawing">
      <xdr:col>42</xdr:col>
      <xdr:colOff>182245</xdr:colOff>
      <xdr:row>32</xdr:row>
      <xdr:rowOff>57785</xdr:rowOff>
    </xdr:to>
    <xdr:sp macro="" textlink="">
      <xdr:nvSpPr>
        <xdr:cNvPr id="27" name="テキスト 19"/>
        <xdr:cNvSpPr txBox="1"/>
      </xdr:nvSpPr>
      <xdr:spPr>
        <a:xfrm>
          <a:off x="6291580" y="5169535"/>
          <a:ext cx="196215" cy="2508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59</xdr:row>
      <xdr:rowOff>84455</xdr:rowOff>
    </xdr:from>
    <xdr:to xmlns:xdr="http://schemas.openxmlformats.org/drawingml/2006/spreadsheetDrawing">
      <xdr:col>42</xdr:col>
      <xdr:colOff>182245</xdr:colOff>
      <xdr:row>60</xdr:row>
      <xdr:rowOff>48895</xdr:rowOff>
    </xdr:to>
    <xdr:sp macro="" textlink="">
      <xdr:nvSpPr>
        <xdr:cNvPr id="28" name="テキスト 20"/>
        <xdr:cNvSpPr txBox="1"/>
      </xdr:nvSpPr>
      <xdr:spPr>
        <a:xfrm>
          <a:off x="6291580" y="9799955"/>
          <a:ext cx="196215" cy="2311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177800</xdr:colOff>
      <xdr:row>87</xdr:row>
      <xdr:rowOff>84455</xdr:rowOff>
    </xdr:from>
    <xdr:to xmlns:xdr="http://schemas.openxmlformats.org/drawingml/2006/spreadsheetDrawing">
      <xdr:col>42</xdr:col>
      <xdr:colOff>173990</xdr:colOff>
      <xdr:row>88</xdr:row>
      <xdr:rowOff>48895</xdr:rowOff>
    </xdr:to>
    <xdr:sp macro="" textlink="">
      <xdr:nvSpPr>
        <xdr:cNvPr id="29" name="テキスト 21"/>
        <xdr:cNvSpPr txBox="1"/>
      </xdr:nvSpPr>
      <xdr:spPr>
        <a:xfrm>
          <a:off x="6283325" y="14381480"/>
          <a:ext cx="196215" cy="2311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115</xdr:row>
      <xdr:rowOff>117475</xdr:rowOff>
    </xdr:from>
    <xdr:to xmlns:xdr="http://schemas.openxmlformats.org/drawingml/2006/spreadsheetDrawing">
      <xdr:col>42</xdr:col>
      <xdr:colOff>182245</xdr:colOff>
      <xdr:row>117</xdr:row>
      <xdr:rowOff>6985</xdr:rowOff>
    </xdr:to>
    <xdr:sp macro="" textlink="">
      <xdr:nvSpPr>
        <xdr:cNvPr id="30" name="テキスト 22"/>
        <xdr:cNvSpPr txBox="1"/>
      </xdr:nvSpPr>
      <xdr:spPr>
        <a:xfrm>
          <a:off x="6291580" y="19129375"/>
          <a:ext cx="196215" cy="2514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27</xdr:col>
      <xdr:colOff>66675</xdr:colOff>
      <xdr:row>59</xdr:row>
      <xdr:rowOff>57150</xdr:rowOff>
    </xdr:from>
    <xdr:to xmlns:xdr="http://schemas.openxmlformats.org/drawingml/2006/spreadsheetDrawing">
      <xdr:col>30</xdr:col>
      <xdr:colOff>104775</xdr:colOff>
      <xdr:row>61</xdr:row>
      <xdr:rowOff>27940</xdr:rowOff>
    </xdr:to>
    <xdr:sp macro="" textlink="">
      <xdr:nvSpPr>
        <xdr:cNvPr id="15" name="テキスト ボックス 14"/>
        <xdr:cNvSpPr txBox="1"/>
      </xdr:nvSpPr>
      <xdr:spPr>
        <a:xfrm>
          <a:off x="4800600" y="10772775"/>
          <a:ext cx="295275" cy="2089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20</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45</xdr:col>
      <xdr:colOff>38100</xdr:colOff>
      <xdr:row>59</xdr:row>
      <xdr:rowOff>47625</xdr:rowOff>
    </xdr:from>
    <xdr:to xmlns:xdr="http://schemas.openxmlformats.org/drawingml/2006/spreadsheetDrawing">
      <xdr:col>49</xdr:col>
      <xdr:colOff>102235</xdr:colOff>
      <xdr:row>61</xdr:row>
      <xdr:rowOff>19050</xdr:rowOff>
    </xdr:to>
    <xdr:sp macro="" textlink="">
      <xdr:nvSpPr>
        <xdr:cNvPr id="19" name="テキスト ボックス 18"/>
        <xdr:cNvSpPr txBox="1"/>
      </xdr:nvSpPr>
      <xdr:spPr>
        <a:xfrm>
          <a:off x="7038975" y="10763250"/>
          <a:ext cx="845185" cy="2095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42</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161925</xdr:colOff>
      <xdr:row>63</xdr:row>
      <xdr:rowOff>104775</xdr:rowOff>
    </xdr:from>
    <xdr:to xmlns:xdr="http://schemas.openxmlformats.org/drawingml/2006/spreadsheetDrawing">
      <xdr:col>49</xdr:col>
      <xdr:colOff>57150</xdr:colOff>
      <xdr:row>64</xdr:row>
      <xdr:rowOff>191135</xdr:rowOff>
    </xdr:to>
    <xdr:sp macro="" textlink="">
      <xdr:nvSpPr>
        <xdr:cNvPr id="21" name="テキスト ボックス 20"/>
        <xdr:cNvSpPr txBox="1"/>
      </xdr:nvSpPr>
      <xdr:spPr>
        <a:xfrm>
          <a:off x="7486650" y="11382375"/>
          <a:ext cx="352425" cy="2482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152400</xdr:colOff>
      <xdr:row>64</xdr:row>
      <xdr:rowOff>228600</xdr:rowOff>
    </xdr:from>
    <xdr:to xmlns:xdr="http://schemas.openxmlformats.org/drawingml/2006/spreadsheetDrawing">
      <xdr:col>49</xdr:col>
      <xdr:colOff>47625</xdr:colOff>
      <xdr:row>65</xdr:row>
      <xdr:rowOff>200025</xdr:rowOff>
    </xdr:to>
    <xdr:sp macro="" textlink="">
      <xdr:nvSpPr>
        <xdr:cNvPr id="22" name="テキスト ボックス 21"/>
        <xdr:cNvSpPr txBox="1"/>
      </xdr:nvSpPr>
      <xdr:spPr>
        <a:xfrm>
          <a:off x="7477125" y="11668125"/>
          <a:ext cx="352425" cy="2000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152400</xdr:colOff>
      <xdr:row>64</xdr:row>
      <xdr:rowOff>208915</xdr:rowOff>
    </xdr:from>
    <xdr:to xmlns:xdr="http://schemas.openxmlformats.org/drawingml/2006/spreadsheetDrawing">
      <xdr:col>59</xdr:col>
      <xdr:colOff>28575</xdr:colOff>
      <xdr:row>65</xdr:row>
      <xdr:rowOff>180975</xdr:rowOff>
    </xdr:to>
    <xdr:sp macro="" textlink="">
      <xdr:nvSpPr>
        <xdr:cNvPr id="23" name="テキスト ボックス 22"/>
        <xdr:cNvSpPr txBox="1"/>
      </xdr:nvSpPr>
      <xdr:spPr>
        <a:xfrm>
          <a:off x="9610725" y="11648440"/>
          <a:ext cx="323850" cy="2006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64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152400</xdr:colOff>
      <xdr:row>63</xdr:row>
      <xdr:rowOff>104775</xdr:rowOff>
    </xdr:from>
    <xdr:to xmlns:xdr="http://schemas.openxmlformats.org/drawingml/2006/spreadsheetDrawing">
      <xdr:col>60</xdr:col>
      <xdr:colOff>0</xdr:colOff>
      <xdr:row>65</xdr:row>
      <xdr:rowOff>19050</xdr:rowOff>
    </xdr:to>
    <xdr:sp macro="" textlink="">
      <xdr:nvSpPr>
        <xdr:cNvPr id="24" name="テキスト ボックス 23"/>
        <xdr:cNvSpPr txBox="1"/>
      </xdr:nvSpPr>
      <xdr:spPr>
        <a:xfrm>
          <a:off x="9610725" y="11382375"/>
          <a:ext cx="323850" cy="3048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27</xdr:col>
      <xdr:colOff>66675</xdr:colOff>
      <xdr:row>84</xdr:row>
      <xdr:rowOff>57150</xdr:rowOff>
    </xdr:from>
    <xdr:to xmlns:xdr="http://schemas.openxmlformats.org/drawingml/2006/spreadsheetDrawing">
      <xdr:col>30</xdr:col>
      <xdr:colOff>104775</xdr:colOff>
      <xdr:row>86</xdr:row>
      <xdr:rowOff>27940</xdr:rowOff>
    </xdr:to>
    <xdr:sp macro="" textlink="">
      <xdr:nvSpPr>
        <xdr:cNvPr id="25" name="テキスト ボックス 24"/>
        <xdr:cNvSpPr txBox="1"/>
      </xdr:nvSpPr>
      <xdr:spPr>
        <a:xfrm>
          <a:off x="4800600" y="15392400"/>
          <a:ext cx="295275" cy="1993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20</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45</xdr:col>
      <xdr:colOff>55245</xdr:colOff>
      <xdr:row>84</xdr:row>
      <xdr:rowOff>47625</xdr:rowOff>
    </xdr:from>
    <xdr:to xmlns:xdr="http://schemas.openxmlformats.org/drawingml/2006/spreadsheetDrawing">
      <xdr:col>49</xdr:col>
      <xdr:colOff>118745</xdr:colOff>
      <xdr:row>86</xdr:row>
      <xdr:rowOff>19685</xdr:rowOff>
    </xdr:to>
    <xdr:sp macro="" textlink="">
      <xdr:nvSpPr>
        <xdr:cNvPr id="26" name="テキスト ボックス 25"/>
        <xdr:cNvSpPr txBox="1"/>
      </xdr:nvSpPr>
      <xdr:spPr>
        <a:xfrm>
          <a:off x="7056120" y="15382875"/>
          <a:ext cx="844550" cy="2006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42</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161925</xdr:colOff>
      <xdr:row>88</xdr:row>
      <xdr:rowOff>104775</xdr:rowOff>
    </xdr:from>
    <xdr:to xmlns:xdr="http://schemas.openxmlformats.org/drawingml/2006/spreadsheetDrawing">
      <xdr:col>49</xdr:col>
      <xdr:colOff>57150</xdr:colOff>
      <xdr:row>89</xdr:row>
      <xdr:rowOff>190500</xdr:rowOff>
    </xdr:to>
    <xdr:sp macro="" textlink="">
      <xdr:nvSpPr>
        <xdr:cNvPr id="31" name="テキスト ボックス 30"/>
        <xdr:cNvSpPr txBox="1"/>
      </xdr:nvSpPr>
      <xdr:spPr>
        <a:xfrm>
          <a:off x="7486650" y="16011525"/>
          <a:ext cx="352425" cy="2381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43</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47</xdr:col>
      <xdr:colOff>152400</xdr:colOff>
      <xdr:row>89</xdr:row>
      <xdr:rowOff>229235</xdr:rowOff>
    </xdr:from>
    <xdr:to xmlns:xdr="http://schemas.openxmlformats.org/drawingml/2006/spreadsheetDrawing">
      <xdr:col>49</xdr:col>
      <xdr:colOff>47625</xdr:colOff>
      <xdr:row>90</xdr:row>
      <xdr:rowOff>200025</xdr:rowOff>
    </xdr:to>
    <xdr:sp macro="" textlink="">
      <xdr:nvSpPr>
        <xdr:cNvPr id="32" name="テキスト ボックス 31"/>
        <xdr:cNvSpPr txBox="1"/>
      </xdr:nvSpPr>
      <xdr:spPr>
        <a:xfrm>
          <a:off x="7477125" y="16288385"/>
          <a:ext cx="352425" cy="2184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152400</xdr:colOff>
      <xdr:row>89</xdr:row>
      <xdr:rowOff>208915</xdr:rowOff>
    </xdr:from>
    <xdr:to xmlns:xdr="http://schemas.openxmlformats.org/drawingml/2006/spreadsheetDrawing">
      <xdr:col>59</xdr:col>
      <xdr:colOff>28575</xdr:colOff>
      <xdr:row>90</xdr:row>
      <xdr:rowOff>180340</xdr:rowOff>
    </xdr:to>
    <xdr:sp macro="" textlink="">
      <xdr:nvSpPr>
        <xdr:cNvPr id="33" name="テキスト ボックス 32"/>
        <xdr:cNvSpPr txBox="1"/>
      </xdr:nvSpPr>
      <xdr:spPr>
        <a:xfrm>
          <a:off x="9610725" y="16268065"/>
          <a:ext cx="323850" cy="2190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64</a:t>
          </a:r>
          <a:endParaRPr kumimoji="1" lang="ja-JP" altLang="en-US" sz="800">
            <a:solidFill>
              <a:srgbClr val="0070C0"/>
            </a:solidFill>
            <a:latin typeface="ＭＳ Ｐ明朝"/>
            <a:ea typeface="ＭＳ Ｐ明朝"/>
          </a:endParaRPr>
        </a:p>
      </xdr:txBody>
    </xdr:sp>
    <xdr:clientData/>
  </xdr:twoCellAnchor>
  <xdr:twoCellAnchor>
    <xdr:from xmlns:xdr="http://schemas.openxmlformats.org/drawingml/2006/spreadsheetDrawing">
      <xdr:col>57</xdr:col>
      <xdr:colOff>152400</xdr:colOff>
      <xdr:row>88</xdr:row>
      <xdr:rowOff>104775</xdr:rowOff>
    </xdr:from>
    <xdr:to xmlns:xdr="http://schemas.openxmlformats.org/drawingml/2006/spreadsheetDrawing">
      <xdr:col>60</xdr:col>
      <xdr:colOff>0</xdr:colOff>
      <xdr:row>90</xdr:row>
      <xdr:rowOff>19685</xdr:rowOff>
    </xdr:to>
    <xdr:sp macro="" textlink="">
      <xdr:nvSpPr>
        <xdr:cNvPr id="34" name="テキスト ボックス 33"/>
        <xdr:cNvSpPr txBox="1"/>
      </xdr:nvSpPr>
      <xdr:spPr>
        <a:xfrm>
          <a:off x="9610725" y="16011525"/>
          <a:ext cx="32385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800">
              <a:solidFill>
                <a:srgbClr val="0070C0"/>
              </a:solidFill>
              <a:latin typeface="ＭＳ Ｐ明朝"/>
              <a:ea typeface="ＭＳ Ｐ明朝"/>
            </a:rPr>
            <a:t>53</a:t>
          </a:r>
          <a:endParaRPr kumimoji="1" lang="ja-JP" altLang="en-US" sz="800">
            <a:solidFill>
              <a:srgbClr val="0070C0"/>
            </a:solidFill>
            <a:latin typeface="ＭＳ Ｐ明朝"/>
            <a:ea typeface="ＭＳ Ｐ明朝"/>
          </a:endParaRPr>
        </a:p>
      </xdr:txBody>
    </xdr:sp>
    <xdr:clientData/>
  </xdr:twoCellAnchor>
  <xdr:oneCellAnchor>
    <xdr:from xmlns:xdr="http://schemas.openxmlformats.org/drawingml/2006/spreadsheetDrawing">
      <xdr:col>23</xdr:col>
      <xdr:colOff>133350</xdr:colOff>
      <xdr:row>50</xdr:row>
      <xdr:rowOff>95885</xdr:rowOff>
    </xdr:from>
    <xdr:ext cx="179070" cy="167640"/>
    <xdr:sp macro="" textlink="">
      <xdr:nvSpPr>
        <xdr:cNvPr id="35" name="角丸四角形 13"/>
        <xdr:cNvSpPr>
          <a:spLocks noChangeArrowheads="1"/>
        </xdr:cNvSpPr>
      </xdr:nvSpPr>
      <xdr:spPr>
        <a:xfrm>
          <a:off x="4314825" y="9382760"/>
          <a:ext cx="179070" cy="16764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endParaRPr lang="ja-JP" altLang="en-US" sz="1100" b="0" i="0" u="none" strike="noStrike" baseline="0">
            <a:solidFill>
              <a:srgbClr val="0070C0"/>
            </a:solidFill>
            <a:latin typeface="ＭＳ Ｐ明朝"/>
            <a:ea typeface="ＭＳ Ｐ明朝"/>
          </a:endParaRPr>
        </a:p>
      </xdr:txBody>
    </xdr:sp>
    <xdr:clientData/>
  </xdr:oneCellAnchor>
  <xdr:oneCellAnchor>
    <xdr:from xmlns:xdr="http://schemas.openxmlformats.org/drawingml/2006/spreadsheetDrawing">
      <xdr:col>20</xdr:col>
      <xdr:colOff>25400</xdr:colOff>
      <xdr:row>76</xdr:row>
      <xdr:rowOff>9525</xdr:rowOff>
    </xdr:from>
    <xdr:ext cx="179705" cy="171450"/>
    <xdr:sp macro="" textlink="">
      <xdr:nvSpPr>
        <xdr:cNvPr id="36" name="角丸四角形 14"/>
        <xdr:cNvSpPr>
          <a:spLocks noChangeArrowheads="1"/>
        </xdr:cNvSpPr>
      </xdr:nvSpPr>
      <xdr:spPr>
        <a:xfrm>
          <a:off x="3778250" y="14087475"/>
          <a:ext cx="179705" cy="17145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endParaRPr lang="ja-JP" altLang="en-US" sz="1100" b="0" i="0" u="none" strike="noStrike" baseline="0">
            <a:solidFill>
              <a:srgbClr val="0070C0"/>
            </a:solidFill>
            <a:latin typeface="ＭＳ Ｐ明朝"/>
            <a:ea typeface="ＭＳ Ｐ明朝"/>
          </a:endParaRPr>
        </a:p>
      </xdr:txBody>
    </xdr:sp>
    <xdr:clientData/>
  </xdr:oneCellAnchor>
  <xdr:oneCellAnchor>
    <xdr:from xmlns:xdr="http://schemas.openxmlformats.org/drawingml/2006/spreadsheetDrawing">
      <xdr:col>23</xdr:col>
      <xdr:colOff>142875</xdr:colOff>
      <xdr:row>100</xdr:row>
      <xdr:rowOff>180975</xdr:rowOff>
    </xdr:from>
    <xdr:ext cx="179070" cy="168910"/>
    <xdr:sp macro="" textlink="">
      <xdr:nvSpPr>
        <xdr:cNvPr id="37" name="角丸四角形 15"/>
        <xdr:cNvSpPr>
          <a:spLocks noChangeArrowheads="1"/>
        </xdr:cNvSpPr>
      </xdr:nvSpPr>
      <xdr:spPr>
        <a:xfrm>
          <a:off x="4324350" y="18754725"/>
          <a:ext cx="179070" cy="168910"/>
        </a:xfrm>
        <a:prstGeom prst="roundRect">
          <a:avLst>
            <a:gd name="adj" fmla="val 50000"/>
          </a:avLst>
        </a:prstGeom>
        <a:noFill/>
        <a:ln w="6350" algn="ctr">
          <a:solidFill>
            <a:srgbClr val="0070C0"/>
          </a:solidFill>
          <a:round/>
          <a:headEnd/>
          <a:tailEnd/>
        </a:ln>
      </xdr:spPr>
      <xdr:txBody>
        <a:bodyPr vertOverflow="clip" horzOverflow="overflow" wrap="square" lIns="0" tIns="0" rIns="0" bIns="0" anchor="ctr" upright="1"/>
        <a:lstStyle/>
        <a:p>
          <a:pPr algn="ctr" rtl="0">
            <a:defRPr sz="1000"/>
          </a:pPr>
          <a:r>
            <a:rPr lang="ja-JP" altLang="en-US" sz="1100" b="0" i="0" u="none" strike="noStrike" baseline="0">
              <a:solidFill>
                <a:srgbClr val="0070C0"/>
              </a:solidFill>
              <a:latin typeface="ＭＳ Ｐ明朝"/>
              <a:ea typeface="ＭＳ Ｐ明朝"/>
            </a:rPr>
            <a:t>公</a:t>
          </a:r>
          <a:endParaRPr lang="ja-JP" altLang="en-US" sz="1100" b="0" i="0" u="none" strike="noStrike" baseline="0">
            <a:solidFill>
              <a:srgbClr val="0070C0"/>
            </a:solidFill>
            <a:latin typeface="ＭＳ Ｐ明朝"/>
            <a:ea typeface="ＭＳ Ｐ明朝"/>
          </a:endParaRPr>
        </a:p>
      </xdr:txBody>
    </xdr:sp>
    <xdr:clientData/>
  </xdr:oneCellAnchor>
  <xdr:twoCellAnchor>
    <xdr:from xmlns:xdr="http://schemas.openxmlformats.org/drawingml/2006/spreadsheetDrawing">
      <xdr:col>1</xdr:col>
      <xdr:colOff>28575</xdr:colOff>
      <xdr:row>7</xdr:row>
      <xdr:rowOff>47625</xdr:rowOff>
    </xdr:from>
    <xdr:to xmlns:xdr="http://schemas.openxmlformats.org/drawingml/2006/spreadsheetDrawing">
      <xdr:col>1</xdr:col>
      <xdr:colOff>190500</xdr:colOff>
      <xdr:row>8</xdr:row>
      <xdr:rowOff>123825</xdr:rowOff>
    </xdr:to>
    <xdr:sp macro="" textlink="">
      <xdr:nvSpPr>
        <xdr:cNvPr id="38" name="四角形 16"/>
        <xdr:cNvSpPr/>
      </xdr:nvSpPr>
      <xdr:spPr>
        <a:xfrm>
          <a:off x="228600" y="1190625"/>
          <a:ext cx="161925" cy="17145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9</xdr:row>
      <xdr:rowOff>28575</xdr:rowOff>
    </xdr:from>
    <xdr:to xmlns:xdr="http://schemas.openxmlformats.org/drawingml/2006/spreadsheetDrawing">
      <xdr:col>1</xdr:col>
      <xdr:colOff>180975</xdr:colOff>
      <xdr:row>10</xdr:row>
      <xdr:rowOff>123190</xdr:rowOff>
    </xdr:to>
    <xdr:sp macro="" textlink="">
      <xdr:nvSpPr>
        <xdr:cNvPr id="39" name="四角形 17"/>
        <xdr:cNvSpPr/>
      </xdr:nvSpPr>
      <xdr:spPr>
        <a:xfrm>
          <a:off x="219075" y="1438275"/>
          <a:ext cx="161925"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11</xdr:row>
      <xdr:rowOff>28575</xdr:rowOff>
    </xdr:from>
    <xdr:to xmlns:xdr="http://schemas.openxmlformats.org/drawingml/2006/spreadsheetDrawing">
      <xdr:col>1</xdr:col>
      <xdr:colOff>189865</xdr:colOff>
      <xdr:row>11</xdr:row>
      <xdr:rowOff>198755</xdr:rowOff>
    </xdr:to>
    <xdr:sp macro="" textlink="">
      <xdr:nvSpPr>
        <xdr:cNvPr id="40" name="四角形 18"/>
        <xdr:cNvSpPr/>
      </xdr:nvSpPr>
      <xdr:spPr>
        <a:xfrm>
          <a:off x="228600" y="166687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12</xdr:row>
      <xdr:rowOff>47625</xdr:rowOff>
    </xdr:from>
    <xdr:to xmlns:xdr="http://schemas.openxmlformats.org/drawingml/2006/spreadsheetDrawing">
      <xdr:col>1</xdr:col>
      <xdr:colOff>190500</xdr:colOff>
      <xdr:row>13</xdr:row>
      <xdr:rowOff>122555</xdr:rowOff>
    </xdr:to>
    <xdr:sp macro="" textlink="">
      <xdr:nvSpPr>
        <xdr:cNvPr id="41" name="四角形 19"/>
        <xdr:cNvSpPr/>
      </xdr:nvSpPr>
      <xdr:spPr>
        <a:xfrm>
          <a:off x="228600" y="191452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14</xdr:row>
      <xdr:rowOff>27940</xdr:rowOff>
    </xdr:from>
    <xdr:to xmlns:xdr="http://schemas.openxmlformats.org/drawingml/2006/spreadsheetDrawing">
      <xdr:col>1</xdr:col>
      <xdr:colOff>180975</xdr:colOff>
      <xdr:row>14</xdr:row>
      <xdr:rowOff>198120</xdr:rowOff>
    </xdr:to>
    <xdr:sp macro="" textlink="">
      <xdr:nvSpPr>
        <xdr:cNvPr id="42" name="四角形 20"/>
        <xdr:cNvSpPr/>
      </xdr:nvSpPr>
      <xdr:spPr>
        <a:xfrm>
          <a:off x="219075" y="217106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15</xdr:row>
      <xdr:rowOff>28575</xdr:rowOff>
    </xdr:from>
    <xdr:to xmlns:xdr="http://schemas.openxmlformats.org/drawingml/2006/spreadsheetDrawing">
      <xdr:col>1</xdr:col>
      <xdr:colOff>190500</xdr:colOff>
      <xdr:row>15</xdr:row>
      <xdr:rowOff>198755</xdr:rowOff>
    </xdr:to>
    <xdr:sp macro="" textlink="">
      <xdr:nvSpPr>
        <xdr:cNvPr id="43" name="四角形 21"/>
        <xdr:cNvSpPr/>
      </xdr:nvSpPr>
      <xdr:spPr>
        <a:xfrm>
          <a:off x="228600" y="2400300"/>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16</xdr:row>
      <xdr:rowOff>19050</xdr:rowOff>
    </xdr:from>
    <xdr:to xmlns:xdr="http://schemas.openxmlformats.org/drawingml/2006/spreadsheetDrawing">
      <xdr:col>1</xdr:col>
      <xdr:colOff>190500</xdr:colOff>
      <xdr:row>16</xdr:row>
      <xdr:rowOff>189230</xdr:rowOff>
    </xdr:to>
    <xdr:sp macro="" textlink="">
      <xdr:nvSpPr>
        <xdr:cNvPr id="44" name="四角形 22"/>
        <xdr:cNvSpPr/>
      </xdr:nvSpPr>
      <xdr:spPr>
        <a:xfrm>
          <a:off x="228600" y="261937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41</xdr:col>
      <xdr:colOff>186055</xdr:colOff>
      <xdr:row>3</xdr:row>
      <xdr:rowOff>97790</xdr:rowOff>
    </xdr:from>
    <xdr:to xmlns:xdr="http://schemas.openxmlformats.org/drawingml/2006/spreadsheetDrawing">
      <xdr:col>42</xdr:col>
      <xdr:colOff>182245</xdr:colOff>
      <xdr:row>5</xdr:row>
      <xdr:rowOff>5715</xdr:rowOff>
    </xdr:to>
    <xdr:sp macro="" textlink="">
      <xdr:nvSpPr>
        <xdr:cNvPr id="45" name="テキスト 23"/>
        <xdr:cNvSpPr txBox="1"/>
      </xdr:nvSpPr>
      <xdr:spPr>
        <a:xfrm>
          <a:off x="6234430" y="545465"/>
          <a:ext cx="196215" cy="2127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28</xdr:row>
      <xdr:rowOff>62865</xdr:rowOff>
    </xdr:from>
    <xdr:to xmlns:xdr="http://schemas.openxmlformats.org/drawingml/2006/spreadsheetDrawing">
      <xdr:col>42</xdr:col>
      <xdr:colOff>182245</xdr:colOff>
      <xdr:row>30</xdr:row>
      <xdr:rowOff>3810</xdr:rowOff>
    </xdr:to>
    <xdr:sp macro="" textlink="">
      <xdr:nvSpPr>
        <xdr:cNvPr id="46" name="テキスト 24"/>
        <xdr:cNvSpPr txBox="1"/>
      </xdr:nvSpPr>
      <xdr:spPr>
        <a:xfrm>
          <a:off x="6234430" y="5101590"/>
          <a:ext cx="196215" cy="2552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53</xdr:row>
      <xdr:rowOff>62865</xdr:rowOff>
    </xdr:from>
    <xdr:to xmlns:xdr="http://schemas.openxmlformats.org/drawingml/2006/spreadsheetDrawing">
      <xdr:col>42</xdr:col>
      <xdr:colOff>182245</xdr:colOff>
      <xdr:row>55</xdr:row>
      <xdr:rowOff>3810</xdr:rowOff>
    </xdr:to>
    <xdr:sp macro="" textlink="">
      <xdr:nvSpPr>
        <xdr:cNvPr id="47" name="テキスト 25"/>
        <xdr:cNvSpPr txBox="1"/>
      </xdr:nvSpPr>
      <xdr:spPr>
        <a:xfrm>
          <a:off x="6234430" y="9797415"/>
          <a:ext cx="196215" cy="2552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78</xdr:row>
      <xdr:rowOff>62865</xdr:rowOff>
    </xdr:from>
    <xdr:to xmlns:xdr="http://schemas.openxmlformats.org/drawingml/2006/spreadsheetDrawing">
      <xdr:col>42</xdr:col>
      <xdr:colOff>182245</xdr:colOff>
      <xdr:row>80</xdr:row>
      <xdr:rowOff>3810</xdr:rowOff>
    </xdr:to>
    <xdr:sp macro="" textlink="">
      <xdr:nvSpPr>
        <xdr:cNvPr id="48" name="テキスト 26"/>
        <xdr:cNvSpPr txBox="1"/>
      </xdr:nvSpPr>
      <xdr:spPr>
        <a:xfrm>
          <a:off x="6234430" y="14407515"/>
          <a:ext cx="196215" cy="2647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41</xdr:col>
      <xdr:colOff>186055</xdr:colOff>
      <xdr:row>103</xdr:row>
      <xdr:rowOff>62865</xdr:rowOff>
    </xdr:from>
    <xdr:to xmlns:xdr="http://schemas.openxmlformats.org/drawingml/2006/spreadsheetDrawing">
      <xdr:col>42</xdr:col>
      <xdr:colOff>182245</xdr:colOff>
      <xdr:row>105</xdr:row>
      <xdr:rowOff>3810</xdr:rowOff>
    </xdr:to>
    <xdr:sp macro="" textlink="">
      <xdr:nvSpPr>
        <xdr:cNvPr id="49" name="テキスト 27"/>
        <xdr:cNvSpPr txBox="1"/>
      </xdr:nvSpPr>
      <xdr:spPr>
        <a:xfrm>
          <a:off x="6234430" y="19084290"/>
          <a:ext cx="196215" cy="2552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a:t>
          </a:r>
          <a:endParaRPr kumimoji="1" lang="ja-JP" altLang="en-US">
            <a:solidFill>
              <a:schemeClr val="accent1"/>
            </a:solidFill>
          </a:endParaRPr>
        </a:p>
      </xdr:txBody>
    </xdr:sp>
    <xdr:clientData/>
  </xdr:twoCellAnchor>
  <xdr:twoCellAnchor>
    <xdr:from xmlns:xdr="http://schemas.openxmlformats.org/drawingml/2006/spreadsheetDrawing">
      <xdr:col>1</xdr:col>
      <xdr:colOff>19050</xdr:colOff>
      <xdr:row>32</xdr:row>
      <xdr:rowOff>48260</xdr:rowOff>
    </xdr:from>
    <xdr:to xmlns:xdr="http://schemas.openxmlformats.org/drawingml/2006/spreadsheetDrawing">
      <xdr:col>1</xdr:col>
      <xdr:colOff>180340</xdr:colOff>
      <xdr:row>33</xdr:row>
      <xdr:rowOff>123825</xdr:rowOff>
    </xdr:to>
    <xdr:sp macro="" textlink="">
      <xdr:nvSpPr>
        <xdr:cNvPr id="50" name="四角形 28"/>
        <xdr:cNvSpPr/>
      </xdr:nvSpPr>
      <xdr:spPr>
        <a:xfrm>
          <a:off x="219075" y="5801360"/>
          <a:ext cx="161290"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34</xdr:row>
      <xdr:rowOff>37465</xdr:rowOff>
    </xdr:from>
    <xdr:to xmlns:xdr="http://schemas.openxmlformats.org/drawingml/2006/spreadsheetDrawing">
      <xdr:col>1</xdr:col>
      <xdr:colOff>180340</xdr:colOff>
      <xdr:row>35</xdr:row>
      <xdr:rowOff>131445</xdr:rowOff>
    </xdr:to>
    <xdr:sp macro="" textlink="">
      <xdr:nvSpPr>
        <xdr:cNvPr id="51" name="四角形 29"/>
        <xdr:cNvSpPr/>
      </xdr:nvSpPr>
      <xdr:spPr>
        <a:xfrm>
          <a:off x="219075" y="605726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36</xdr:row>
      <xdr:rowOff>56515</xdr:rowOff>
    </xdr:from>
    <xdr:to xmlns:xdr="http://schemas.openxmlformats.org/drawingml/2006/spreadsheetDrawing">
      <xdr:col>1</xdr:col>
      <xdr:colOff>180340</xdr:colOff>
      <xdr:row>36</xdr:row>
      <xdr:rowOff>227330</xdr:rowOff>
    </xdr:to>
    <xdr:sp macro="" textlink="">
      <xdr:nvSpPr>
        <xdr:cNvPr id="52" name="四角形 30"/>
        <xdr:cNvSpPr/>
      </xdr:nvSpPr>
      <xdr:spPr>
        <a:xfrm>
          <a:off x="219075" y="6304915"/>
          <a:ext cx="161290"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37</xdr:row>
      <xdr:rowOff>57785</xdr:rowOff>
    </xdr:from>
    <xdr:to xmlns:xdr="http://schemas.openxmlformats.org/drawingml/2006/spreadsheetDrawing">
      <xdr:col>1</xdr:col>
      <xdr:colOff>180975</xdr:colOff>
      <xdr:row>38</xdr:row>
      <xdr:rowOff>132715</xdr:rowOff>
    </xdr:to>
    <xdr:sp macro="" textlink="">
      <xdr:nvSpPr>
        <xdr:cNvPr id="53" name="四角形 31"/>
        <xdr:cNvSpPr/>
      </xdr:nvSpPr>
      <xdr:spPr>
        <a:xfrm>
          <a:off x="219075" y="655383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39</xdr:row>
      <xdr:rowOff>27940</xdr:rowOff>
    </xdr:from>
    <xdr:to xmlns:xdr="http://schemas.openxmlformats.org/drawingml/2006/spreadsheetDrawing">
      <xdr:col>1</xdr:col>
      <xdr:colOff>189865</xdr:colOff>
      <xdr:row>39</xdr:row>
      <xdr:rowOff>198120</xdr:rowOff>
    </xdr:to>
    <xdr:sp macro="" textlink="">
      <xdr:nvSpPr>
        <xdr:cNvPr id="54" name="四角形 32"/>
        <xdr:cNvSpPr/>
      </xdr:nvSpPr>
      <xdr:spPr>
        <a:xfrm>
          <a:off x="228600" y="680021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40</xdr:row>
      <xdr:rowOff>38100</xdr:rowOff>
    </xdr:from>
    <xdr:to xmlns:xdr="http://schemas.openxmlformats.org/drawingml/2006/spreadsheetDrawing">
      <xdr:col>1</xdr:col>
      <xdr:colOff>180975</xdr:colOff>
      <xdr:row>40</xdr:row>
      <xdr:rowOff>207645</xdr:rowOff>
    </xdr:to>
    <xdr:sp macro="" textlink="">
      <xdr:nvSpPr>
        <xdr:cNvPr id="55" name="四角形 33"/>
        <xdr:cNvSpPr/>
      </xdr:nvSpPr>
      <xdr:spPr>
        <a:xfrm>
          <a:off x="219075" y="7058025"/>
          <a:ext cx="161925" cy="16954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41</xdr:row>
      <xdr:rowOff>36830</xdr:rowOff>
    </xdr:from>
    <xdr:to xmlns:xdr="http://schemas.openxmlformats.org/drawingml/2006/spreadsheetDrawing">
      <xdr:col>1</xdr:col>
      <xdr:colOff>180975</xdr:colOff>
      <xdr:row>41</xdr:row>
      <xdr:rowOff>207645</xdr:rowOff>
    </xdr:to>
    <xdr:sp macro="" textlink="">
      <xdr:nvSpPr>
        <xdr:cNvPr id="56" name="四角形 34"/>
        <xdr:cNvSpPr/>
      </xdr:nvSpPr>
      <xdr:spPr>
        <a:xfrm>
          <a:off x="219075" y="7304405"/>
          <a:ext cx="161925"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57</xdr:row>
      <xdr:rowOff>47625</xdr:rowOff>
    </xdr:from>
    <xdr:to xmlns:xdr="http://schemas.openxmlformats.org/drawingml/2006/spreadsheetDrawing">
      <xdr:col>1</xdr:col>
      <xdr:colOff>180340</xdr:colOff>
      <xdr:row>58</xdr:row>
      <xdr:rowOff>122555</xdr:rowOff>
    </xdr:to>
    <xdr:sp macro="" textlink="">
      <xdr:nvSpPr>
        <xdr:cNvPr id="57" name="四角形 35"/>
        <xdr:cNvSpPr/>
      </xdr:nvSpPr>
      <xdr:spPr>
        <a:xfrm>
          <a:off x="219075" y="10496550"/>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59</xdr:row>
      <xdr:rowOff>38100</xdr:rowOff>
    </xdr:from>
    <xdr:to xmlns:xdr="http://schemas.openxmlformats.org/drawingml/2006/spreadsheetDrawing">
      <xdr:col>1</xdr:col>
      <xdr:colOff>180975</xdr:colOff>
      <xdr:row>60</xdr:row>
      <xdr:rowOff>132080</xdr:rowOff>
    </xdr:to>
    <xdr:sp macro="" textlink="">
      <xdr:nvSpPr>
        <xdr:cNvPr id="58" name="四角形 36"/>
        <xdr:cNvSpPr/>
      </xdr:nvSpPr>
      <xdr:spPr>
        <a:xfrm>
          <a:off x="219075" y="1075372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61</xdr:row>
      <xdr:rowOff>28575</xdr:rowOff>
    </xdr:from>
    <xdr:to xmlns:xdr="http://schemas.openxmlformats.org/drawingml/2006/spreadsheetDrawing">
      <xdr:col>1</xdr:col>
      <xdr:colOff>180340</xdr:colOff>
      <xdr:row>61</xdr:row>
      <xdr:rowOff>198755</xdr:rowOff>
    </xdr:to>
    <xdr:sp macro="" textlink="">
      <xdr:nvSpPr>
        <xdr:cNvPr id="59" name="四角形 37"/>
        <xdr:cNvSpPr/>
      </xdr:nvSpPr>
      <xdr:spPr>
        <a:xfrm>
          <a:off x="219075" y="1098232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62</xdr:row>
      <xdr:rowOff>38100</xdr:rowOff>
    </xdr:from>
    <xdr:to xmlns:xdr="http://schemas.openxmlformats.org/drawingml/2006/spreadsheetDrawing">
      <xdr:col>1</xdr:col>
      <xdr:colOff>180340</xdr:colOff>
      <xdr:row>63</xdr:row>
      <xdr:rowOff>113030</xdr:rowOff>
    </xdr:to>
    <xdr:sp macro="" textlink="">
      <xdr:nvSpPr>
        <xdr:cNvPr id="60" name="四角形 38"/>
        <xdr:cNvSpPr/>
      </xdr:nvSpPr>
      <xdr:spPr>
        <a:xfrm>
          <a:off x="219075" y="11220450"/>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64</xdr:row>
      <xdr:rowOff>27940</xdr:rowOff>
    </xdr:from>
    <xdr:to xmlns:xdr="http://schemas.openxmlformats.org/drawingml/2006/spreadsheetDrawing">
      <xdr:col>1</xdr:col>
      <xdr:colOff>180340</xdr:colOff>
      <xdr:row>64</xdr:row>
      <xdr:rowOff>198120</xdr:rowOff>
    </xdr:to>
    <xdr:sp macro="" textlink="">
      <xdr:nvSpPr>
        <xdr:cNvPr id="61" name="四角形 39"/>
        <xdr:cNvSpPr/>
      </xdr:nvSpPr>
      <xdr:spPr>
        <a:xfrm>
          <a:off x="219075" y="1146746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65</xdr:row>
      <xdr:rowOff>37465</xdr:rowOff>
    </xdr:from>
    <xdr:to xmlns:xdr="http://schemas.openxmlformats.org/drawingml/2006/spreadsheetDrawing">
      <xdr:col>1</xdr:col>
      <xdr:colOff>180340</xdr:colOff>
      <xdr:row>65</xdr:row>
      <xdr:rowOff>208280</xdr:rowOff>
    </xdr:to>
    <xdr:sp macro="" textlink="">
      <xdr:nvSpPr>
        <xdr:cNvPr id="62" name="四角形 40"/>
        <xdr:cNvSpPr/>
      </xdr:nvSpPr>
      <xdr:spPr>
        <a:xfrm>
          <a:off x="219075" y="11705590"/>
          <a:ext cx="161290"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28575</xdr:colOff>
      <xdr:row>66</xdr:row>
      <xdr:rowOff>37465</xdr:rowOff>
    </xdr:from>
    <xdr:to xmlns:xdr="http://schemas.openxmlformats.org/drawingml/2006/spreadsheetDrawing">
      <xdr:col>1</xdr:col>
      <xdr:colOff>190500</xdr:colOff>
      <xdr:row>66</xdr:row>
      <xdr:rowOff>208280</xdr:rowOff>
    </xdr:to>
    <xdr:sp macro="" textlink="">
      <xdr:nvSpPr>
        <xdr:cNvPr id="63" name="四角形 41"/>
        <xdr:cNvSpPr/>
      </xdr:nvSpPr>
      <xdr:spPr>
        <a:xfrm>
          <a:off x="228600" y="11934190"/>
          <a:ext cx="161925"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10160</xdr:colOff>
      <xdr:row>114</xdr:row>
      <xdr:rowOff>39370</xdr:rowOff>
    </xdr:from>
    <xdr:to xmlns:xdr="http://schemas.openxmlformats.org/drawingml/2006/spreadsheetDrawing">
      <xdr:col>1</xdr:col>
      <xdr:colOff>172085</xdr:colOff>
      <xdr:row>114</xdr:row>
      <xdr:rowOff>209550</xdr:rowOff>
    </xdr:to>
    <xdr:sp macro="" textlink="">
      <xdr:nvSpPr>
        <xdr:cNvPr id="64" name="四角形 42"/>
        <xdr:cNvSpPr/>
      </xdr:nvSpPr>
      <xdr:spPr>
        <a:xfrm>
          <a:off x="210185" y="20756245"/>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109</xdr:row>
      <xdr:rowOff>38100</xdr:rowOff>
    </xdr:from>
    <xdr:to xmlns:xdr="http://schemas.openxmlformats.org/drawingml/2006/spreadsheetDrawing">
      <xdr:col>1</xdr:col>
      <xdr:colOff>180975</xdr:colOff>
      <xdr:row>110</xdr:row>
      <xdr:rowOff>132715</xdr:rowOff>
    </xdr:to>
    <xdr:sp macro="" textlink="">
      <xdr:nvSpPr>
        <xdr:cNvPr id="65" name="四角形 43"/>
        <xdr:cNvSpPr/>
      </xdr:nvSpPr>
      <xdr:spPr>
        <a:xfrm>
          <a:off x="219075" y="20040600"/>
          <a:ext cx="161925"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111</xdr:row>
      <xdr:rowOff>27940</xdr:rowOff>
    </xdr:from>
    <xdr:to xmlns:xdr="http://schemas.openxmlformats.org/drawingml/2006/spreadsheetDrawing">
      <xdr:col>1</xdr:col>
      <xdr:colOff>180340</xdr:colOff>
      <xdr:row>111</xdr:row>
      <xdr:rowOff>198120</xdr:rowOff>
    </xdr:to>
    <xdr:sp macro="" textlink="">
      <xdr:nvSpPr>
        <xdr:cNvPr id="66" name="四角形 44"/>
        <xdr:cNvSpPr/>
      </xdr:nvSpPr>
      <xdr:spPr>
        <a:xfrm>
          <a:off x="219075" y="20259040"/>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112</xdr:row>
      <xdr:rowOff>28575</xdr:rowOff>
    </xdr:from>
    <xdr:to xmlns:xdr="http://schemas.openxmlformats.org/drawingml/2006/spreadsheetDrawing">
      <xdr:col>1</xdr:col>
      <xdr:colOff>180340</xdr:colOff>
      <xdr:row>113</xdr:row>
      <xdr:rowOff>103505</xdr:rowOff>
    </xdr:to>
    <xdr:sp macro="" textlink="">
      <xdr:nvSpPr>
        <xdr:cNvPr id="67" name="四角形 45"/>
        <xdr:cNvSpPr/>
      </xdr:nvSpPr>
      <xdr:spPr>
        <a:xfrm>
          <a:off x="219075" y="20488275"/>
          <a:ext cx="161290"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107</xdr:row>
      <xdr:rowOff>56515</xdr:rowOff>
    </xdr:from>
    <xdr:to xmlns:xdr="http://schemas.openxmlformats.org/drawingml/2006/spreadsheetDrawing">
      <xdr:col>1</xdr:col>
      <xdr:colOff>180340</xdr:colOff>
      <xdr:row>108</xdr:row>
      <xdr:rowOff>132080</xdr:rowOff>
    </xdr:to>
    <xdr:sp macro="" textlink="">
      <xdr:nvSpPr>
        <xdr:cNvPr id="68" name="四角形 46"/>
        <xdr:cNvSpPr/>
      </xdr:nvSpPr>
      <xdr:spPr>
        <a:xfrm>
          <a:off x="219075" y="19792315"/>
          <a:ext cx="161290" cy="170815"/>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115</xdr:row>
      <xdr:rowOff>28575</xdr:rowOff>
    </xdr:from>
    <xdr:to xmlns:xdr="http://schemas.openxmlformats.org/drawingml/2006/spreadsheetDrawing">
      <xdr:col>1</xdr:col>
      <xdr:colOff>180975</xdr:colOff>
      <xdr:row>115</xdr:row>
      <xdr:rowOff>198755</xdr:rowOff>
    </xdr:to>
    <xdr:sp macro="" textlink="">
      <xdr:nvSpPr>
        <xdr:cNvPr id="69" name="四角形 47"/>
        <xdr:cNvSpPr/>
      </xdr:nvSpPr>
      <xdr:spPr>
        <a:xfrm>
          <a:off x="219075" y="20974050"/>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1</xdr:col>
      <xdr:colOff>19050</xdr:colOff>
      <xdr:row>116</xdr:row>
      <xdr:rowOff>28575</xdr:rowOff>
    </xdr:from>
    <xdr:to xmlns:xdr="http://schemas.openxmlformats.org/drawingml/2006/spreadsheetDrawing">
      <xdr:col>1</xdr:col>
      <xdr:colOff>180975</xdr:colOff>
      <xdr:row>116</xdr:row>
      <xdr:rowOff>198755</xdr:rowOff>
    </xdr:to>
    <xdr:sp macro="" textlink="">
      <xdr:nvSpPr>
        <xdr:cNvPr id="70" name="四角形 48"/>
        <xdr:cNvSpPr/>
      </xdr:nvSpPr>
      <xdr:spPr>
        <a:xfrm>
          <a:off x="219075" y="21202650"/>
          <a:ext cx="161925" cy="170180"/>
        </a:xfrm>
        <a:prstGeom prst="rect">
          <a:avLst/>
        </a:prstGeom>
        <a:noFill/>
        <a:ln w="12700" cap="flat" cmpd="sng" algn="ctr">
          <a:solidFill>
            <a:schemeClr val="accent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mlns:xdr="http://schemas.openxmlformats.org/drawingml/2006/spreadsheetDrawing">
      <xdr:col>56</xdr:col>
      <xdr:colOff>171450</xdr:colOff>
      <xdr:row>104</xdr:row>
      <xdr:rowOff>10160</xdr:rowOff>
    </xdr:from>
    <xdr:to xmlns:xdr="http://schemas.openxmlformats.org/drawingml/2006/spreadsheetDrawing">
      <xdr:col>58</xdr:col>
      <xdr:colOff>170180</xdr:colOff>
      <xdr:row>105</xdr:row>
      <xdr:rowOff>214630</xdr:rowOff>
    </xdr:to>
    <xdr:sp macro="" textlink="">
      <xdr:nvSpPr>
        <xdr:cNvPr id="71" name="テキスト 49"/>
        <xdr:cNvSpPr txBox="1"/>
      </xdr:nvSpPr>
      <xdr:spPr>
        <a:xfrm>
          <a:off x="9420225" y="19279235"/>
          <a:ext cx="417830" cy="2711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a:solidFill>
                <a:schemeClr val="accent1"/>
              </a:solidFill>
            </a:rPr>
            <a:t>様</a:t>
          </a:r>
          <a:endParaRPr kumimoji="1" lang="ja-JP" altLang="en-US">
            <a:solidFill>
              <a:schemeClr val="accent1"/>
            </a:solidFill>
          </a:endParaRPr>
        </a:p>
        <a:p>
          <a:endParaRPr kumimoji="1" lang="ja-JP" altLang="en-US">
            <a:solidFill>
              <a:schemeClr val="accent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pageSetUpPr fitToPage="1"/>
  </sheetPr>
  <dimension ref="A1:AB45"/>
  <sheetViews>
    <sheetView tabSelected="1" view="pageBreakPreview" zoomScaleSheetLayoutView="100" workbookViewId="0">
      <selection activeCell="D7" sqref="D7"/>
    </sheetView>
  </sheetViews>
  <sheetFormatPr defaultRowHeight="18.75"/>
  <cols>
    <col min="1" max="1" width="9" style="1" customWidth="1"/>
    <col min="2" max="2" width="27.75" customWidth="1"/>
    <col min="3" max="3" width="16.125" customWidth="1"/>
    <col min="4" max="4" width="22.5" customWidth="1"/>
    <col min="5" max="5" width="46.875" customWidth="1"/>
    <col min="6" max="6" width="20.5" customWidth="1"/>
    <col min="9" max="9" width="11.25" customWidth="1"/>
    <col min="10" max="10" width="29.75" customWidth="1"/>
    <col min="11" max="24" width="3.625" customWidth="1"/>
  </cols>
  <sheetData>
    <row r="1" spans="1:28">
      <c r="B1" s="3" t="s">
        <v>3963</v>
      </c>
      <c r="C1" s="8" t="s">
        <v>3203</v>
      </c>
      <c r="D1" s="19">
        <f>IF(C1="一括納入",1,2)</f>
        <v>2</v>
      </c>
      <c r="E1" s="25" t="s">
        <v>160</v>
      </c>
      <c r="I1" s="16" t="s">
        <v>1836</v>
      </c>
      <c r="AB1" t="s">
        <v>1644</v>
      </c>
    </row>
    <row r="2" spans="1:28">
      <c r="B2" s="3" t="s">
        <v>260</v>
      </c>
      <c r="C2" s="9" t="s">
        <v>702</v>
      </c>
      <c r="E2" s="8"/>
      <c r="F2" s="28" t="s">
        <v>774</v>
      </c>
      <c r="H2" s="31">
        <v>1</v>
      </c>
      <c r="I2" s="32" t="str">
        <f>IF($E$2="","",IFERROR(INDEX(特別徴収義務者名簿!$H:$H,1/LARGE(INDEX((ISNUMBER(FIND(入力シート!$E$2,特別徴収義務者名簿!$J:$J)))/ROW(特別徴収義務者名簿!$A:$A),0),ROW($A1))),""))</f>
        <v/>
      </c>
      <c r="J2" s="33" t="str">
        <f>IF($E$2="","",IFERROR(INDEX(IF($D$1=1,特別徴収義務者名簿!$B:$B,特別徴収義務者名簿!$J:$J),1/LARGE(INDEX((ISNUMBER(FIND(入力シート!$E$2,特別徴収義務者名簿!$J:$J)))/ROW(特別徴収義務者名簿!$A:$A),0),ROW($A1))),""))</f>
        <v/>
      </c>
      <c r="AB2" t="s">
        <v>3968</v>
      </c>
    </row>
    <row r="3" spans="1:28">
      <c r="B3" s="4"/>
      <c r="C3" s="10" t="s">
        <v>3967</v>
      </c>
      <c r="E3" s="16" t="s">
        <v>3502</v>
      </c>
      <c r="F3" s="29" t="s">
        <v>3964</v>
      </c>
      <c r="H3" s="31">
        <v>2</v>
      </c>
      <c r="I3" s="32" t="str">
        <f>IF($E$2="","",IFERROR(INDEX(特別徴収義務者名簿!$H:$H,1/LARGE(INDEX((ISNUMBER(FIND(入力シート!$E$2,特別徴収義務者名簿!$J:$J)))/ROW(特別徴収義務者名簿!$A:$A),0),ROW($A2))),""))</f>
        <v/>
      </c>
      <c r="J3" s="33" t="str">
        <f>IF($E$2="","",IFERROR(INDEX(IF($D$1=1,特別徴収義務者名簿!$B:$B,特別徴収義務者名簿!$J:$J),1/LARGE(INDEX((ISNUMBER(FIND(入力シート!$E$2,特別徴収義務者名簿!$J:$J)))/ROW(特別徴収義務者名簿!$A:$A),0),ROW($A2))),""))</f>
        <v/>
      </c>
      <c r="AB3" t="s">
        <v>2942</v>
      </c>
    </row>
    <row r="4" spans="1:28">
      <c r="A4" s="2">
        <f>MATCH(C2,特別徴収義務者名簿!H:H,0)-1</f>
        <v>3</v>
      </c>
      <c r="B4" s="3" t="s">
        <v>3009</v>
      </c>
      <c r="C4" s="11" t="str">
        <f>VLOOKUP($A$4,特別徴収義務者名簿!A2:N481,10)</f>
        <v>（株）みずほ銀行　静岡支店</v>
      </c>
      <c r="D4" s="11"/>
      <c r="E4" s="26" t="str">
        <f>VLOOKUP($A$4,特別徴収義務者名簿!A2:N481,12)</f>
        <v>静岡市葵区追手町　８－１</v>
      </c>
      <c r="F4" s="30" t="str">
        <f>IF($D$1=1,"",VLOOKUP($A$4,特別徴収義務者名簿!A2:N481,14))</f>
        <v>054-253-1131</v>
      </c>
      <c r="H4" s="31">
        <v>3</v>
      </c>
      <c r="I4" s="32" t="str">
        <f>IF($E$2="","",IFERROR(INDEX(特別徴収義務者名簿!$H:$H,1/LARGE(INDEX((ISNUMBER(FIND(入力シート!$E$2,特別徴収義務者名簿!$J:$J)))/ROW(特別徴収義務者名簿!$A:$A),0),ROW($A3))),""))</f>
        <v/>
      </c>
      <c r="J4" s="33" t="str">
        <f>IF($E$2="","",IFERROR(INDEX(IF($D$1=1,特別徴収義務者名簿!$B:$B,特別徴収義務者名簿!$J:$J),1/LARGE(INDEX((ISNUMBER(FIND(入力シート!$E$2,特別徴収義務者名簿!$J:$J)))/ROW(特別徴収義務者名簿!$A:$A),0),ROW($A3))),""))</f>
        <v/>
      </c>
      <c r="AB4" t="s">
        <v>3970</v>
      </c>
    </row>
    <row r="5" spans="1:28">
      <c r="B5" s="5"/>
      <c r="C5" s="12"/>
      <c r="D5" s="20" t="s">
        <v>480</v>
      </c>
      <c r="E5" s="8"/>
      <c r="F5" s="8"/>
      <c r="H5" s="31">
        <v>4</v>
      </c>
      <c r="I5" s="32" t="str">
        <f>IF($E$2="","",IFERROR(INDEX(特別徴収義務者名簿!$H:$H,1/LARGE(INDEX((ISNUMBER(FIND(入力シート!$E$2,特別徴収義務者名簿!$J:$J)))/ROW(特別徴収義務者名簿!$A:$A),0),ROW($A4))),""))</f>
        <v/>
      </c>
      <c r="J5" s="33" t="str">
        <f>IF($E$2="","",IFERROR(INDEX(IF($D$1=1,特別徴収義務者名簿!$B:$B,特別徴収義務者名簿!$J:$J),1/LARGE(INDEX((ISNUMBER(FIND(入力シート!$E$2,特別徴収義務者名簿!$J:$J)))/ROW(特別徴収義務者名簿!$A:$A),0),ROW($A4))),""))</f>
        <v/>
      </c>
      <c r="AB5" t="s">
        <v>3971</v>
      </c>
    </row>
    <row r="6" spans="1:28">
      <c r="B6" s="3" t="s">
        <v>23</v>
      </c>
      <c r="C6" s="9" t="s">
        <v>87</v>
      </c>
      <c r="D6" s="19">
        <f>LEN(C6)</f>
        <v>13</v>
      </c>
      <c r="E6" s="27" t="str">
        <f>IF(D6=13,"","法人番号が不正です")</f>
        <v/>
      </c>
      <c r="F6" s="27"/>
      <c r="H6" s="31">
        <v>5</v>
      </c>
      <c r="I6" s="32" t="str">
        <f>IF($E$2="","",IFERROR(INDEX(特別徴収義務者名簿!$H:$H,1/LARGE(INDEX((ISNUMBER(FIND(入力シート!$E$2,特別徴収義務者名簿!$J:$J)))/ROW(特別徴収義務者名簿!$A:$A),0),ROW($A5))),""))</f>
        <v/>
      </c>
      <c r="J6" s="33" t="str">
        <f>IF($E$2="","",IFERROR(INDEX(IF($D$1=1,特別徴収義務者名簿!$B:$B,特別徴収義務者名簿!$J:$J),1/LARGE(INDEX((ISNUMBER(FIND(入力シート!$E$2,特別徴収義務者名簿!$J:$J)))/ROW(特別徴収義務者名簿!$A:$A),0),ROW($A5))),""))</f>
        <v/>
      </c>
      <c r="AB6" t="s">
        <v>861</v>
      </c>
    </row>
    <row r="7" spans="1:28">
      <c r="B7" s="6"/>
      <c r="H7" s="31">
        <v>6</v>
      </c>
      <c r="I7" s="32" t="str">
        <f>IF($E$2="","",IFERROR(INDEX(特別徴収義務者名簿!$H:$H,1/LARGE(INDEX((ISNUMBER(FIND(入力シート!$E$2,特別徴収義務者名簿!$J:$J)))/ROW(特別徴収義務者名簿!$A:$A),0),ROW($A6))),""))</f>
        <v/>
      </c>
      <c r="J7" s="33" t="str">
        <f>IF($E$2="","",IFERROR(INDEX(IF($D$1=1,特別徴収義務者名簿!$B:$B,特別徴収義務者名簿!$J:$J),1/LARGE(INDEX((ISNUMBER(FIND(入力シート!$E$2,特別徴収義務者名簿!$J:$J)))/ROW(特別徴収義務者名簿!$A:$A),0),ROW($A6))),""))</f>
        <v/>
      </c>
      <c r="AB7" t="s">
        <v>3972</v>
      </c>
    </row>
    <row r="8" spans="1:28">
      <c r="B8" s="3" t="s">
        <v>1544</v>
      </c>
      <c r="C8" s="13">
        <v>46143</v>
      </c>
      <c r="D8" s="21" t="str">
        <f>TEXT(YEAR($C$8)-2018,"00")</f>
        <v>08</v>
      </c>
      <c r="E8" s="21" t="str">
        <f>TEXT(MONTH($C$8),"00")</f>
        <v>05</v>
      </c>
      <c r="F8" s="19" t="str">
        <f>TEXT(C8,"yyyymm")</f>
        <v>202605</v>
      </c>
      <c r="H8" s="31">
        <v>7</v>
      </c>
      <c r="I8" s="32" t="str">
        <f>IF($E$2="","",IFERROR(INDEX(特別徴収義務者名簿!$H:$H,1/LARGE(INDEX((ISNUMBER(FIND(入力シート!$E$2,特別徴収義務者名簿!$J:$J)))/ROW(特別徴収義務者名簿!$A:$A),0),ROW($A7))),""))</f>
        <v/>
      </c>
      <c r="J8" s="33" t="str">
        <f>IF($E$2="","",IFERROR(INDEX(IF($D$1=1,特別徴収義務者名簿!$B:$B,特別徴収義務者名簿!$J:$J),1/LARGE(INDEX((ISNUMBER(FIND(入力シート!$E$2,特別徴収義務者名簿!$J:$J)))/ROW(特別徴収義務者名簿!$A:$A),0),ROW($A7))),""))</f>
        <v/>
      </c>
      <c r="AB8" t="s">
        <v>122</v>
      </c>
    </row>
    <row r="9" spans="1:28">
      <c r="B9" s="3" t="s">
        <v>430</v>
      </c>
      <c r="C9" s="14">
        <v>46175</v>
      </c>
      <c r="D9" s="21" t="str">
        <f>TEXT(YEAR($C$9)-2018,"00")</f>
        <v>08</v>
      </c>
      <c r="E9" s="21" t="str">
        <f>TEXT(MONTH($C$9),"00")</f>
        <v>06</v>
      </c>
      <c r="F9" s="21" t="str">
        <f>TEXT(DAY($C$9),"00")</f>
        <v>02</v>
      </c>
      <c r="H9" s="31">
        <v>8</v>
      </c>
      <c r="I9" s="32" t="str">
        <f>IF($E$2="","",IFERROR(INDEX(特別徴収義務者名簿!$H:$H,1/LARGE(INDEX((ISNUMBER(FIND(入力シート!$E$2,特別徴収義務者名簿!$J:$J)))/ROW(特別徴収義務者名簿!$A:$A),0),ROW($A8))),""))</f>
        <v/>
      </c>
      <c r="J9" s="33" t="str">
        <f>IF($E$2="","",IFERROR(INDEX(IF($D$1=1,特別徴収義務者名簿!$B:$B,特別徴収義務者名簿!$J:$J),1/LARGE(INDEX((ISNUMBER(FIND(入力シート!$E$2,特別徴収義務者名簿!$J:$J)))/ROW(特別徴収義務者名簿!$A:$A),0),ROW($A8))),""))</f>
        <v/>
      </c>
      <c r="AB9" t="s">
        <v>3973</v>
      </c>
    </row>
    <row r="10" spans="1:28">
      <c r="B10" s="6"/>
      <c r="H10" s="31">
        <v>9</v>
      </c>
      <c r="I10" s="32" t="str">
        <f>IF($E$2="","",IFERROR(INDEX(特別徴収義務者名簿!$H:$H,1/LARGE(INDEX((ISNUMBER(FIND(入力シート!$E$2,特別徴収義務者名簿!$J:$J)))/ROW(特別徴収義務者名簿!$A:$A),0),ROW($A9))),""))</f>
        <v/>
      </c>
      <c r="J10" s="33" t="str">
        <f>IF($E$2="","",IFERROR(INDEX(IF($D$1=1,特別徴収義務者名簿!$B:$B,特別徴収義務者名簿!$J:$J),1/LARGE(INDEX((ISNUMBER(FIND(入力シート!$E$2,特別徴収義務者名簿!$J:$J)))/ROW(特別徴収義務者名簿!$A:$A),0),ROW($A9))),""))</f>
        <v/>
      </c>
    </row>
    <row r="11" spans="1:28">
      <c r="A11" s="1" t="s">
        <v>2209</v>
      </c>
      <c r="B11" s="3" t="s">
        <v>3965</v>
      </c>
      <c r="C11" s="15" t="s">
        <v>2942</v>
      </c>
      <c r="D11" s="15"/>
      <c r="E11" s="19">
        <f>LEFT(C11,2)*1</f>
        <v>3</v>
      </c>
      <c r="H11" s="31">
        <v>10</v>
      </c>
      <c r="I11" s="32" t="str">
        <f>IF($E$2="","",IFERROR(INDEX(特別徴収義務者名簿!$H:$H,1/LARGE(INDEX((ISNUMBER(FIND(入力シート!$E$2,特別徴収義務者名簿!$J:$J)))/ROW(特別徴収義務者名簿!$A:$A),0),ROW($A10))),""))</f>
        <v/>
      </c>
      <c r="J11" s="33" t="str">
        <f>IF($E$2="","",IFERROR(INDEX(IF($D$1=1,特別徴収義務者名簿!$B:$B,特別徴収義務者名簿!$J:$J),1/LARGE(INDEX((ISNUMBER(FIND(入力シート!$E$2,特別徴収義務者名簿!$J:$J)))/ROW(特別徴収義務者名簿!$A:$A),0),ROW($A10))),""))</f>
        <v/>
      </c>
    </row>
    <row r="12" spans="1:28">
      <c r="B12" s="6"/>
      <c r="C12" s="16" t="s">
        <v>3674</v>
      </c>
      <c r="D12" s="16" t="s">
        <v>3966</v>
      </c>
    </row>
    <row r="13" spans="1:28">
      <c r="B13" s="3" t="s">
        <v>460</v>
      </c>
      <c r="C13" s="17">
        <v>702084</v>
      </c>
      <c r="D13" s="17">
        <v>35013</v>
      </c>
      <c r="K13" s="34">
        <f>LEN(C2)</f>
        <v>9</v>
      </c>
      <c r="L13" s="34" t="str">
        <f t="shared" ref="L13:T13" si="0">IFERROR(MID($C2,$K13-9+COLUMN(A$1),1)," ")</f>
        <v>0</v>
      </c>
      <c r="M13" s="34" t="str">
        <f t="shared" si="0"/>
        <v>0</v>
      </c>
      <c r="N13" s="34" t="str">
        <f t="shared" si="0"/>
        <v>0</v>
      </c>
      <c r="O13" s="34" t="str">
        <f t="shared" si="0"/>
        <v>0</v>
      </c>
      <c r="P13" s="34" t="str">
        <f t="shared" si="0"/>
        <v>0</v>
      </c>
      <c r="Q13" s="34" t="str">
        <f t="shared" si="0"/>
        <v>1</v>
      </c>
      <c r="R13" s="34" t="str">
        <f t="shared" si="0"/>
        <v>4</v>
      </c>
      <c r="S13" s="34" t="str">
        <f t="shared" si="0"/>
        <v>2</v>
      </c>
      <c r="T13" s="34" t="str">
        <f t="shared" si="0"/>
        <v>1</v>
      </c>
      <c r="U13" s="35"/>
      <c r="V13" s="35"/>
      <c r="W13" s="35"/>
      <c r="X13" s="35"/>
    </row>
    <row r="14" spans="1:28">
      <c r="B14" s="3" t="s">
        <v>3695</v>
      </c>
      <c r="C14" s="17"/>
      <c r="D14" s="22"/>
      <c r="K14" s="34">
        <f>LEN(C6)</f>
        <v>13</v>
      </c>
      <c r="L14" s="34" t="str">
        <f t="shared" ref="L14:X14" si="1">IFERROR(MID($C6,$K14-13+COLUMN(A$1),1)," ")</f>
        <v>1</v>
      </c>
      <c r="M14" s="34" t="str">
        <f t="shared" si="1"/>
        <v>2</v>
      </c>
      <c r="N14" s="34" t="str">
        <f t="shared" si="1"/>
        <v>3</v>
      </c>
      <c r="O14" s="34" t="str">
        <f t="shared" si="1"/>
        <v>4</v>
      </c>
      <c r="P14" s="34" t="str">
        <f t="shared" si="1"/>
        <v>5</v>
      </c>
      <c r="Q14" s="34" t="str">
        <f t="shared" si="1"/>
        <v>6</v>
      </c>
      <c r="R14" s="34" t="str">
        <f t="shared" si="1"/>
        <v>7</v>
      </c>
      <c r="S14" s="34" t="str">
        <f t="shared" si="1"/>
        <v>8</v>
      </c>
      <c r="T14" s="34" t="str">
        <f t="shared" si="1"/>
        <v>9</v>
      </c>
      <c r="U14" s="34" t="str">
        <f t="shared" si="1"/>
        <v>1</v>
      </c>
      <c r="V14" s="34" t="str">
        <f t="shared" si="1"/>
        <v>2</v>
      </c>
      <c r="W14" s="34" t="str">
        <f t="shared" si="1"/>
        <v>3</v>
      </c>
      <c r="X14" s="34" t="str">
        <f t="shared" si="1"/>
        <v>4</v>
      </c>
    </row>
    <row r="15" spans="1:28">
      <c r="B15" s="3" t="s">
        <v>96</v>
      </c>
      <c r="C15" s="17">
        <v>4561</v>
      </c>
      <c r="D15" s="23"/>
      <c r="K15" s="34">
        <f>LEN($C13)</f>
        <v>6</v>
      </c>
      <c r="L15" s="34" t="str">
        <f>IFERROR(IF($K15=10-COLUMN(A$1)," ",MID($C13,$K15-10+COLUMN(A$1),1))," ")</f>
        <v xml:space="preserve"> </v>
      </c>
      <c r="M15" s="34" t="str">
        <f t="shared" ref="M15:U18" si="2">IFERROR(IF($K15=10-COLUMN(B$1),"",MID($C13,$K15-10+COLUMN(B$1),1))," ")</f>
        <v xml:space="preserve"> </v>
      </c>
      <c r="N15" s="34" t="str">
        <f t="shared" si="2"/>
        <v xml:space="preserve"> </v>
      </c>
      <c r="O15" s="34" t="str">
        <f t="shared" si="2"/>
        <v/>
      </c>
      <c r="P15" s="34" t="str">
        <f t="shared" si="2"/>
        <v>7</v>
      </c>
      <c r="Q15" s="34" t="str">
        <f t="shared" si="2"/>
        <v>0</v>
      </c>
      <c r="R15" s="34" t="str">
        <f t="shared" si="2"/>
        <v>2</v>
      </c>
      <c r="S15" s="34" t="str">
        <f t="shared" si="2"/>
        <v>0</v>
      </c>
      <c r="T15" s="34" t="str">
        <f t="shared" si="2"/>
        <v>8</v>
      </c>
      <c r="U15" s="34" t="str">
        <f t="shared" si="2"/>
        <v>4</v>
      </c>
      <c r="V15" s="35"/>
      <c r="W15" s="35"/>
      <c r="X15" s="35"/>
    </row>
    <row r="16" spans="1:28">
      <c r="B16" s="3" t="s">
        <v>215</v>
      </c>
      <c r="C16" s="18">
        <f>SUM(C13:C15)</f>
        <v>706645</v>
      </c>
      <c r="D16" s="18">
        <f>D13</f>
        <v>35013</v>
      </c>
      <c r="K16" s="34">
        <f>LEN(入力シート!$C14)</f>
        <v>0</v>
      </c>
      <c r="L16" s="34" t="str">
        <f>IFERROR(IF($K16=10-COLUMN(A$1),"",MID($C14,$K16-10+COLUMN(A$1),1))," ")</f>
        <v xml:space="preserve"> </v>
      </c>
      <c r="M16" s="34" t="str">
        <f t="shared" si="2"/>
        <v xml:space="preserve"> </v>
      </c>
      <c r="N16" s="34" t="str">
        <f t="shared" si="2"/>
        <v xml:space="preserve"> </v>
      </c>
      <c r="O16" s="34" t="str">
        <f t="shared" si="2"/>
        <v xml:space="preserve"> </v>
      </c>
      <c r="P16" s="34" t="str">
        <f t="shared" si="2"/>
        <v xml:space="preserve"> </v>
      </c>
      <c r="Q16" s="34" t="str">
        <f t="shared" si="2"/>
        <v xml:space="preserve"> </v>
      </c>
      <c r="R16" s="34" t="str">
        <f t="shared" si="2"/>
        <v xml:space="preserve"> </v>
      </c>
      <c r="S16" s="34" t="str">
        <f t="shared" si="2"/>
        <v xml:space="preserve"> </v>
      </c>
      <c r="T16" s="34" t="str">
        <f t="shared" si="2"/>
        <v xml:space="preserve"> </v>
      </c>
      <c r="U16" s="34" t="str">
        <f t="shared" si="2"/>
        <v/>
      </c>
      <c r="V16" s="35"/>
      <c r="W16" s="35"/>
      <c r="X16" s="35"/>
    </row>
    <row r="17" spans="1:24">
      <c r="B17" s="3" t="s">
        <v>2515</v>
      </c>
      <c r="D17" s="17"/>
      <c r="K17" s="34">
        <f>LEN(入力シート!$C15)</f>
        <v>4</v>
      </c>
      <c r="L17" s="34" t="str">
        <f>IFERROR(IF($K17=10-COLUMN(A$1),"",MID($C15,$K17-10+COLUMN(A$1),1))," ")</f>
        <v xml:space="preserve"> </v>
      </c>
      <c r="M17" s="34" t="str">
        <f t="shared" si="2"/>
        <v xml:space="preserve"> </v>
      </c>
      <c r="N17" s="34" t="str">
        <f t="shared" si="2"/>
        <v xml:space="preserve"> </v>
      </c>
      <c r="O17" s="34" t="str">
        <f t="shared" si="2"/>
        <v xml:space="preserve"> </v>
      </c>
      <c r="P17" s="34" t="str">
        <f t="shared" si="2"/>
        <v xml:space="preserve"> </v>
      </c>
      <c r="Q17" s="34" t="str">
        <f t="shared" si="2"/>
        <v/>
      </c>
      <c r="R17" s="34" t="str">
        <f t="shared" si="2"/>
        <v>4</v>
      </c>
      <c r="S17" s="34" t="str">
        <f t="shared" si="2"/>
        <v>5</v>
      </c>
      <c r="T17" s="34" t="str">
        <f t="shared" si="2"/>
        <v>6</v>
      </c>
      <c r="U17" s="34" t="str">
        <f t="shared" si="2"/>
        <v>1</v>
      </c>
      <c r="V17" s="35"/>
      <c r="W17" s="35"/>
      <c r="X17" s="35"/>
    </row>
    <row r="18" spans="1:24">
      <c r="B18" s="3" t="s">
        <v>308</v>
      </c>
      <c r="D18" s="18">
        <f>D13+D17</f>
        <v>35013</v>
      </c>
      <c r="K18" s="34">
        <f>LEN(入力シート!$C16)</f>
        <v>6</v>
      </c>
      <c r="L18" s="34" t="str">
        <f>IFERROR(IF($K18=10-COLUMN(A$1),"",MID($C16,$K18-10+COLUMN(A$1),1))," ")</f>
        <v xml:space="preserve"> </v>
      </c>
      <c r="M18" s="34" t="str">
        <f t="shared" si="2"/>
        <v xml:space="preserve"> </v>
      </c>
      <c r="N18" s="34" t="str">
        <f t="shared" si="2"/>
        <v xml:space="preserve"> </v>
      </c>
      <c r="O18" s="34" t="str">
        <f t="shared" si="2"/>
        <v/>
      </c>
      <c r="P18" s="34" t="str">
        <f t="shared" si="2"/>
        <v>7</v>
      </c>
      <c r="Q18" s="34" t="str">
        <f t="shared" si="2"/>
        <v>0</v>
      </c>
      <c r="R18" s="34" t="str">
        <f t="shared" si="2"/>
        <v>6</v>
      </c>
      <c r="S18" s="34" t="str">
        <f t="shared" si="2"/>
        <v>6</v>
      </c>
      <c r="T18" s="34" t="str">
        <f t="shared" si="2"/>
        <v>4</v>
      </c>
      <c r="U18" s="34" t="str">
        <f t="shared" si="2"/>
        <v>5</v>
      </c>
      <c r="V18" s="35"/>
      <c r="W18" s="35"/>
      <c r="X18" s="35"/>
    </row>
    <row r="19" spans="1:24">
      <c r="B19" s="6"/>
      <c r="D19" s="24"/>
      <c r="K19" s="34"/>
      <c r="L19" s="34"/>
      <c r="M19" s="34"/>
      <c r="N19" s="34"/>
      <c r="O19" s="34"/>
      <c r="P19" s="34"/>
      <c r="Q19" s="34"/>
      <c r="R19" s="34"/>
      <c r="S19" s="34"/>
      <c r="T19" s="34"/>
      <c r="U19" s="34"/>
      <c r="V19" s="35"/>
      <c r="W19" s="35"/>
      <c r="X19" s="35"/>
    </row>
    <row r="20" spans="1:24">
      <c r="B20" s="6"/>
      <c r="C20" s="16" t="s">
        <v>3674</v>
      </c>
      <c r="D20" s="16" t="s">
        <v>3966</v>
      </c>
      <c r="K20" s="34">
        <f>LEN($D13)</f>
        <v>5</v>
      </c>
      <c r="L20" s="34" t="str">
        <f t="shared" ref="L20:U20" si="3">IFERROR(IF($K20=10-COLUMN(A$1),"",MID($D13,$K20-10+COLUMN(A$1),1))," ")</f>
        <v xml:space="preserve"> </v>
      </c>
      <c r="M20" s="34" t="str">
        <f t="shared" si="3"/>
        <v xml:space="preserve"> </v>
      </c>
      <c r="N20" s="34" t="str">
        <f t="shared" si="3"/>
        <v xml:space="preserve"> </v>
      </c>
      <c r="O20" s="34" t="str">
        <f t="shared" si="3"/>
        <v xml:space="preserve"> </v>
      </c>
      <c r="P20" s="34" t="str">
        <f t="shared" si="3"/>
        <v/>
      </c>
      <c r="Q20" s="34" t="str">
        <f t="shared" si="3"/>
        <v>3</v>
      </c>
      <c r="R20" s="34" t="str">
        <f t="shared" si="3"/>
        <v>5</v>
      </c>
      <c r="S20" s="34" t="str">
        <f t="shared" si="3"/>
        <v>0</v>
      </c>
      <c r="T20" s="34" t="str">
        <f t="shared" si="3"/>
        <v>1</v>
      </c>
      <c r="U20" s="34" t="str">
        <f t="shared" si="3"/>
        <v>3</v>
      </c>
      <c r="V20" s="35"/>
      <c r="W20" s="35"/>
      <c r="X20" s="35"/>
    </row>
    <row r="21" spans="1:24">
      <c r="A21" s="1" t="s">
        <v>3979</v>
      </c>
      <c r="B21" s="3" t="s">
        <v>1444</v>
      </c>
      <c r="C21" s="17">
        <v>12</v>
      </c>
      <c r="D21" s="17">
        <v>1</v>
      </c>
      <c r="K21" s="34">
        <f>LEN($D16)</f>
        <v>5</v>
      </c>
      <c r="L21" s="34" t="str">
        <f t="shared" ref="L21:U23" si="4">IFERROR(IF($K21=10-COLUMN(A$1),"",MID($D16,$K21-10+COLUMN(A$1),1))," ")</f>
        <v xml:space="preserve"> </v>
      </c>
      <c r="M21" s="34" t="str">
        <f t="shared" si="4"/>
        <v xml:space="preserve"> </v>
      </c>
      <c r="N21" s="34" t="str">
        <f t="shared" si="4"/>
        <v xml:space="preserve"> </v>
      </c>
      <c r="O21" s="34" t="str">
        <f t="shared" si="4"/>
        <v xml:space="preserve"> </v>
      </c>
      <c r="P21" s="34" t="str">
        <f t="shared" si="4"/>
        <v/>
      </c>
      <c r="Q21" s="34" t="str">
        <f t="shared" si="4"/>
        <v>3</v>
      </c>
      <c r="R21" s="34" t="str">
        <f t="shared" si="4"/>
        <v>5</v>
      </c>
      <c r="S21" s="34" t="str">
        <f t="shared" si="4"/>
        <v>0</v>
      </c>
      <c r="T21" s="34" t="str">
        <f t="shared" si="4"/>
        <v>1</v>
      </c>
      <c r="U21" s="34" t="str">
        <f t="shared" si="4"/>
        <v>3</v>
      </c>
      <c r="V21" s="35"/>
      <c r="W21" s="35"/>
      <c r="X21" s="35"/>
    </row>
    <row r="22" spans="1:24">
      <c r="B22" s="3" t="s">
        <v>2060</v>
      </c>
      <c r="C22" s="17">
        <v>123</v>
      </c>
      <c r="D22" s="17">
        <v>9</v>
      </c>
      <c r="K22" s="34">
        <f>LEN($D17)</f>
        <v>0</v>
      </c>
      <c r="L22" s="34" t="str">
        <f t="shared" si="4"/>
        <v xml:space="preserve"> </v>
      </c>
      <c r="M22" s="34" t="str">
        <f t="shared" si="4"/>
        <v xml:space="preserve"> </v>
      </c>
      <c r="N22" s="34" t="str">
        <f t="shared" si="4"/>
        <v xml:space="preserve"> </v>
      </c>
      <c r="O22" s="34" t="str">
        <f t="shared" si="4"/>
        <v xml:space="preserve"> </v>
      </c>
      <c r="P22" s="34" t="str">
        <f t="shared" si="4"/>
        <v xml:space="preserve"> </v>
      </c>
      <c r="Q22" s="34" t="str">
        <f t="shared" si="4"/>
        <v xml:space="preserve"> </v>
      </c>
      <c r="R22" s="34" t="str">
        <f t="shared" si="4"/>
        <v xml:space="preserve"> </v>
      </c>
      <c r="S22" s="34" t="str">
        <f t="shared" si="4"/>
        <v xml:space="preserve"> </v>
      </c>
      <c r="T22" s="34" t="str">
        <f t="shared" si="4"/>
        <v xml:space="preserve"> </v>
      </c>
      <c r="U22" s="34" t="str">
        <f t="shared" si="4"/>
        <v/>
      </c>
      <c r="V22" s="35"/>
      <c r="W22" s="35"/>
      <c r="X22" s="35"/>
    </row>
    <row r="23" spans="1:24">
      <c r="B23" s="3" t="s">
        <v>3980</v>
      </c>
      <c r="C23" s="17">
        <v>1234</v>
      </c>
      <c r="D23" s="17">
        <v>98</v>
      </c>
      <c r="K23" s="34">
        <f>LEN($D18)</f>
        <v>5</v>
      </c>
      <c r="L23" s="34" t="str">
        <f t="shared" si="4"/>
        <v xml:space="preserve"> </v>
      </c>
      <c r="M23" s="34" t="str">
        <f t="shared" si="4"/>
        <v xml:space="preserve"> </v>
      </c>
      <c r="N23" s="34" t="str">
        <f t="shared" si="4"/>
        <v xml:space="preserve"> </v>
      </c>
      <c r="O23" s="34" t="str">
        <f t="shared" si="4"/>
        <v xml:space="preserve"> </v>
      </c>
      <c r="P23" s="34" t="str">
        <f t="shared" si="4"/>
        <v/>
      </c>
      <c r="Q23" s="34" t="str">
        <f t="shared" si="4"/>
        <v>3</v>
      </c>
      <c r="R23" s="34" t="str">
        <f t="shared" si="4"/>
        <v>5</v>
      </c>
      <c r="S23" s="34" t="str">
        <f t="shared" si="4"/>
        <v>0</v>
      </c>
      <c r="T23" s="34" t="str">
        <f t="shared" si="4"/>
        <v>1</v>
      </c>
      <c r="U23" s="34" t="str">
        <f t="shared" si="4"/>
        <v>3</v>
      </c>
      <c r="V23" s="35"/>
      <c r="W23" s="35"/>
      <c r="X23" s="35"/>
    </row>
    <row r="24" spans="1:24">
      <c r="B24" s="3" t="s">
        <v>913</v>
      </c>
      <c r="C24" s="17">
        <v>12345</v>
      </c>
      <c r="D24" s="17">
        <v>987</v>
      </c>
      <c r="K24" s="35"/>
      <c r="L24" s="35"/>
      <c r="M24" s="35"/>
      <c r="N24" s="35"/>
      <c r="O24" s="35"/>
      <c r="P24" s="35"/>
      <c r="Q24" s="35"/>
      <c r="R24" s="35"/>
      <c r="S24" s="35"/>
      <c r="T24" s="35"/>
      <c r="U24" s="35"/>
      <c r="V24" s="35"/>
      <c r="W24" s="35"/>
      <c r="X24" s="35"/>
    </row>
    <row r="25" spans="1:24">
      <c r="B25" s="3" t="s">
        <v>3981</v>
      </c>
      <c r="C25" s="17">
        <v>123456</v>
      </c>
      <c r="D25" s="17">
        <v>9876</v>
      </c>
      <c r="K25" s="34">
        <f t="shared" ref="K25:K34" si="5">LEN(C21)</f>
        <v>2</v>
      </c>
      <c r="L25" s="34" t="str">
        <f t="shared" ref="L25:U34" si="6">IFERROR(MID($C21,$K25-10+COLUMN(A$1),1)," ")</f>
        <v xml:space="preserve"> </v>
      </c>
      <c r="M25" s="34" t="str">
        <f t="shared" si="6"/>
        <v xml:space="preserve"> </v>
      </c>
      <c r="N25" s="34" t="str">
        <f t="shared" si="6"/>
        <v xml:space="preserve"> </v>
      </c>
      <c r="O25" s="34" t="str">
        <f t="shared" si="6"/>
        <v xml:space="preserve"> </v>
      </c>
      <c r="P25" s="34" t="str">
        <f t="shared" si="6"/>
        <v xml:space="preserve"> </v>
      </c>
      <c r="Q25" s="34" t="str">
        <f t="shared" si="6"/>
        <v xml:space="preserve"> </v>
      </c>
      <c r="R25" s="34" t="str">
        <f t="shared" si="6"/>
        <v xml:space="preserve"> </v>
      </c>
      <c r="S25" s="34" t="str">
        <f t="shared" si="6"/>
        <v xml:space="preserve"> </v>
      </c>
      <c r="T25" s="34" t="str">
        <f t="shared" si="6"/>
        <v>1</v>
      </c>
      <c r="U25" s="34" t="str">
        <f t="shared" si="6"/>
        <v>2</v>
      </c>
      <c r="V25" s="35"/>
      <c r="W25" s="35"/>
      <c r="X25" s="35"/>
    </row>
    <row r="26" spans="1:24">
      <c r="B26" s="3" t="s">
        <v>3982</v>
      </c>
      <c r="C26" s="17">
        <v>1234567</v>
      </c>
      <c r="D26" s="17">
        <v>98765</v>
      </c>
      <c r="K26" s="34">
        <f t="shared" si="5"/>
        <v>3</v>
      </c>
      <c r="L26" s="34" t="str">
        <f t="shared" si="6"/>
        <v xml:space="preserve"> </v>
      </c>
      <c r="M26" s="34" t="str">
        <f t="shared" si="6"/>
        <v xml:space="preserve"> </v>
      </c>
      <c r="N26" s="34" t="str">
        <f t="shared" si="6"/>
        <v xml:space="preserve"> </v>
      </c>
      <c r="O26" s="34" t="str">
        <f t="shared" si="6"/>
        <v xml:space="preserve"> </v>
      </c>
      <c r="P26" s="34" t="str">
        <f t="shared" si="6"/>
        <v xml:space="preserve"> </v>
      </c>
      <c r="Q26" s="34" t="str">
        <f t="shared" si="6"/>
        <v xml:space="preserve"> </v>
      </c>
      <c r="R26" s="34" t="str">
        <f t="shared" si="6"/>
        <v xml:space="preserve"> </v>
      </c>
      <c r="S26" s="34" t="str">
        <f t="shared" si="6"/>
        <v>1</v>
      </c>
      <c r="T26" s="34" t="str">
        <f t="shared" si="6"/>
        <v>2</v>
      </c>
      <c r="U26" s="34" t="str">
        <f t="shared" si="6"/>
        <v>3</v>
      </c>
      <c r="V26" s="35"/>
      <c r="W26" s="35"/>
      <c r="X26" s="35"/>
    </row>
    <row r="27" spans="1:24">
      <c r="B27" s="3" t="s">
        <v>3969</v>
      </c>
      <c r="C27" s="17">
        <v>12345678</v>
      </c>
      <c r="D27" s="17">
        <v>987654</v>
      </c>
      <c r="K27" s="34">
        <f t="shared" si="5"/>
        <v>4</v>
      </c>
      <c r="L27" s="34" t="str">
        <f t="shared" si="6"/>
        <v xml:space="preserve"> </v>
      </c>
      <c r="M27" s="34" t="str">
        <f t="shared" si="6"/>
        <v xml:space="preserve"> </v>
      </c>
      <c r="N27" s="34" t="str">
        <f t="shared" si="6"/>
        <v xml:space="preserve"> </v>
      </c>
      <c r="O27" s="34" t="str">
        <f t="shared" si="6"/>
        <v xml:space="preserve"> </v>
      </c>
      <c r="P27" s="34" t="str">
        <f t="shared" si="6"/>
        <v xml:space="preserve"> </v>
      </c>
      <c r="Q27" s="34" t="str">
        <f t="shared" si="6"/>
        <v xml:space="preserve"> </v>
      </c>
      <c r="R27" s="34" t="str">
        <f t="shared" si="6"/>
        <v>1</v>
      </c>
      <c r="S27" s="34" t="str">
        <f t="shared" si="6"/>
        <v>2</v>
      </c>
      <c r="T27" s="34" t="str">
        <f t="shared" si="6"/>
        <v>3</v>
      </c>
      <c r="U27" s="34" t="str">
        <f t="shared" si="6"/>
        <v>4</v>
      </c>
      <c r="V27" s="35"/>
      <c r="W27" s="35"/>
      <c r="X27" s="35"/>
    </row>
    <row r="28" spans="1:24">
      <c r="B28" s="3" t="s">
        <v>3695</v>
      </c>
      <c r="C28" s="17">
        <v>123456789</v>
      </c>
      <c r="K28" s="34">
        <f t="shared" si="5"/>
        <v>5</v>
      </c>
      <c r="L28" s="34" t="str">
        <f t="shared" si="6"/>
        <v xml:space="preserve"> </v>
      </c>
      <c r="M28" s="34" t="str">
        <f t="shared" si="6"/>
        <v xml:space="preserve"> </v>
      </c>
      <c r="N28" s="34" t="str">
        <f t="shared" si="6"/>
        <v xml:space="preserve"> </v>
      </c>
      <c r="O28" s="34" t="str">
        <f t="shared" si="6"/>
        <v xml:space="preserve"> </v>
      </c>
      <c r="P28" s="34" t="str">
        <f t="shared" si="6"/>
        <v xml:space="preserve"> </v>
      </c>
      <c r="Q28" s="34" t="str">
        <f t="shared" si="6"/>
        <v>1</v>
      </c>
      <c r="R28" s="34" t="str">
        <f t="shared" si="6"/>
        <v>2</v>
      </c>
      <c r="S28" s="34" t="str">
        <f t="shared" si="6"/>
        <v>3</v>
      </c>
      <c r="T28" s="34" t="str">
        <f t="shared" si="6"/>
        <v>4</v>
      </c>
      <c r="U28" s="34" t="str">
        <f t="shared" si="6"/>
        <v>5</v>
      </c>
      <c r="V28" s="35"/>
      <c r="W28" s="35"/>
      <c r="X28" s="35"/>
    </row>
    <row r="29" spans="1:24">
      <c r="B29" s="3" t="s">
        <v>96</v>
      </c>
      <c r="C29" s="17">
        <v>1234567890</v>
      </c>
      <c r="K29" s="34">
        <f t="shared" si="5"/>
        <v>6</v>
      </c>
      <c r="L29" s="34" t="str">
        <f t="shared" si="6"/>
        <v xml:space="preserve"> </v>
      </c>
      <c r="M29" s="34" t="str">
        <f t="shared" si="6"/>
        <v xml:space="preserve"> </v>
      </c>
      <c r="N29" s="34" t="str">
        <f t="shared" si="6"/>
        <v xml:space="preserve"> </v>
      </c>
      <c r="O29" s="34" t="str">
        <f t="shared" si="6"/>
        <v xml:space="preserve"> </v>
      </c>
      <c r="P29" s="34" t="str">
        <f t="shared" si="6"/>
        <v>1</v>
      </c>
      <c r="Q29" s="34" t="str">
        <f t="shared" si="6"/>
        <v>2</v>
      </c>
      <c r="R29" s="34" t="str">
        <f t="shared" si="6"/>
        <v>3</v>
      </c>
      <c r="S29" s="34" t="str">
        <f t="shared" si="6"/>
        <v>4</v>
      </c>
      <c r="T29" s="34" t="str">
        <f t="shared" si="6"/>
        <v>5</v>
      </c>
      <c r="U29" s="34" t="str">
        <f t="shared" si="6"/>
        <v>6</v>
      </c>
      <c r="V29" s="35"/>
      <c r="W29" s="35"/>
      <c r="X29" s="35"/>
    </row>
    <row r="30" spans="1:24">
      <c r="B30" s="7" t="s">
        <v>215</v>
      </c>
      <c r="C30" s="18">
        <f>SUM(C21:C29)</f>
        <v>1371742094</v>
      </c>
      <c r="D30" s="18">
        <f>SUM(D21:D27)</f>
        <v>1097390</v>
      </c>
      <c r="K30" s="34">
        <f t="shared" si="5"/>
        <v>7</v>
      </c>
      <c r="L30" s="34" t="str">
        <f t="shared" si="6"/>
        <v xml:space="preserve"> </v>
      </c>
      <c r="M30" s="34" t="str">
        <f t="shared" si="6"/>
        <v xml:space="preserve"> </v>
      </c>
      <c r="N30" s="34" t="str">
        <f t="shared" si="6"/>
        <v xml:space="preserve"> </v>
      </c>
      <c r="O30" s="34" t="str">
        <f t="shared" si="6"/>
        <v>1</v>
      </c>
      <c r="P30" s="34" t="str">
        <f t="shared" si="6"/>
        <v>2</v>
      </c>
      <c r="Q30" s="34" t="str">
        <f t="shared" si="6"/>
        <v>3</v>
      </c>
      <c r="R30" s="34" t="str">
        <f t="shared" si="6"/>
        <v>4</v>
      </c>
      <c r="S30" s="34" t="str">
        <f t="shared" si="6"/>
        <v>5</v>
      </c>
      <c r="T30" s="34" t="str">
        <f t="shared" si="6"/>
        <v>6</v>
      </c>
      <c r="U30" s="34" t="str">
        <f t="shared" si="6"/>
        <v>7</v>
      </c>
      <c r="V30" s="35"/>
      <c r="W30" s="35"/>
      <c r="X30" s="35"/>
    </row>
    <row r="31" spans="1:24">
      <c r="B31" s="3" t="s">
        <v>2515</v>
      </c>
      <c r="D31" s="17">
        <v>1000</v>
      </c>
      <c r="K31" s="34">
        <f t="shared" si="5"/>
        <v>8</v>
      </c>
      <c r="L31" s="34" t="str">
        <f t="shared" si="6"/>
        <v xml:space="preserve"> </v>
      </c>
      <c r="M31" s="34" t="str">
        <f t="shared" si="6"/>
        <v xml:space="preserve"> </v>
      </c>
      <c r="N31" s="34" t="str">
        <f t="shared" si="6"/>
        <v>1</v>
      </c>
      <c r="O31" s="34" t="str">
        <f t="shared" si="6"/>
        <v>2</v>
      </c>
      <c r="P31" s="34" t="str">
        <f t="shared" si="6"/>
        <v>3</v>
      </c>
      <c r="Q31" s="34" t="str">
        <f t="shared" si="6"/>
        <v>4</v>
      </c>
      <c r="R31" s="34" t="str">
        <f t="shared" si="6"/>
        <v>5</v>
      </c>
      <c r="S31" s="34" t="str">
        <f t="shared" si="6"/>
        <v>6</v>
      </c>
      <c r="T31" s="34" t="str">
        <f t="shared" si="6"/>
        <v>7</v>
      </c>
      <c r="U31" s="34" t="str">
        <f t="shared" si="6"/>
        <v>8</v>
      </c>
      <c r="V31" s="35"/>
      <c r="W31" s="35"/>
      <c r="X31" s="35"/>
    </row>
    <row r="32" spans="1:24">
      <c r="B32" s="3" t="s">
        <v>308</v>
      </c>
      <c r="D32" s="18">
        <f>D30+D31</f>
        <v>1098390</v>
      </c>
      <c r="K32" s="34">
        <f t="shared" si="5"/>
        <v>9</v>
      </c>
      <c r="L32" s="34" t="str">
        <f t="shared" si="6"/>
        <v xml:space="preserve"> </v>
      </c>
      <c r="M32" s="34" t="str">
        <f t="shared" si="6"/>
        <v>1</v>
      </c>
      <c r="N32" s="34" t="str">
        <f t="shared" si="6"/>
        <v>2</v>
      </c>
      <c r="O32" s="34" t="str">
        <f t="shared" si="6"/>
        <v>3</v>
      </c>
      <c r="P32" s="34" t="str">
        <f t="shared" si="6"/>
        <v>4</v>
      </c>
      <c r="Q32" s="34" t="str">
        <f t="shared" si="6"/>
        <v>5</v>
      </c>
      <c r="R32" s="34" t="str">
        <f t="shared" si="6"/>
        <v>6</v>
      </c>
      <c r="S32" s="34" t="str">
        <f t="shared" si="6"/>
        <v>7</v>
      </c>
      <c r="T32" s="34" t="str">
        <f t="shared" si="6"/>
        <v>8</v>
      </c>
      <c r="U32" s="34" t="str">
        <f t="shared" si="6"/>
        <v>9</v>
      </c>
      <c r="V32" s="35"/>
      <c r="W32" s="35"/>
      <c r="X32" s="35"/>
    </row>
    <row r="33" spans="11:24">
      <c r="K33" s="34">
        <f t="shared" si="5"/>
        <v>10</v>
      </c>
      <c r="L33" s="34" t="str">
        <f t="shared" si="6"/>
        <v>1</v>
      </c>
      <c r="M33" s="34" t="str">
        <f t="shared" si="6"/>
        <v>2</v>
      </c>
      <c r="N33" s="34" t="str">
        <f t="shared" si="6"/>
        <v>3</v>
      </c>
      <c r="O33" s="34" t="str">
        <f t="shared" si="6"/>
        <v>4</v>
      </c>
      <c r="P33" s="34" t="str">
        <f t="shared" si="6"/>
        <v>5</v>
      </c>
      <c r="Q33" s="34" t="str">
        <f t="shared" si="6"/>
        <v>6</v>
      </c>
      <c r="R33" s="34" t="str">
        <f t="shared" si="6"/>
        <v>7</v>
      </c>
      <c r="S33" s="34" t="str">
        <f t="shared" si="6"/>
        <v>8</v>
      </c>
      <c r="T33" s="34" t="str">
        <f t="shared" si="6"/>
        <v>9</v>
      </c>
      <c r="U33" s="34" t="str">
        <f t="shared" si="6"/>
        <v>0</v>
      </c>
      <c r="V33" s="35"/>
      <c r="W33" s="35"/>
      <c r="X33" s="35"/>
    </row>
    <row r="34" spans="11:24">
      <c r="K34" s="34">
        <f t="shared" si="5"/>
        <v>10</v>
      </c>
      <c r="L34" s="34" t="str">
        <f t="shared" si="6"/>
        <v>1</v>
      </c>
      <c r="M34" s="34" t="str">
        <f t="shared" si="6"/>
        <v>3</v>
      </c>
      <c r="N34" s="34" t="str">
        <f t="shared" si="6"/>
        <v>7</v>
      </c>
      <c r="O34" s="34" t="str">
        <f t="shared" si="6"/>
        <v>1</v>
      </c>
      <c r="P34" s="34" t="str">
        <f t="shared" si="6"/>
        <v>7</v>
      </c>
      <c r="Q34" s="34" t="str">
        <f t="shared" si="6"/>
        <v>4</v>
      </c>
      <c r="R34" s="34" t="str">
        <f t="shared" si="6"/>
        <v>2</v>
      </c>
      <c r="S34" s="34" t="str">
        <f t="shared" si="6"/>
        <v>0</v>
      </c>
      <c r="T34" s="34" t="str">
        <f t="shared" si="6"/>
        <v>9</v>
      </c>
      <c r="U34" s="34" t="str">
        <f t="shared" si="6"/>
        <v>4</v>
      </c>
      <c r="V34" s="35"/>
      <c r="W34" s="35"/>
      <c r="X34" s="35"/>
    </row>
    <row r="35" spans="11:24">
      <c r="K35" s="35"/>
      <c r="L35" s="35"/>
      <c r="M35" s="35"/>
      <c r="N35" s="35"/>
      <c r="O35" s="35"/>
      <c r="P35" s="35"/>
      <c r="Q35" s="35"/>
      <c r="R35" s="35"/>
      <c r="S35" s="35"/>
      <c r="T35" s="35"/>
      <c r="U35" s="35"/>
      <c r="V35" s="35"/>
      <c r="W35" s="35"/>
      <c r="X35" s="35"/>
    </row>
    <row r="36" spans="11:24">
      <c r="K36" s="34">
        <f t="shared" ref="K36:K42" si="7">LEN(D21)</f>
        <v>1</v>
      </c>
      <c r="L36" s="34"/>
      <c r="M36" s="34" t="str">
        <f t="shared" ref="M36:U42" si="8">IFERROR(MID($D21,$K36-10+COLUMN(B$1),1)," ")</f>
        <v xml:space="preserve"> </v>
      </c>
      <c r="N36" s="34" t="str">
        <f t="shared" si="8"/>
        <v xml:space="preserve"> </v>
      </c>
      <c r="O36" s="34" t="str">
        <f t="shared" si="8"/>
        <v xml:space="preserve"> </v>
      </c>
      <c r="P36" s="34" t="str">
        <f t="shared" si="8"/>
        <v xml:space="preserve"> </v>
      </c>
      <c r="Q36" s="34" t="str">
        <f t="shared" si="8"/>
        <v xml:space="preserve"> </v>
      </c>
      <c r="R36" s="34" t="str">
        <f t="shared" si="8"/>
        <v xml:space="preserve"> </v>
      </c>
      <c r="S36" s="34" t="str">
        <f t="shared" si="8"/>
        <v xml:space="preserve"> </v>
      </c>
      <c r="T36" s="34" t="str">
        <f t="shared" si="8"/>
        <v xml:space="preserve"> </v>
      </c>
      <c r="U36" s="34" t="str">
        <f t="shared" si="8"/>
        <v>1</v>
      </c>
      <c r="V36" s="35"/>
      <c r="W36" s="35"/>
      <c r="X36" s="35"/>
    </row>
    <row r="37" spans="11:24">
      <c r="K37" s="34">
        <f t="shared" si="7"/>
        <v>1</v>
      </c>
      <c r="L37" s="34"/>
      <c r="M37" s="34" t="str">
        <f t="shared" si="8"/>
        <v xml:space="preserve"> </v>
      </c>
      <c r="N37" s="34" t="str">
        <f t="shared" si="8"/>
        <v xml:space="preserve"> </v>
      </c>
      <c r="O37" s="34" t="str">
        <f t="shared" si="8"/>
        <v xml:space="preserve"> </v>
      </c>
      <c r="P37" s="34" t="str">
        <f t="shared" si="8"/>
        <v xml:space="preserve"> </v>
      </c>
      <c r="Q37" s="34" t="str">
        <f t="shared" si="8"/>
        <v xml:space="preserve"> </v>
      </c>
      <c r="R37" s="34" t="str">
        <f t="shared" si="8"/>
        <v xml:space="preserve"> </v>
      </c>
      <c r="S37" s="34" t="str">
        <f t="shared" si="8"/>
        <v xml:space="preserve"> </v>
      </c>
      <c r="T37" s="34" t="str">
        <f t="shared" si="8"/>
        <v xml:space="preserve"> </v>
      </c>
      <c r="U37" s="34" t="str">
        <f t="shared" si="8"/>
        <v>9</v>
      </c>
      <c r="V37" s="35"/>
      <c r="W37" s="35"/>
      <c r="X37" s="35"/>
    </row>
    <row r="38" spans="11:24">
      <c r="K38" s="34">
        <f t="shared" si="7"/>
        <v>2</v>
      </c>
      <c r="L38" s="34"/>
      <c r="M38" s="34" t="str">
        <f t="shared" si="8"/>
        <v xml:space="preserve"> </v>
      </c>
      <c r="N38" s="34" t="str">
        <f t="shared" si="8"/>
        <v xml:space="preserve"> </v>
      </c>
      <c r="O38" s="34" t="str">
        <f t="shared" si="8"/>
        <v xml:space="preserve"> </v>
      </c>
      <c r="P38" s="34" t="str">
        <f t="shared" si="8"/>
        <v xml:space="preserve"> </v>
      </c>
      <c r="Q38" s="34" t="str">
        <f t="shared" si="8"/>
        <v xml:space="preserve"> </v>
      </c>
      <c r="R38" s="34" t="str">
        <f t="shared" si="8"/>
        <v xml:space="preserve"> </v>
      </c>
      <c r="S38" s="34" t="str">
        <f t="shared" si="8"/>
        <v xml:space="preserve"> </v>
      </c>
      <c r="T38" s="34" t="str">
        <f t="shared" si="8"/>
        <v>9</v>
      </c>
      <c r="U38" s="34" t="str">
        <f t="shared" si="8"/>
        <v>8</v>
      </c>
      <c r="V38" s="35"/>
      <c r="W38" s="35"/>
      <c r="X38" s="35"/>
    </row>
    <row r="39" spans="11:24">
      <c r="K39" s="34">
        <f t="shared" si="7"/>
        <v>3</v>
      </c>
      <c r="L39" s="34"/>
      <c r="M39" s="34" t="str">
        <f t="shared" si="8"/>
        <v xml:space="preserve"> </v>
      </c>
      <c r="N39" s="34" t="str">
        <f t="shared" si="8"/>
        <v xml:space="preserve"> </v>
      </c>
      <c r="O39" s="34" t="str">
        <f t="shared" si="8"/>
        <v xml:space="preserve"> </v>
      </c>
      <c r="P39" s="34" t="str">
        <f t="shared" si="8"/>
        <v xml:space="preserve"> </v>
      </c>
      <c r="Q39" s="34" t="str">
        <f t="shared" si="8"/>
        <v xml:space="preserve"> </v>
      </c>
      <c r="R39" s="34" t="str">
        <f t="shared" si="8"/>
        <v xml:space="preserve"> </v>
      </c>
      <c r="S39" s="34" t="str">
        <f t="shared" si="8"/>
        <v>9</v>
      </c>
      <c r="T39" s="34" t="str">
        <f t="shared" si="8"/>
        <v>8</v>
      </c>
      <c r="U39" s="34" t="str">
        <f t="shared" si="8"/>
        <v>7</v>
      </c>
      <c r="V39" s="35"/>
      <c r="W39" s="35"/>
      <c r="X39" s="35"/>
    </row>
    <row r="40" spans="11:24">
      <c r="K40" s="34">
        <f t="shared" si="7"/>
        <v>4</v>
      </c>
      <c r="L40" s="34"/>
      <c r="M40" s="34" t="str">
        <f t="shared" si="8"/>
        <v xml:space="preserve"> </v>
      </c>
      <c r="N40" s="34" t="str">
        <f t="shared" si="8"/>
        <v xml:space="preserve"> </v>
      </c>
      <c r="O40" s="34" t="str">
        <f t="shared" si="8"/>
        <v xml:space="preserve"> </v>
      </c>
      <c r="P40" s="34" t="str">
        <f t="shared" si="8"/>
        <v xml:space="preserve"> </v>
      </c>
      <c r="Q40" s="34" t="str">
        <f t="shared" si="8"/>
        <v xml:space="preserve"> </v>
      </c>
      <c r="R40" s="34" t="str">
        <f t="shared" si="8"/>
        <v>9</v>
      </c>
      <c r="S40" s="34" t="str">
        <f t="shared" si="8"/>
        <v>8</v>
      </c>
      <c r="T40" s="34" t="str">
        <f t="shared" si="8"/>
        <v>7</v>
      </c>
      <c r="U40" s="34" t="str">
        <f t="shared" si="8"/>
        <v>6</v>
      </c>
      <c r="V40" s="35"/>
      <c r="W40" s="35"/>
      <c r="X40" s="35"/>
    </row>
    <row r="41" spans="11:24">
      <c r="K41" s="34">
        <f t="shared" si="7"/>
        <v>5</v>
      </c>
      <c r="L41" s="34"/>
      <c r="M41" s="34" t="str">
        <f t="shared" si="8"/>
        <v xml:space="preserve"> </v>
      </c>
      <c r="N41" s="34" t="str">
        <f t="shared" si="8"/>
        <v xml:space="preserve"> </v>
      </c>
      <c r="O41" s="34" t="str">
        <f t="shared" si="8"/>
        <v xml:space="preserve"> </v>
      </c>
      <c r="P41" s="34" t="str">
        <f t="shared" si="8"/>
        <v xml:space="preserve"> </v>
      </c>
      <c r="Q41" s="34" t="str">
        <f t="shared" si="8"/>
        <v>9</v>
      </c>
      <c r="R41" s="34" t="str">
        <f t="shared" si="8"/>
        <v>8</v>
      </c>
      <c r="S41" s="34" t="str">
        <f t="shared" si="8"/>
        <v>7</v>
      </c>
      <c r="T41" s="34" t="str">
        <f t="shared" si="8"/>
        <v>6</v>
      </c>
      <c r="U41" s="34" t="str">
        <f t="shared" si="8"/>
        <v>5</v>
      </c>
      <c r="V41" s="35"/>
      <c r="W41" s="35"/>
      <c r="X41" s="35"/>
    </row>
    <row r="42" spans="11:24">
      <c r="K42" s="34">
        <f t="shared" si="7"/>
        <v>6</v>
      </c>
      <c r="L42" s="34"/>
      <c r="M42" s="34" t="str">
        <f t="shared" si="8"/>
        <v xml:space="preserve"> </v>
      </c>
      <c r="N42" s="34" t="str">
        <f t="shared" si="8"/>
        <v xml:space="preserve"> </v>
      </c>
      <c r="O42" s="34" t="str">
        <f t="shared" si="8"/>
        <v xml:space="preserve"> </v>
      </c>
      <c r="P42" s="34" t="str">
        <f t="shared" si="8"/>
        <v>9</v>
      </c>
      <c r="Q42" s="34" t="str">
        <f t="shared" si="8"/>
        <v>8</v>
      </c>
      <c r="R42" s="34" t="str">
        <f t="shared" si="8"/>
        <v>7</v>
      </c>
      <c r="S42" s="34" t="str">
        <f t="shared" si="8"/>
        <v>6</v>
      </c>
      <c r="T42" s="34" t="str">
        <f t="shared" si="8"/>
        <v>5</v>
      </c>
      <c r="U42" s="34" t="str">
        <f t="shared" si="8"/>
        <v>4</v>
      </c>
      <c r="V42" s="35"/>
      <c r="W42" s="35"/>
      <c r="X42" s="35"/>
    </row>
    <row r="43" spans="11:24">
      <c r="K43" s="34">
        <f>LEN(D30)</f>
        <v>7</v>
      </c>
      <c r="L43" s="34"/>
      <c r="M43" s="34" t="str">
        <f t="shared" ref="M43:U45" si="9">IFERROR(MID($D30,$K43-10+COLUMN(B$1),1)," ")</f>
        <v xml:space="preserve"> </v>
      </c>
      <c r="N43" s="34" t="str">
        <f t="shared" si="9"/>
        <v xml:space="preserve"> </v>
      </c>
      <c r="O43" s="34" t="str">
        <f t="shared" si="9"/>
        <v>1</v>
      </c>
      <c r="P43" s="34" t="str">
        <f t="shared" si="9"/>
        <v>0</v>
      </c>
      <c r="Q43" s="34" t="str">
        <f t="shared" si="9"/>
        <v>9</v>
      </c>
      <c r="R43" s="34" t="str">
        <f t="shared" si="9"/>
        <v>7</v>
      </c>
      <c r="S43" s="34" t="str">
        <f t="shared" si="9"/>
        <v>3</v>
      </c>
      <c r="T43" s="34" t="str">
        <f t="shared" si="9"/>
        <v>9</v>
      </c>
      <c r="U43" s="34" t="str">
        <f t="shared" si="9"/>
        <v>0</v>
      </c>
      <c r="V43" s="35"/>
      <c r="W43" s="35"/>
      <c r="X43" s="35"/>
    </row>
    <row r="44" spans="11:24">
      <c r="K44" s="34">
        <f>LEN(D31)</f>
        <v>4</v>
      </c>
      <c r="L44" s="34"/>
      <c r="M44" s="34" t="str">
        <f t="shared" si="9"/>
        <v xml:space="preserve"> </v>
      </c>
      <c r="N44" s="34" t="str">
        <f t="shared" si="9"/>
        <v xml:space="preserve"> </v>
      </c>
      <c r="O44" s="34" t="str">
        <f t="shared" si="9"/>
        <v xml:space="preserve"> </v>
      </c>
      <c r="P44" s="34" t="str">
        <f t="shared" si="9"/>
        <v xml:space="preserve"> </v>
      </c>
      <c r="Q44" s="34" t="str">
        <f t="shared" si="9"/>
        <v xml:space="preserve"> </v>
      </c>
      <c r="R44" s="34" t="str">
        <f t="shared" si="9"/>
        <v>1</v>
      </c>
      <c r="S44" s="34" t="str">
        <f t="shared" si="9"/>
        <v>0</v>
      </c>
      <c r="T44" s="34" t="str">
        <f t="shared" si="9"/>
        <v>0</v>
      </c>
      <c r="U44" s="34" t="str">
        <f t="shared" si="9"/>
        <v>0</v>
      </c>
      <c r="V44" s="35"/>
      <c r="W44" s="35"/>
      <c r="X44" s="35"/>
    </row>
    <row r="45" spans="11:24">
      <c r="K45" s="34">
        <f>LEN(D32)</f>
        <v>7</v>
      </c>
      <c r="L45" s="34"/>
      <c r="M45" s="34" t="str">
        <f t="shared" si="9"/>
        <v xml:space="preserve"> </v>
      </c>
      <c r="N45" s="34" t="str">
        <f t="shared" si="9"/>
        <v xml:space="preserve"> </v>
      </c>
      <c r="O45" s="34" t="str">
        <f t="shared" si="9"/>
        <v>1</v>
      </c>
      <c r="P45" s="34" t="str">
        <f t="shared" si="9"/>
        <v>0</v>
      </c>
      <c r="Q45" s="34" t="str">
        <f t="shared" si="9"/>
        <v>9</v>
      </c>
      <c r="R45" s="34" t="str">
        <f t="shared" si="9"/>
        <v>8</v>
      </c>
      <c r="S45" s="34" t="str">
        <f t="shared" si="9"/>
        <v>3</v>
      </c>
      <c r="T45" s="34" t="str">
        <f t="shared" si="9"/>
        <v>9</v>
      </c>
      <c r="U45" s="34" t="str">
        <f t="shared" si="9"/>
        <v>0</v>
      </c>
      <c r="V45" s="35"/>
      <c r="W45" s="35"/>
      <c r="X45" s="35"/>
    </row>
  </sheetData>
  <sheetProtection sheet="1" objects="1" scenarios="1"/>
  <mergeCells count="2">
    <mergeCell ref="C4:D4"/>
    <mergeCell ref="C11:D11"/>
  </mergeCells>
  <phoneticPr fontId="2"/>
  <conditionalFormatting sqref="D6:F6">
    <cfRule type="expression" dxfId="2" priority="1">
      <formula>$D$6=0</formula>
    </cfRule>
  </conditionalFormatting>
  <dataValidations count="2">
    <dataValidation type="list" allowBlank="1" showDropDown="0" showInputMessage="1" showErrorMessage="1" sqref="C1">
      <formula1>"一括納入,営業所等毎"</formula1>
    </dataValidation>
    <dataValidation type="list" allowBlank="1" showDropDown="0" showInputMessage="1" showErrorMessage="1" sqref="C11:D11">
      <formula1>$AB$1:$AB$9</formula1>
    </dataValidation>
  </dataValidations>
  <pageMargins left="0.70866141732283472" right="0.70866141732283472" top="0.74803149606299213" bottom="0.74803149606299213" header="0.31496062992125984" footer="0.31496062992125984"/>
  <pageSetup paperSize="9" scale="5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pageSetUpPr fitToPage="1"/>
  </sheetPr>
  <dimension ref="A1:BH164"/>
  <sheetViews>
    <sheetView view="pageBreakPreview" zoomScale="115" zoomScaleNormal="150" zoomScaleSheetLayoutView="115" workbookViewId="0">
      <selection activeCell="AR88" sqref="AR88:BG90"/>
    </sheetView>
  </sheetViews>
  <sheetFormatPr defaultRowHeight="18.75"/>
  <cols>
    <col min="1" max="1" width="2.375" customWidth="1"/>
    <col min="2" max="2" width="1.25" customWidth="1"/>
    <col min="3" max="25" width="2.375" customWidth="1"/>
    <col min="26" max="26" width="1.625" customWidth="1"/>
    <col min="27" max="27" width="3" customWidth="1"/>
    <col min="28" max="28" width="1.625" customWidth="1"/>
    <col min="29" max="30" width="0.875" customWidth="1"/>
    <col min="31" max="32" width="1.625" customWidth="1"/>
    <col min="33" max="34" width="0.875" customWidth="1"/>
    <col min="35" max="35" width="1.625" customWidth="1"/>
    <col min="36" max="38" width="0.75" customWidth="1"/>
    <col min="39" max="39" width="0.875" customWidth="1"/>
    <col min="40" max="40" width="1.625" customWidth="1"/>
    <col min="41" max="41" width="2.5" customWidth="1"/>
    <col min="42" max="42" width="2.625" customWidth="1"/>
    <col min="43" max="43" width="3.5" customWidth="1"/>
    <col min="44" max="44" width="2.625" customWidth="1"/>
    <col min="45" max="45" width="3.625" customWidth="1"/>
    <col min="46" max="47" width="1.625" customWidth="1"/>
    <col min="48" max="48" width="2.625" customWidth="1"/>
    <col min="49" max="49" width="3.625" customWidth="1"/>
    <col min="50" max="51" width="3.125" customWidth="1"/>
    <col min="52" max="58" width="2.75" customWidth="1"/>
    <col min="59" max="59" width="3.125" customWidth="1"/>
    <col min="60" max="60" width="0.25" customWidth="1"/>
    <col min="61" max="61" width="1.125" customWidth="1"/>
    <col min="62" max="73" width="2.625" customWidth="1"/>
  </cols>
  <sheetData>
    <row r="1" spans="1:60" s="36" customFormat="1" ht="15" customHeight="1">
      <c r="A1" s="40" t="s">
        <v>0</v>
      </c>
      <c r="B1" s="40"/>
      <c r="C1" s="40"/>
      <c r="D1" s="40"/>
      <c r="E1" s="40"/>
      <c r="F1" s="40"/>
      <c r="G1" s="40"/>
      <c r="H1" s="40"/>
      <c r="I1" s="40"/>
      <c r="J1" s="40"/>
      <c r="K1" s="108"/>
      <c r="L1" s="108"/>
      <c r="M1" s="108"/>
      <c r="N1" s="40"/>
      <c r="O1" s="40"/>
      <c r="P1" s="40"/>
      <c r="Q1" s="40"/>
      <c r="R1" s="40"/>
      <c r="S1" s="276" t="s">
        <v>220</v>
      </c>
      <c r="T1" s="276"/>
      <c r="U1" s="276"/>
      <c r="V1" s="276"/>
      <c r="W1" s="276"/>
      <c r="X1" s="276"/>
      <c r="Y1" s="276"/>
      <c r="Z1" s="40"/>
      <c r="AA1" s="310" t="s">
        <v>25</v>
      </c>
      <c r="AB1" s="106"/>
      <c r="AC1" s="106"/>
      <c r="AD1" s="106"/>
      <c r="AE1" s="106"/>
      <c r="AF1" s="106"/>
      <c r="AG1" s="106"/>
      <c r="AH1" s="106"/>
      <c r="AI1" s="106"/>
      <c r="AJ1" s="106"/>
      <c r="AK1" s="106"/>
      <c r="AL1" s="106"/>
      <c r="AM1" s="106"/>
      <c r="AN1" s="106"/>
      <c r="AO1" s="106"/>
      <c r="AP1" s="287"/>
      <c r="AQ1" s="453" t="s">
        <v>1131</v>
      </c>
      <c r="AR1" s="461" t="str">
        <f>IF(入力シート!C1="","県・営",IF(入力シート!C1="一括納入","県","営"))</f>
        <v>営</v>
      </c>
      <c r="AS1" s="461"/>
      <c r="AT1" s="461"/>
      <c r="AU1" s="461"/>
      <c r="AV1" s="524"/>
      <c r="AW1" s="551" t="s">
        <v>234</v>
      </c>
      <c r="AX1" s="551"/>
      <c r="AY1" s="106"/>
      <c r="AZ1" s="106"/>
      <c r="BA1" s="106"/>
      <c r="BB1" s="106"/>
      <c r="BC1" s="106"/>
      <c r="BD1" s="106"/>
      <c r="BE1" s="106"/>
      <c r="BF1" s="106"/>
      <c r="BG1" s="287"/>
      <c r="BH1" s="40"/>
    </row>
    <row r="2" spans="1:60" s="36" customFormat="1" ht="15" customHeight="1">
      <c r="A2" s="40" t="s">
        <v>14</v>
      </c>
      <c r="B2" s="40"/>
      <c r="C2" s="40"/>
      <c r="D2" s="40"/>
      <c r="E2" s="40"/>
      <c r="F2" s="40"/>
      <c r="G2" s="40"/>
      <c r="H2" s="40"/>
      <c r="I2" s="40"/>
      <c r="J2" s="40"/>
      <c r="K2" s="108"/>
      <c r="L2" s="40"/>
      <c r="M2" s="40"/>
      <c r="N2" s="40"/>
      <c r="O2" s="40"/>
      <c r="P2" s="40"/>
      <c r="Q2" s="40"/>
      <c r="R2" s="40"/>
      <c r="S2" s="275" t="s">
        <v>205</v>
      </c>
      <c r="T2" s="275"/>
      <c r="U2" s="275"/>
      <c r="V2" s="275"/>
      <c r="W2" s="275"/>
      <c r="X2" s="275"/>
      <c r="Y2" s="275"/>
      <c r="Z2" s="40"/>
      <c r="AA2" s="76"/>
      <c r="AB2" s="142" t="s">
        <v>249</v>
      </c>
      <c r="AC2" s="108"/>
      <c r="AD2" s="108"/>
      <c r="AE2" s="108"/>
      <c r="AF2" s="108"/>
      <c r="AG2" s="108"/>
      <c r="AH2" s="108"/>
      <c r="AI2" s="108"/>
      <c r="AJ2" s="108"/>
      <c r="AK2" s="108"/>
      <c r="AL2" s="108"/>
      <c r="AM2" s="108"/>
      <c r="AN2" s="108"/>
      <c r="AO2" s="108"/>
      <c r="AP2" s="289"/>
      <c r="AQ2" s="454"/>
      <c r="AR2" s="462" t="str">
        <f>IF(入力シート!E5="",入力シート!E4,入力シート!E5)</f>
        <v>静岡市葵区追手町　８－１</v>
      </c>
      <c r="AS2" s="482"/>
      <c r="AT2" s="482"/>
      <c r="AU2" s="482"/>
      <c r="AV2" s="482"/>
      <c r="AW2" s="482"/>
      <c r="AX2" s="482"/>
      <c r="AY2" s="482"/>
      <c r="AZ2" s="482"/>
      <c r="BA2" s="482"/>
      <c r="BB2" s="482"/>
      <c r="BC2" s="482"/>
      <c r="BD2" s="482"/>
      <c r="BE2" s="482"/>
      <c r="BF2" s="482"/>
      <c r="BG2" s="691"/>
      <c r="BH2" s="108"/>
    </row>
    <row r="3" spans="1:60" s="36" customFormat="1" ht="6" customHeight="1">
      <c r="A3" s="41" t="s">
        <v>64</v>
      </c>
      <c r="B3" s="75"/>
      <c r="C3" s="106"/>
      <c r="D3" s="106"/>
      <c r="E3" s="106"/>
      <c r="F3" s="106"/>
      <c r="G3" s="106"/>
      <c r="H3" s="106"/>
      <c r="I3" s="106"/>
      <c r="J3" s="106"/>
      <c r="K3" s="106"/>
      <c r="L3" s="106"/>
      <c r="M3" s="106"/>
      <c r="N3" s="106"/>
      <c r="O3" s="106"/>
      <c r="P3" s="106"/>
      <c r="Q3" s="106"/>
      <c r="R3" s="106"/>
      <c r="S3" s="106"/>
      <c r="T3" s="106"/>
      <c r="U3" s="106"/>
      <c r="V3" s="106"/>
      <c r="W3" s="106"/>
      <c r="X3" s="106"/>
      <c r="Y3" s="287"/>
      <c r="Z3" s="108"/>
      <c r="AA3" s="75"/>
      <c r="AB3" s="106"/>
      <c r="AC3" s="106"/>
      <c r="AD3" s="106"/>
      <c r="AE3" s="106"/>
      <c r="AF3" s="106"/>
      <c r="AG3" s="106"/>
      <c r="AH3" s="106"/>
      <c r="AI3" s="106"/>
      <c r="AJ3" s="106"/>
      <c r="AK3" s="106"/>
      <c r="AL3" s="106"/>
      <c r="AM3" s="106"/>
      <c r="AN3" s="106"/>
      <c r="AO3" s="106"/>
      <c r="AP3" s="287"/>
      <c r="AQ3" s="454"/>
      <c r="AR3" s="462"/>
      <c r="AS3" s="482"/>
      <c r="AT3" s="482"/>
      <c r="AU3" s="482"/>
      <c r="AV3" s="482"/>
      <c r="AW3" s="482"/>
      <c r="AX3" s="482"/>
      <c r="AY3" s="482"/>
      <c r="AZ3" s="482"/>
      <c r="BA3" s="482"/>
      <c r="BB3" s="482"/>
      <c r="BC3" s="482"/>
      <c r="BD3" s="482"/>
      <c r="BE3" s="482"/>
      <c r="BF3" s="482"/>
      <c r="BG3" s="691"/>
      <c r="BH3" s="108"/>
    </row>
    <row r="4" spans="1:60" s="36" customFormat="1" ht="22.5" customHeight="1">
      <c r="A4" s="42"/>
      <c r="B4" s="76"/>
      <c r="C4" s="107" t="str">
        <f>IF(入力シート!$E$11=1,"※","")</f>
        <v/>
      </c>
      <c r="D4" s="121" t="s">
        <v>44</v>
      </c>
      <c r="E4" s="134" t="s">
        <v>56</v>
      </c>
      <c r="F4" s="134"/>
      <c r="G4" s="134"/>
      <c r="H4" s="134"/>
      <c r="I4" s="134"/>
      <c r="J4" s="134"/>
      <c r="K4" s="134"/>
      <c r="L4" s="134"/>
      <c r="M4" s="134"/>
      <c r="N4" s="108"/>
      <c r="O4" s="107" t="str">
        <f>IF(入力シート!$E$11=6,"※","")</f>
        <v/>
      </c>
      <c r="P4" s="121" t="s">
        <v>109</v>
      </c>
      <c r="Q4" s="259" t="s">
        <v>124</v>
      </c>
      <c r="R4" s="259"/>
      <c r="S4" s="259"/>
      <c r="T4" s="259"/>
      <c r="U4" s="259"/>
      <c r="V4" s="259"/>
      <c r="W4" s="259"/>
      <c r="X4" s="259"/>
      <c r="Y4" s="288"/>
      <c r="Z4" s="108"/>
      <c r="AA4" s="311" t="s">
        <v>252</v>
      </c>
      <c r="AB4" s="164" t="str">
        <f>LEFT(入力シート!$D$8,1)</f>
        <v>0</v>
      </c>
      <c r="AC4" s="164"/>
      <c r="AD4" s="164" t="str">
        <f>RIGHT(入力シート!$D$8,1)</f>
        <v>8</v>
      </c>
      <c r="AE4" s="164"/>
      <c r="AF4" s="415" t="s">
        <v>15</v>
      </c>
      <c r="AG4" s="415"/>
      <c r="AH4" s="415"/>
      <c r="AI4" s="164" t="str">
        <f>LEFT(入力シート!$E$8,1)</f>
        <v>0</v>
      </c>
      <c r="AJ4" s="164"/>
      <c r="AK4" s="164" t="str">
        <f>RIGHT(入力シート!$E$8,1)</f>
        <v>5</v>
      </c>
      <c r="AL4" s="164"/>
      <c r="AM4" s="164"/>
      <c r="AN4" s="436" t="s">
        <v>111</v>
      </c>
      <c r="AO4" s="436"/>
      <c r="AP4" s="443"/>
      <c r="AQ4" s="454"/>
      <c r="AR4" s="463" t="str">
        <f>入力シート!C4</f>
        <v>（株）みずほ銀行　静岡支店</v>
      </c>
      <c r="AS4" s="483"/>
      <c r="AT4" s="483"/>
      <c r="AU4" s="483"/>
      <c r="AV4" s="483"/>
      <c r="AW4" s="483"/>
      <c r="AX4" s="483"/>
      <c r="AY4" s="483"/>
      <c r="AZ4" s="483"/>
      <c r="BA4" s="483"/>
      <c r="BB4" s="483"/>
      <c r="BC4" s="483"/>
      <c r="BD4" s="483"/>
      <c r="BE4" s="483"/>
      <c r="BF4" s="483"/>
      <c r="BG4" s="692"/>
      <c r="BH4" s="108"/>
    </row>
    <row r="5" spans="1:60" s="36" customFormat="1" ht="6" customHeight="1">
      <c r="A5" s="42"/>
      <c r="B5" s="76"/>
      <c r="C5" s="108"/>
      <c r="D5" s="108"/>
      <c r="E5" s="108"/>
      <c r="F5" s="108"/>
      <c r="G5" s="108"/>
      <c r="H5" s="108"/>
      <c r="I5" s="108"/>
      <c r="J5" s="108"/>
      <c r="K5" s="108"/>
      <c r="L5" s="108"/>
      <c r="M5" s="108"/>
      <c r="N5" s="108"/>
      <c r="O5" s="108"/>
      <c r="P5" s="108"/>
      <c r="Q5" s="108"/>
      <c r="R5" s="108"/>
      <c r="S5" s="108"/>
      <c r="T5" s="108"/>
      <c r="U5" s="108"/>
      <c r="V5" s="108"/>
      <c r="W5" s="108"/>
      <c r="X5" s="108"/>
      <c r="Y5" s="289"/>
      <c r="Z5" s="108"/>
      <c r="AA5" s="76"/>
      <c r="AB5" s="108"/>
      <c r="AC5" s="108"/>
      <c r="AD5" s="108"/>
      <c r="AE5" s="108"/>
      <c r="AF5" s="108"/>
      <c r="AG5" s="108"/>
      <c r="AH5" s="108"/>
      <c r="AI5" s="108"/>
      <c r="AJ5" s="108"/>
      <c r="AK5" s="108"/>
      <c r="AL5" s="108"/>
      <c r="AM5" s="108"/>
      <c r="AN5" s="108"/>
      <c r="AO5" s="108"/>
      <c r="AP5" s="289"/>
      <c r="AQ5" s="454"/>
      <c r="AR5" s="463"/>
      <c r="AS5" s="483"/>
      <c r="AT5" s="483"/>
      <c r="AU5" s="483"/>
      <c r="AV5" s="483"/>
      <c r="AW5" s="483"/>
      <c r="AX5" s="483"/>
      <c r="AY5" s="483"/>
      <c r="AZ5" s="483"/>
      <c r="BA5" s="483"/>
      <c r="BB5" s="483"/>
      <c r="BC5" s="483"/>
      <c r="BD5" s="483"/>
      <c r="BE5" s="483"/>
      <c r="BF5" s="483"/>
      <c r="BG5" s="692"/>
      <c r="BH5" s="108"/>
    </row>
    <row r="6" spans="1:60" s="36" customFormat="1" ht="22.5" customHeight="1">
      <c r="A6" s="42"/>
      <c r="B6" s="76"/>
      <c r="C6" s="107" t="str">
        <f>IF(入力シート!$E$11=2,"※","")</f>
        <v/>
      </c>
      <c r="D6" s="121" t="s">
        <v>26</v>
      </c>
      <c r="E6" s="108" t="s">
        <v>77</v>
      </c>
      <c r="F6" s="108"/>
      <c r="G6" s="108"/>
      <c r="H6" s="108"/>
      <c r="I6" s="108"/>
      <c r="J6" s="108"/>
      <c r="K6" s="108"/>
      <c r="L6" s="108"/>
      <c r="M6" s="108"/>
      <c r="N6" s="108"/>
      <c r="O6" s="107" t="str">
        <f>IF(入力シート!$E$11=7,"※","")</f>
        <v/>
      </c>
      <c r="P6" s="121" t="s">
        <v>117</v>
      </c>
      <c r="Q6" s="108" t="s">
        <v>139</v>
      </c>
      <c r="R6" s="108"/>
      <c r="S6" s="108"/>
      <c r="T6" s="108"/>
      <c r="U6" s="108"/>
      <c r="V6" s="108"/>
      <c r="W6" s="108"/>
      <c r="X6" s="108"/>
      <c r="Y6" s="289"/>
      <c r="Z6" s="108"/>
      <c r="AA6" s="312" t="s">
        <v>252</v>
      </c>
      <c r="AB6" s="164" t="str">
        <f>LEFT(入力シート!$D$9,1)</f>
        <v>0</v>
      </c>
      <c r="AC6" s="164" t="str">
        <f>RIGHT(入力シート!$D$9,1)</f>
        <v>8</v>
      </c>
      <c r="AD6" s="164"/>
      <c r="AE6" s="413" t="s">
        <v>15</v>
      </c>
      <c r="AF6" s="164" t="str">
        <f>LEFT(入力シート!$E$9,1)</f>
        <v>0</v>
      </c>
      <c r="AG6" s="164" t="str">
        <f>RIGHT(入力シート!$E$9,1)</f>
        <v>6</v>
      </c>
      <c r="AH6" s="164"/>
      <c r="AI6" s="413" t="s">
        <v>256</v>
      </c>
      <c r="AJ6" s="164" t="str">
        <f>LEFT(入力シート!$F$9,1)</f>
        <v>0</v>
      </c>
      <c r="AK6" s="164"/>
      <c r="AL6" s="164" t="str">
        <f>RIGHT(入力シート!$F$9,1)</f>
        <v>2</v>
      </c>
      <c r="AM6" s="164"/>
      <c r="AN6" s="437" t="s">
        <v>180</v>
      </c>
      <c r="AO6" s="437"/>
      <c r="AP6" s="444"/>
      <c r="AQ6" s="454"/>
      <c r="AR6" s="463"/>
      <c r="AS6" s="483"/>
      <c r="AT6" s="483"/>
      <c r="AU6" s="483"/>
      <c r="AV6" s="483"/>
      <c r="AW6" s="483"/>
      <c r="AX6" s="483"/>
      <c r="AY6" s="483"/>
      <c r="AZ6" s="483"/>
      <c r="BA6" s="483"/>
      <c r="BB6" s="483"/>
      <c r="BC6" s="483"/>
      <c r="BD6" s="483"/>
      <c r="BE6" s="483"/>
      <c r="BF6" s="483"/>
      <c r="BG6" s="692"/>
      <c r="BH6" s="108"/>
    </row>
    <row r="7" spans="1:60" s="36" customFormat="1" ht="6" customHeight="1">
      <c r="A7" s="42"/>
      <c r="B7" s="76"/>
      <c r="C7" s="108"/>
      <c r="D7" s="108"/>
      <c r="E7" s="108"/>
      <c r="F7" s="108"/>
      <c r="G7" s="108"/>
      <c r="H7" s="108"/>
      <c r="I7" s="108"/>
      <c r="J7" s="108"/>
      <c r="K7" s="108"/>
      <c r="L7" s="108"/>
      <c r="M7" s="108"/>
      <c r="N7" s="108"/>
      <c r="O7" s="108"/>
      <c r="P7" s="108"/>
      <c r="Q7" s="108"/>
      <c r="R7" s="108"/>
      <c r="S7" s="108"/>
      <c r="T7" s="108"/>
      <c r="U7" s="108"/>
      <c r="V7" s="108"/>
      <c r="W7" s="108"/>
      <c r="X7" s="108"/>
      <c r="Y7" s="289"/>
      <c r="Z7" s="108"/>
      <c r="AA7" s="313" t="s">
        <v>260</v>
      </c>
      <c r="AB7" s="351"/>
      <c r="AC7" s="351"/>
      <c r="AD7" s="351"/>
      <c r="AE7" s="414"/>
      <c r="AF7" s="351"/>
      <c r="AG7" s="351"/>
      <c r="AH7" s="351"/>
      <c r="AI7" s="414"/>
      <c r="AJ7" s="351"/>
      <c r="AK7" s="351"/>
      <c r="AL7" s="351"/>
      <c r="AM7" s="351"/>
      <c r="AN7" s="414"/>
      <c r="AO7" s="414"/>
      <c r="AP7" s="445"/>
      <c r="AQ7" s="454"/>
      <c r="AR7" s="464"/>
      <c r="AS7" s="137"/>
      <c r="AT7" s="137"/>
      <c r="AU7" s="137"/>
      <c r="AV7" s="137"/>
      <c r="AW7" s="137"/>
      <c r="AX7" s="108"/>
      <c r="AY7" s="137" t="s">
        <v>1593</v>
      </c>
      <c r="AZ7" s="137"/>
      <c r="BA7" s="648" t="str">
        <f>IF(入力シート!F5="",入力シート!F4,入力シート!F5)</f>
        <v>054-253-1131</v>
      </c>
      <c r="BB7" s="648"/>
      <c r="BC7" s="648"/>
      <c r="BD7" s="648"/>
      <c r="BE7" s="648"/>
      <c r="BF7" s="648"/>
      <c r="BG7" s="693"/>
      <c r="BH7" s="108"/>
    </row>
    <row r="8" spans="1:60" s="36" customFormat="1" ht="9" customHeight="1">
      <c r="A8" s="42"/>
      <c r="B8" s="76"/>
      <c r="C8" s="109" t="str">
        <f>IF(入力シート!$E$11=3,"※","")</f>
        <v>※</v>
      </c>
      <c r="D8" s="122" t="s">
        <v>58</v>
      </c>
      <c r="E8" s="135" t="s">
        <v>91</v>
      </c>
      <c r="F8" s="135"/>
      <c r="G8" s="135"/>
      <c r="H8" s="135"/>
      <c r="I8" s="135"/>
      <c r="J8" s="135"/>
      <c r="K8" s="135"/>
      <c r="L8" s="135"/>
      <c r="M8" s="135"/>
      <c r="N8" s="108"/>
      <c r="O8" s="111" t="str">
        <f>IF(入力シート!$E$11=8,"※","")</f>
        <v/>
      </c>
      <c r="P8" s="124" t="s">
        <v>72</v>
      </c>
      <c r="Q8" s="260" t="s">
        <v>145</v>
      </c>
      <c r="R8" s="260"/>
      <c r="S8" s="260"/>
      <c r="T8" s="260"/>
      <c r="U8" s="260"/>
      <c r="V8" s="260"/>
      <c r="W8" s="260"/>
      <c r="X8" s="260"/>
      <c r="Y8" s="290"/>
      <c r="Z8" s="108"/>
      <c r="AA8" s="314"/>
      <c r="AB8" s="352"/>
      <c r="AC8" s="352"/>
      <c r="AD8" s="352"/>
      <c r="AE8" s="352"/>
      <c r="AF8" s="352"/>
      <c r="AG8" s="352"/>
      <c r="AH8" s="352"/>
      <c r="AI8" s="352"/>
      <c r="AJ8" s="352"/>
      <c r="AK8" s="352"/>
      <c r="AL8" s="352"/>
      <c r="AM8" s="352"/>
      <c r="AN8" s="352"/>
      <c r="AO8" s="352"/>
      <c r="AP8" s="446"/>
      <c r="AQ8" s="454"/>
      <c r="AR8" s="465"/>
      <c r="AS8" s="484"/>
      <c r="AT8" s="484"/>
      <c r="AU8" s="484"/>
      <c r="AV8" s="484"/>
      <c r="AW8" s="484"/>
      <c r="AX8" s="112"/>
      <c r="AY8" s="484"/>
      <c r="AZ8" s="484"/>
      <c r="BA8" s="649"/>
      <c r="BB8" s="649"/>
      <c r="BC8" s="649"/>
      <c r="BD8" s="649"/>
      <c r="BE8" s="649"/>
      <c r="BF8" s="649"/>
      <c r="BG8" s="694"/>
      <c r="BH8" s="108"/>
    </row>
    <row r="9" spans="1:60" s="36" customFormat="1" ht="13.5" customHeight="1">
      <c r="A9" s="42"/>
      <c r="B9" s="76"/>
      <c r="C9" s="110"/>
      <c r="D9" s="123"/>
      <c r="E9" s="135"/>
      <c r="F9" s="135"/>
      <c r="G9" s="135"/>
      <c r="H9" s="135"/>
      <c r="I9" s="135"/>
      <c r="J9" s="135"/>
      <c r="K9" s="135"/>
      <c r="L9" s="135"/>
      <c r="M9" s="135"/>
      <c r="N9" s="108"/>
      <c r="O9" s="84"/>
      <c r="P9" s="125"/>
      <c r="Q9" s="260"/>
      <c r="R9" s="260"/>
      <c r="S9" s="260"/>
      <c r="T9" s="260"/>
      <c r="U9" s="260"/>
      <c r="V9" s="260"/>
      <c r="W9" s="260"/>
      <c r="X9" s="260"/>
      <c r="Y9" s="290"/>
      <c r="Z9" s="108"/>
      <c r="AA9" s="225" t="str">
        <f>入力シート!$L$13</f>
        <v>0</v>
      </c>
      <c r="AB9" s="180" t="str">
        <f>入力シート!$M$13</f>
        <v>0</v>
      </c>
      <c r="AC9" s="180" t="str">
        <f>入力シート!N13</f>
        <v>0</v>
      </c>
      <c r="AD9" s="180" t="str">
        <f>入力シート!$N$13</f>
        <v>0</v>
      </c>
      <c r="AE9" s="180" t="str">
        <f>入力シート!P13</f>
        <v>0</v>
      </c>
      <c r="AF9" s="180" t="str">
        <f>入力シート!O13</f>
        <v>0</v>
      </c>
      <c r="AG9" s="180" t="str">
        <f>入力シート!R13</f>
        <v>4</v>
      </c>
      <c r="AH9" s="180" t="str">
        <f>入力シート!P13</f>
        <v>0</v>
      </c>
      <c r="AI9" s="180" t="str">
        <f>入力シート!T13</f>
        <v>1</v>
      </c>
      <c r="AJ9" s="180" t="str">
        <f>入力シート!Q13</f>
        <v>1</v>
      </c>
      <c r="AK9" s="180">
        <f>入力シート!V13</f>
        <v>0</v>
      </c>
      <c r="AL9" s="180">
        <f>入力シート!W13</f>
        <v>0</v>
      </c>
      <c r="AM9" s="180" t="str">
        <f>入力シート!R13</f>
        <v>4</v>
      </c>
      <c r="AN9" s="180">
        <f>入力シート!Y13</f>
        <v>0</v>
      </c>
      <c r="AO9" s="180" t="str">
        <f>入力シート!S13</f>
        <v>2</v>
      </c>
      <c r="AP9" s="447" t="str">
        <f>入力シート!T13</f>
        <v>1</v>
      </c>
      <c r="AQ9" s="454"/>
      <c r="AR9" s="466" t="s">
        <v>23</v>
      </c>
      <c r="AS9" s="485"/>
      <c r="AT9" s="508" t="str">
        <f>入力シート!L14</f>
        <v>1</v>
      </c>
      <c r="AU9" s="508"/>
      <c r="AV9" s="508" t="str">
        <f>入力シート!M14</f>
        <v>2</v>
      </c>
      <c r="AW9" s="508" t="str">
        <f>入力シート!N14</f>
        <v>3</v>
      </c>
      <c r="AX9" s="508" t="str">
        <f>入力シート!O14</f>
        <v>4</v>
      </c>
      <c r="AY9" s="508" t="str">
        <f>入力シート!P14</f>
        <v>5</v>
      </c>
      <c r="AZ9" s="508" t="str">
        <f>入力シート!Q14</f>
        <v>6</v>
      </c>
      <c r="BA9" s="508" t="str">
        <f>入力シート!R14</f>
        <v>7</v>
      </c>
      <c r="BB9" s="508" t="str">
        <f>入力シート!S14</f>
        <v>8</v>
      </c>
      <c r="BC9" s="508" t="str">
        <f>入力シート!T14</f>
        <v>9</v>
      </c>
      <c r="BD9" s="508" t="str">
        <f>入力シート!U14</f>
        <v>1</v>
      </c>
      <c r="BE9" s="508" t="str">
        <f>入力シート!V14</f>
        <v>2</v>
      </c>
      <c r="BF9" s="508" t="str">
        <f>入力シート!W14</f>
        <v>3</v>
      </c>
      <c r="BG9" s="653" t="str">
        <f>入力シート!X14</f>
        <v>4</v>
      </c>
      <c r="BH9" s="108"/>
    </row>
    <row r="10" spans="1:60" s="36" customFormat="1" ht="6" customHeight="1">
      <c r="A10" s="42"/>
      <c r="B10" s="76"/>
      <c r="C10" s="108"/>
      <c r="D10" s="108"/>
      <c r="E10" s="108"/>
      <c r="F10" s="108"/>
      <c r="G10" s="108"/>
      <c r="H10" s="108"/>
      <c r="I10" s="108"/>
      <c r="J10" s="108"/>
      <c r="K10" s="108"/>
      <c r="L10" s="108"/>
      <c r="M10" s="108"/>
      <c r="N10" s="108"/>
      <c r="O10" s="108"/>
      <c r="P10" s="108"/>
      <c r="Q10" s="108"/>
      <c r="R10" s="108"/>
      <c r="S10" s="108"/>
      <c r="T10" s="108"/>
      <c r="U10" s="108"/>
      <c r="V10" s="108"/>
      <c r="W10" s="108"/>
      <c r="X10" s="108"/>
      <c r="Y10" s="289"/>
      <c r="Z10" s="108"/>
      <c r="AA10" s="76"/>
      <c r="AB10" s="353"/>
      <c r="AC10" s="387"/>
      <c r="AD10" s="108"/>
      <c r="AE10" s="108"/>
      <c r="AF10" s="77"/>
      <c r="AG10" s="291"/>
      <c r="AH10" s="108"/>
      <c r="AI10" s="108"/>
      <c r="AJ10" s="77"/>
      <c r="AK10" s="112"/>
      <c r="AL10" s="291"/>
      <c r="AM10" s="108"/>
      <c r="AN10" s="108"/>
      <c r="AO10" s="440"/>
      <c r="AP10" s="289"/>
      <c r="AQ10" s="455"/>
      <c r="AR10" s="467"/>
      <c r="AS10" s="486"/>
      <c r="AT10" s="112"/>
      <c r="AU10" s="291"/>
      <c r="AV10" s="525"/>
      <c r="AW10" s="552"/>
      <c r="AX10" s="552"/>
      <c r="AY10" s="591"/>
      <c r="AZ10" s="525"/>
      <c r="BA10" s="552"/>
      <c r="BB10" s="552"/>
      <c r="BC10" s="591"/>
      <c r="BD10" s="525"/>
      <c r="BE10" s="552"/>
      <c r="BF10" s="552"/>
      <c r="BG10" s="695"/>
      <c r="BH10" s="108"/>
    </row>
    <row r="11" spans="1:60" s="36" customFormat="1" ht="9" customHeight="1">
      <c r="A11" s="42"/>
      <c r="B11" s="76"/>
      <c r="C11" s="111" t="str">
        <f>IF(入力シート!$E$11=4,"※","")</f>
        <v/>
      </c>
      <c r="D11" s="124" t="s">
        <v>69</v>
      </c>
      <c r="E11" s="136" t="s">
        <v>3</v>
      </c>
      <c r="F11" s="136"/>
      <c r="G11" s="136"/>
      <c r="H11" s="136"/>
      <c r="I11" s="136"/>
      <c r="J11" s="136"/>
      <c r="K11" s="136"/>
      <c r="L11" s="136"/>
      <c r="M11" s="136"/>
      <c r="N11" s="108"/>
      <c r="O11" s="111" t="str">
        <f>IF(入力シート!$E$11=9,"※","")</f>
        <v/>
      </c>
      <c r="P11" s="124" t="s">
        <v>30</v>
      </c>
      <c r="Q11" s="259" t="s">
        <v>154</v>
      </c>
      <c r="R11" s="259"/>
      <c r="S11" s="259"/>
      <c r="T11" s="259"/>
      <c r="U11" s="259"/>
      <c r="V11" s="259"/>
      <c r="W11" s="259"/>
      <c r="X11" s="259"/>
      <c r="Y11" s="288"/>
      <c r="Z11" s="40"/>
      <c r="AA11" s="315" t="s">
        <v>267</v>
      </c>
      <c r="AB11" s="354"/>
      <c r="AC11" s="388" t="str">
        <f>"63516"&amp;入力シート!C2&amp;"  "&amp;入力シート!F8&amp;TEXT(入力シート!E11,"00")</f>
        <v>63516000001421  20260503</v>
      </c>
      <c r="AD11" s="402"/>
      <c r="AE11" s="402"/>
      <c r="AF11" s="402"/>
      <c r="AG11" s="402"/>
      <c r="AH11" s="402"/>
      <c r="AI11" s="402"/>
      <c r="AJ11" s="402"/>
      <c r="AK11" s="402"/>
      <c r="AL11" s="402"/>
      <c r="AM11" s="402"/>
      <c r="AN11" s="402"/>
      <c r="AO11" s="402"/>
      <c r="AP11" s="402"/>
      <c r="AQ11" s="402"/>
      <c r="AR11" s="468"/>
      <c r="AS11" s="487"/>
      <c r="AT11" s="509"/>
      <c r="AU11" s="511"/>
      <c r="AV11" s="526" t="s">
        <v>279</v>
      </c>
      <c r="AW11" s="526"/>
      <c r="AX11" s="526"/>
      <c r="AY11" s="526"/>
      <c r="AZ11" s="526"/>
      <c r="BA11" s="526"/>
      <c r="BB11" s="526"/>
      <c r="BC11" s="526" t="s">
        <v>66</v>
      </c>
      <c r="BD11" s="526"/>
      <c r="BE11" s="526"/>
      <c r="BF11" s="526"/>
      <c r="BG11" s="696"/>
      <c r="BH11" s="108"/>
    </row>
    <row r="12" spans="1:60" s="36" customFormat="1" ht="13.5" customHeight="1">
      <c r="A12" s="42"/>
      <c r="B12" s="76"/>
      <c r="C12" s="84"/>
      <c r="D12" s="125"/>
      <c r="E12" s="136"/>
      <c r="F12" s="136"/>
      <c r="G12" s="136"/>
      <c r="H12" s="136"/>
      <c r="I12" s="136"/>
      <c r="J12" s="136"/>
      <c r="K12" s="136"/>
      <c r="L12" s="136"/>
      <c r="M12" s="136"/>
      <c r="N12" s="108"/>
      <c r="O12" s="84"/>
      <c r="P12" s="125"/>
      <c r="Q12" s="259"/>
      <c r="R12" s="259"/>
      <c r="S12" s="259"/>
      <c r="T12" s="259"/>
      <c r="U12" s="259"/>
      <c r="V12" s="259"/>
      <c r="W12" s="259"/>
      <c r="X12" s="259"/>
      <c r="Y12" s="288"/>
      <c r="Z12" s="40"/>
      <c r="AA12" s="316"/>
      <c r="AB12" s="355"/>
      <c r="AC12" s="389"/>
      <c r="AD12" s="403"/>
      <c r="AE12" s="403"/>
      <c r="AF12" s="403"/>
      <c r="AG12" s="403"/>
      <c r="AH12" s="403"/>
      <c r="AI12" s="403"/>
      <c r="AJ12" s="403"/>
      <c r="AK12" s="403"/>
      <c r="AL12" s="403"/>
      <c r="AM12" s="403"/>
      <c r="AN12" s="403"/>
      <c r="AO12" s="403"/>
      <c r="AP12" s="403"/>
      <c r="AQ12" s="403"/>
      <c r="AR12" s="403"/>
      <c r="AS12" s="488"/>
      <c r="AT12" s="488"/>
      <c r="AU12" s="512"/>
      <c r="AV12" s="527" t="s">
        <v>284</v>
      </c>
      <c r="AW12" s="527"/>
      <c r="AX12" s="527"/>
      <c r="AY12" s="527"/>
      <c r="AZ12" s="527"/>
      <c r="BA12" s="527"/>
      <c r="BB12" s="527"/>
      <c r="BC12" s="686" t="s">
        <v>272</v>
      </c>
      <c r="BD12" s="686"/>
      <c r="BE12" s="686"/>
      <c r="BF12" s="686"/>
      <c r="BG12" s="697"/>
      <c r="BH12" s="108"/>
    </row>
    <row r="13" spans="1:60" s="36" customFormat="1" ht="6" customHeight="1">
      <c r="A13" s="42"/>
      <c r="B13" s="76"/>
      <c r="C13" s="108"/>
      <c r="D13" s="108"/>
      <c r="E13" s="108"/>
      <c r="F13" s="108"/>
      <c r="G13" s="108"/>
      <c r="H13" s="108"/>
      <c r="I13" s="108"/>
      <c r="J13" s="108"/>
      <c r="K13" s="108"/>
      <c r="L13" s="108"/>
      <c r="M13" s="108"/>
      <c r="N13" s="108"/>
      <c r="O13" s="108"/>
      <c r="P13" s="108"/>
      <c r="Q13" s="108"/>
      <c r="R13" s="108"/>
      <c r="S13" s="108"/>
      <c r="T13" s="108"/>
      <c r="U13" s="108"/>
      <c r="V13" s="108"/>
      <c r="W13" s="108"/>
      <c r="X13" s="108"/>
      <c r="Y13" s="289"/>
      <c r="Z13" s="40"/>
      <c r="AA13" s="317" t="s">
        <v>19</v>
      </c>
      <c r="AB13" s="356"/>
      <c r="AC13" s="356"/>
      <c r="AD13" s="356"/>
      <c r="AE13" s="356"/>
      <c r="AF13" s="356"/>
      <c r="AG13" s="356"/>
      <c r="AH13" s="356"/>
      <c r="AI13" s="356"/>
      <c r="AJ13" s="356"/>
      <c r="AK13" s="356"/>
      <c r="AL13" s="356"/>
      <c r="AM13" s="356"/>
      <c r="AN13" s="356"/>
      <c r="AO13" s="356"/>
      <c r="AP13" s="356"/>
      <c r="AQ13" s="356"/>
      <c r="AR13" s="356"/>
      <c r="AS13" s="489"/>
      <c r="AT13" s="489"/>
      <c r="AU13" s="489"/>
      <c r="AV13" s="122" t="s">
        <v>44</v>
      </c>
      <c r="AW13" s="553"/>
      <c r="AX13" s="553" t="s">
        <v>164</v>
      </c>
      <c r="AY13" s="592" t="s">
        <v>171</v>
      </c>
      <c r="AZ13" s="624" t="s">
        <v>187</v>
      </c>
      <c r="BA13" s="650" t="s">
        <v>190</v>
      </c>
      <c r="BB13" s="553" t="s">
        <v>164</v>
      </c>
      <c r="BC13" s="624" t="s">
        <v>194</v>
      </c>
      <c r="BD13" s="553" t="s">
        <v>187</v>
      </c>
      <c r="BE13" s="592" t="s">
        <v>190</v>
      </c>
      <c r="BF13" s="624" t="s">
        <v>164</v>
      </c>
      <c r="BG13" s="698" t="s">
        <v>196</v>
      </c>
      <c r="BH13" s="108"/>
    </row>
    <row r="14" spans="1:60" s="36" customFormat="1" ht="3" customHeight="1">
      <c r="A14" s="42"/>
      <c r="B14" s="76"/>
      <c r="C14" s="111" t="str">
        <f>IF(入力シート!$E$11=5,"※","")</f>
        <v/>
      </c>
      <c r="D14" s="124" t="s">
        <v>17</v>
      </c>
      <c r="E14" s="137" t="s">
        <v>99</v>
      </c>
      <c r="F14" s="137"/>
      <c r="G14" s="137"/>
      <c r="H14" s="137"/>
      <c r="I14" s="137"/>
      <c r="J14" s="137"/>
      <c r="K14" s="137"/>
      <c r="L14" s="137"/>
      <c r="M14" s="108"/>
      <c r="N14" s="108"/>
      <c r="O14" s="108"/>
      <c r="P14" s="108"/>
      <c r="Q14" s="108"/>
      <c r="R14" s="108"/>
      <c r="S14" s="108"/>
      <c r="T14" s="108"/>
      <c r="U14" s="108"/>
      <c r="V14" s="108"/>
      <c r="W14" s="108"/>
      <c r="X14" s="108"/>
      <c r="Y14" s="289"/>
      <c r="Z14" s="40"/>
      <c r="AA14" s="317"/>
      <c r="AB14" s="356"/>
      <c r="AC14" s="356"/>
      <c r="AD14" s="356"/>
      <c r="AE14" s="356"/>
      <c r="AF14" s="356"/>
      <c r="AG14" s="356"/>
      <c r="AH14" s="356"/>
      <c r="AI14" s="356"/>
      <c r="AJ14" s="356"/>
      <c r="AK14" s="356"/>
      <c r="AL14" s="356"/>
      <c r="AM14" s="356"/>
      <c r="AN14" s="356"/>
      <c r="AO14" s="356"/>
      <c r="AP14" s="356"/>
      <c r="AQ14" s="356"/>
      <c r="AR14" s="356"/>
      <c r="AS14" s="489"/>
      <c r="AT14" s="489"/>
      <c r="AU14" s="489"/>
      <c r="AV14" s="528"/>
      <c r="AW14" s="553"/>
      <c r="AX14" s="553"/>
      <c r="AY14" s="593"/>
      <c r="AZ14" s="625"/>
      <c r="BA14" s="651"/>
      <c r="BB14" s="553"/>
      <c r="BC14" s="625"/>
      <c r="BD14" s="553"/>
      <c r="BE14" s="593"/>
      <c r="BF14" s="625"/>
      <c r="BG14" s="699"/>
      <c r="BH14" s="108"/>
    </row>
    <row r="15" spans="1:60" s="36" customFormat="1" ht="13.5" customHeight="1">
      <c r="A15" s="42"/>
      <c r="B15" s="76"/>
      <c r="C15" s="83"/>
      <c r="D15" s="126"/>
      <c r="E15" s="137"/>
      <c r="F15" s="137"/>
      <c r="G15" s="137"/>
      <c r="H15" s="137"/>
      <c r="I15" s="137"/>
      <c r="J15" s="137"/>
      <c r="K15" s="137"/>
      <c r="L15" s="137"/>
      <c r="M15" s="108"/>
      <c r="N15" s="108"/>
      <c r="O15" s="108"/>
      <c r="P15" s="108"/>
      <c r="Q15" s="108"/>
      <c r="R15" s="108"/>
      <c r="S15" s="108"/>
      <c r="T15" s="108"/>
      <c r="U15" s="108"/>
      <c r="V15" s="108"/>
      <c r="W15" s="108"/>
      <c r="X15" s="108"/>
      <c r="Y15" s="289"/>
      <c r="Z15" s="40"/>
      <c r="AA15" s="317"/>
      <c r="AB15" s="356"/>
      <c r="AC15" s="356"/>
      <c r="AD15" s="356"/>
      <c r="AE15" s="356"/>
      <c r="AF15" s="356"/>
      <c r="AG15" s="356"/>
      <c r="AH15" s="356"/>
      <c r="AI15" s="356"/>
      <c r="AJ15" s="356"/>
      <c r="AK15" s="356"/>
      <c r="AL15" s="356"/>
      <c r="AM15" s="356"/>
      <c r="AN15" s="356"/>
      <c r="AO15" s="356"/>
      <c r="AP15" s="356"/>
      <c r="AQ15" s="356"/>
      <c r="AR15" s="356"/>
      <c r="AS15" s="489"/>
      <c r="AT15" s="489"/>
      <c r="AU15" s="489"/>
      <c r="AV15" s="529"/>
      <c r="AW15" s="554"/>
      <c r="AX15" s="577" t="str">
        <f t="shared" ref="AX15:BG15" si="0">F20</f>
        <v xml:space="preserve"> </v>
      </c>
      <c r="AY15" s="594" t="str">
        <f t="shared" si="0"/>
        <v xml:space="preserve"> </v>
      </c>
      <c r="AZ15" s="626" t="str">
        <f t="shared" si="0"/>
        <v xml:space="preserve"> </v>
      </c>
      <c r="BA15" s="652" t="str">
        <f t="shared" si="0"/>
        <v/>
      </c>
      <c r="BB15" s="577" t="str">
        <f t="shared" si="0"/>
        <v>7</v>
      </c>
      <c r="BC15" s="626" t="str">
        <f t="shared" si="0"/>
        <v>0</v>
      </c>
      <c r="BD15" s="577" t="str">
        <f t="shared" si="0"/>
        <v>2</v>
      </c>
      <c r="BE15" s="594" t="str">
        <f t="shared" si="0"/>
        <v>0</v>
      </c>
      <c r="BF15" s="626" t="str">
        <f t="shared" si="0"/>
        <v>8</v>
      </c>
      <c r="BG15" s="700" t="str">
        <f t="shared" si="0"/>
        <v>4</v>
      </c>
      <c r="BH15" s="108"/>
    </row>
    <row r="16" spans="1:60" s="36" customFormat="1" ht="6" customHeight="1">
      <c r="A16" s="42"/>
      <c r="B16" s="76"/>
      <c r="C16" s="84"/>
      <c r="D16" s="125"/>
      <c r="E16" s="137"/>
      <c r="F16" s="137"/>
      <c r="G16" s="137"/>
      <c r="H16" s="137"/>
      <c r="I16" s="137"/>
      <c r="J16" s="137"/>
      <c r="K16" s="137"/>
      <c r="L16" s="137"/>
      <c r="M16" s="108"/>
      <c r="N16" s="108"/>
      <c r="O16" s="236"/>
      <c r="P16" s="142"/>
      <c r="Q16" s="108"/>
      <c r="R16" s="108"/>
      <c r="S16" s="108"/>
      <c r="T16" s="108"/>
      <c r="U16" s="108"/>
      <c r="V16" s="108"/>
      <c r="W16" s="108"/>
      <c r="X16" s="108"/>
      <c r="Y16" s="289"/>
      <c r="Z16" s="40"/>
      <c r="AA16" s="317" t="s">
        <v>277</v>
      </c>
      <c r="AB16" s="356"/>
      <c r="AC16" s="356"/>
      <c r="AD16" s="356"/>
      <c r="AE16" s="356"/>
      <c r="AF16" s="356"/>
      <c r="AG16" s="356"/>
      <c r="AH16" s="356"/>
      <c r="AI16" s="356"/>
      <c r="AJ16" s="356"/>
      <c r="AK16" s="356"/>
      <c r="AL16" s="356"/>
      <c r="AM16" s="356"/>
      <c r="AN16" s="356"/>
      <c r="AO16" s="356"/>
      <c r="AP16" s="356"/>
      <c r="AQ16" s="356"/>
      <c r="AR16" s="356"/>
      <c r="AS16" s="489"/>
      <c r="AT16" s="489"/>
      <c r="AU16" s="489"/>
      <c r="AV16" s="122" t="s">
        <v>26</v>
      </c>
      <c r="AW16" s="508"/>
      <c r="AX16" s="508" t="str">
        <f t="shared" ref="AX16:BG16" si="1">P20</f>
        <v xml:space="preserve"> </v>
      </c>
      <c r="AY16" s="595" t="str">
        <f t="shared" si="1"/>
        <v xml:space="preserve"> </v>
      </c>
      <c r="AZ16" s="627" t="str">
        <f t="shared" si="1"/>
        <v xml:space="preserve"> </v>
      </c>
      <c r="BA16" s="653" t="str">
        <f t="shared" si="1"/>
        <v xml:space="preserve"> </v>
      </c>
      <c r="BB16" s="508" t="str">
        <f t="shared" si="1"/>
        <v/>
      </c>
      <c r="BC16" s="627" t="str">
        <f t="shared" si="1"/>
        <v>3</v>
      </c>
      <c r="BD16" s="508" t="str">
        <f t="shared" si="1"/>
        <v>5</v>
      </c>
      <c r="BE16" s="595" t="str">
        <f t="shared" si="1"/>
        <v>0</v>
      </c>
      <c r="BF16" s="627" t="str">
        <f t="shared" si="1"/>
        <v>1</v>
      </c>
      <c r="BG16" s="701" t="str">
        <f t="shared" si="1"/>
        <v>3</v>
      </c>
      <c r="BH16" s="108"/>
    </row>
    <row r="17" spans="1:60" s="36" customFormat="1" ht="9" customHeight="1">
      <c r="A17" s="43"/>
      <c r="B17" s="77"/>
      <c r="C17" s="112"/>
      <c r="D17" s="112"/>
      <c r="E17" s="112"/>
      <c r="F17" s="112"/>
      <c r="G17" s="112"/>
      <c r="H17" s="112"/>
      <c r="I17" s="112"/>
      <c r="J17" s="112"/>
      <c r="K17" s="112"/>
      <c r="L17" s="112"/>
      <c r="M17" s="112"/>
      <c r="N17" s="112"/>
      <c r="O17" s="112"/>
      <c r="P17" s="112"/>
      <c r="Q17" s="112"/>
      <c r="R17" s="112"/>
      <c r="S17" s="112"/>
      <c r="T17" s="112"/>
      <c r="U17" s="112"/>
      <c r="V17" s="112"/>
      <c r="W17" s="112"/>
      <c r="X17" s="112"/>
      <c r="Y17" s="291"/>
      <c r="Z17" s="40"/>
      <c r="AA17" s="317"/>
      <c r="AB17" s="356"/>
      <c r="AC17" s="356"/>
      <c r="AD17" s="356"/>
      <c r="AE17" s="356"/>
      <c r="AF17" s="356"/>
      <c r="AG17" s="356"/>
      <c r="AH17" s="356"/>
      <c r="AI17" s="356"/>
      <c r="AJ17" s="356"/>
      <c r="AK17" s="356"/>
      <c r="AL17" s="356"/>
      <c r="AM17" s="356"/>
      <c r="AN17" s="356"/>
      <c r="AO17" s="356"/>
      <c r="AP17" s="356"/>
      <c r="AQ17" s="356"/>
      <c r="AR17" s="356"/>
      <c r="AS17" s="489"/>
      <c r="AT17" s="489"/>
      <c r="AU17" s="489"/>
      <c r="AV17" s="123"/>
      <c r="AW17" s="178"/>
      <c r="AX17" s="178"/>
      <c r="AY17" s="223"/>
      <c r="AZ17" s="194"/>
      <c r="BA17" s="232"/>
      <c r="BB17" s="178"/>
      <c r="BC17" s="194"/>
      <c r="BD17" s="178"/>
      <c r="BE17" s="223"/>
      <c r="BF17" s="194"/>
      <c r="BG17" s="702"/>
      <c r="BH17" s="108"/>
    </row>
    <row r="18" spans="1:60" s="36" customFormat="1" ht="11.25" customHeight="1">
      <c r="A18" s="44" t="s">
        <v>161</v>
      </c>
      <c r="B18" s="78"/>
      <c r="C18" s="78"/>
      <c r="D18" s="78"/>
      <c r="E18" s="138" t="s">
        <v>167</v>
      </c>
      <c r="F18" s="162"/>
      <c r="G18" s="162"/>
      <c r="H18" s="162"/>
      <c r="I18" s="162"/>
      <c r="J18" s="162"/>
      <c r="K18" s="162"/>
      <c r="L18" s="162"/>
      <c r="M18" s="162"/>
      <c r="N18" s="162"/>
      <c r="O18" s="237"/>
      <c r="P18" s="246" t="s">
        <v>217</v>
      </c>
      <c r="Q18" s="261"/>
      <c r="R18" s="261"/>
      <c r="S18" s="261"/>
      <c r="T18" s="261"/>
      <c r="U18" s="261"/>
      <c r="V18" s="261"/>
      <c r="W18" s="261"/>
      <c r="X18" s="261"/>
      <c r="Y18" s="292"/>
      <c r="Z18" s="40"/>
      <c r="AA18" s="317" t="s">
        <v>294</v>
      </c>
      <c r="AB18" s="356"/>
      <c r="AC18" s="356"/>
      <c r="AD18" s="356"/>
      <c r="AE18" s="356"/>
      <c r="AF18" s="356"/>
      <c r="AG18" s="356"/>
      <c r="AH18" s="356"/>
      <c r="AI18" s="356"/>
      <c r="AJ18" s="356"/>
      <c r="AK18" s="356"/>
      <c r="AL18" s="356"/>
      <c r="AM18" s="356"/>
      <c r="AN18" s="356"/>
      <c r="AO18" s="356"/>
      <c r="AP18" s="356"/>
      <c r="AQ18" s="356"/>
      <c r="AR18" s="356"/>
      <c r="AS18" s="489"/>
      <c r="AT18" s="489"/>
      <c r="AU18" s="489"/>
      <c r="AV18" s="530" t="s">
        <v>58</v>
      </c>
      <c r="AW18" s="180"/>
      <c r="AX18" s="180" t="str">
        <f>入力シート!L22</f>
        <v xml:space="preserve"> </v>
      </c>
      <c r="AY18" s="225" t="str">
        <f>入力シート!M22</f>
        <v xml:space="preserve"> </v>
      </c>
      <c r="AZ18" s="196" t="str">
        <f>入力シート!N22</f>
        <v xml:space="preserve"> </v>
      </c>
      <c r="BA18" s="234" t="str">
        <f>入力シート!O22</f>
        <v xml:space="preserve"> </v>
      </c>
      <c r="BB18" s="180" t="str">
        <f>入力シート!P22</f>
        <v xml:space="preserve"> </v>
      </c>
      <c r="BC18" s="196" t="str">
        <f>入力シート!Q22</f>
        <v xml:space="preserve"> </v>
      </c>
      <c r="BD18" s="180" t="str">
        <f>入力シート!R22</f>
        <v xml:space="preserve"> </v>
      </c>
      <c r="BE18" s="225" t="str">
        <f>入力シート!S22</f>
        <v xml:space="preserve"> </v>
      </c>
      <c r="BF18" s="196" t="str">
        <f>入力シート!T22</f>
        <v xml:space="preserve"> </v>
      </c>
      <c r="BG18" s="703" t="str">
        <f>入力シート!U22</f>
        <v/>
      </c>
      <c r="BH18" s="108"/>
    </row>
    <row r="19" spans="1:60" s="36" customFormat="1" ht="7.5" customHeight="1">
      <c r="A19" s="45" t="s">
        <v>82</v>
      </c>
      <c r="B19" s="45"/>
      <c r="C19" s="45"/>
      <c r="D19" s="45"/>
      <c r="E19" s="139">
        <v>11</v>
      </c>
      <c r="F19" s="163" t="s">
        <v>164</v>
      </c>
      <c r="G19" s="177" t="s">
        <v>171</v>
      </c>
      <c r="H19" s="193" t="s">
        <v>187</v>
      </c>
      <c r="I19" s="177" t="s">
        <v>190</v>
      </c>
      <c r="J19" s="222" t="s">
        <v>164</v>
      </c>
      <c r="K19" s="193" t="s">
        <v>194</v>
      </c>
      <c r="L19" s="231" t="s">
        <v>187</v>
      </c>
      <c r="M19" s="177" t="s">
        <v>190</v>
      </c>
      <c r="N19" s="193" t="s">
        <v>164</v>
      </c>
      <c r="O19" s="177" t="s">
        <v>196</v>
      </c>
      <c r="P19" s="222" t="s">
        <v>164</v>
      </c>
      <c r="Q19" s="222" t="s">
        <v>171</v>
      </c>
      <c r="R19" s="193" t="s">
        <v>187</v>
      </c>
      <c r="S19" s="231" t="s">
        <v>190</v>
      </c>
      <c r="T19" s="177" t="s">
        <v>164</v>
      </c>
      <c r="U19" s="193" t="s">
        <v>194</v>
      </c>
      <c r="V19" s="177" t="s">
        <v>187</v>
      </c>
      <c r="W19" s="222" t="s">
        <v>190</v>
      </c>
      <c r="X19" s="193" t="s">
        <v>164</v>
      </c>
      <c r="Y19" s="231" t="s">
        <v>196</v>
      </c>
      <c r="Z19" s="40"/>
      <c r="AA19" s="318"/>
      <c r="AB19" s="357"/>
      <c r="AC19" s="357"/>
      <c r="AD19" s="357"/>
      <c r="AE19" s="357"/>
      <c r="AF19" s="357"/>
      <c r="AG19" s="357"/>
      <c r="AH19" s="357"/>
      <c r="AI19" s="357"/>
      <c r="AJ19" s="357"/>
      <c r="AK19" s="357"/>
      <c r="AL19" s="357"/>
      <c r="AM19" s="357"/>
      <c r="AN19" s="357"/>
      <c r="AO19" s="357"/>
      <c r="AP19" s="357"/>
      <c r="AQ19" s="357"/>
      <c r="AR19" s="357"/>
      <c r="AS19" s="490"/>
      <c r="AT19" s="490"/>
      <c r="AU19" s="490"/>
      <c r="AV19" s="529"/>
      <c r="AW19" s="180"/>
      <c r="AX19" s="180"/>
      <c r="AY19" s="225"/>
      <c r="AZ19" s="196"/>
      <c r="BA19" s="234"/>
      <c r="BB19" s="180"/>
      <c r="BC19" s="196"/>
      <c r="BD19" s="180"/>
      <c r="BE19" s="225"/>
      <c r="BF19" s="196"/>
      <c r="BG19" s="703"/>
      <c r="BH19" s="108"/>
    </row>
    <row r="20" spans="1:60" s="36" customFormat="1" ht="18" customHeight="1">
      <c r="A20" s="46"/>
      <c r="B20" s="46"/>
      <c r="C20" s="46"/>
      <c r="D20" s="46"/>
      <c r="E20" s="140"/>
      <c r="F20" s="84" t="str">
        <f>入力シート!L$15</f>
        <v xml:space="preserve"> </v>
      </c>
      <c r="G20" s="178" t="str">
        <f>入力シート!M$15</f>
        <v xml:space="preserve"> </v>
      </c>
      <c r="H20" s="194" t="str">
        <f>入力シート!N$15</f>
        <v xml:space="preserve"> </v>
      </c>
      <c r="I20" s="178" t="str">
        <f>入力シート!O$15</f>
        <v/>
      </c>
      <c r="J20" s="223" t="str">
        <f>入力シート!P$15</f>
        <v>7</v>
      </c>
      <c r="K20" s="194" t="str">
        <f>入力シート!Q$15</f>
        <v>0</v>
      </c>
      <c r="L20" s="232" t="str">
        <f>入力シート!R$15</f>
        <v>2</v>
      </c>
      <c r="M20" s="178" t="str">
        <f>入力シート!S$15</f>
        <v>0</v>
      </c>
      <c r="N20" s="194" t="str">
        <f>入力シート!T$15</f>
        <v>8</v>
      </c>
      <c r="O20" s="178" t="str">
        <f>入力シート!U$15</f>
        <v>4</v>
      </c>
      <c r="P20" s="223" t="str">
        <f>入力シート!L$20</f>
        <v xml:space="preserve"> </v>
      </c>
      <c r="Q20" s="223" t="str">
        <f>入力シート!M$20</f>
        <v xml:space="preserve"> </v>
      </c>
      <c r="R20" s="194" t="str">
        <f>入力シート!N$20</f>
        <v xml:space="preserve"> </v>
      </c>
      <c r="S20" s="232" t="str">
        <f>入力シート!O$20</f>
        <v xml:space="preserve"> </v>
      </c>
      <c r="T20" s="178" t="str">
        <f>入力シート!P$20</f>
        <v/>
      </c>
      <c r="U20" s="194" t="str">
        <f>入力シート!Q$20</f>
        <v>3</v>
      </c>
      <c r="V20" s="178" t="str">
        <f>入力シート!R$20</f>
        <v>5</v>
      </c>
      <c r="W20" s="223" t="str">
        <f>入力シート!S$20</f>
        <v>0</v>
      </c>
      <c r="X20" s="194" t="str">
        <f>入力シート!T$20</f>
        <v>1</v>
      </c>
      <c r="Y20" s="232" t="str">
        <f>入力シート!U$20</f>
        <v>3</v>
      </c>
      <c r="Z20" s="40"/>
      <c r="AA20" s="319" t="s">
        <v>308</v>
      </c>
      <c r="AB20" s="358"/>
      <c r="AC20" s="358"/>
      <c r="AD20" s="358"/>
      <c r="AE20" s="358"/>
      <c r="AF20" s="358"/>
      <c r="AG20" s="358"/>
      <c r="AH20" s="358"/>
      <c r="AI20" s="358"/>
      <c r="AJ20" s="358"/>
      <c r="AK20" s="358"/>
      <c r="AL20" s="358"/>
      <c r="AM20" s="358"/>
      <c r="AN20" s="358"/>
      <c r="AO20" s="358"/>
      <c r="AP20" s="358"/>
      <c r="AQ20" s="358"/>
      <c r="AR20" s="358"/>
      <c r="AS20" s="491"/>
      <c r="AT20" s="491"/>
      <c r="AU20" s="491"/>
      <c r="AV20" s="531" t="s">
        <v>69</v>
      </c>
      <c r="AW20" s="555"/>
      <c r="AX20" s="555" t="str">
        <f>入力シート!L23</f>
        <v xml:space="preserve"> </v>
      </c>
      <c r="AY20" s="226" t="str">
        <f>入力シート!M23</f>
        <v xml:space="preserve"> </v>
      </c>
      <c r="AZ20" s="197" t="str">
        <f>入力シート!N23</f>
        <v xml:space="preserve"> </v>
      </c>
      <c r="BA20" s="235" t="str">
        <f>入力シート!O23</f>
        <v xml:space="preserve"> </v>
      </c>
      <c r="BB20" s="181" t="str">
        <f>入力シート!P23</f>
        <v/>
      </c>
      <c r="BC20" s="197" t="str">
        <f>入力シート!Q23</f>
        <v>3</v>
      </c>
      <c r="BD20" s="181" t="str">
        <f>入力シート!R23</f>
        <v>5</v>
      </c>
      <c r="BE20" s="226" t="str">
        <f>入力シート!S23</f>
        <v>0</v>
      </c>
      <c r="BF20" s="197" t="str">
        <f>入力シート!T23</f>
        <v>1</v>
      </c>
      <c r="BG20" s="704" t="str">
        <f>入力シート!U23</f>
        <v>3</v>
      </c>
      <c r="BH20" s="108"/>
    </row>
    <row r="21" spans="1:60" s="36" customFormat="1" ht="21" customHeight="1">
      <c r="A21" s="47" t="s">
        <v>105</v>
      </c>
      <c r="B21" s="79" t="s">
        <v>149</v>
      </c>
      <c r="C21" s="79"/>
      <c r="D21" s="79"/>
      <c r="E21" s="141">
        <v>12</v>
      </c>
      <c r="F21" s="164" t="str">
        <f>入力シート!L$16</f>
        <v xml:space="preserve"> </v>
      </c>
      <c r="G21" s="179" t="str">
        <f>入力シート!M$16</f>
        <v xml:space="preserve"> </v>
      </c>
      <c r="H21" s="195" t="str">
        <f>入力シート!N$16</f>
        <v xml:space="preserve"> </v>
      </c>
      <c r="I21" s="179" t="str">
        <f>入力シート!O$16</f>
        <v xml:space="preserve"> </v>
      </c>
      <c r="J21" s="224" t="str">
        <f>入力シート!P$16</f>
        <v xml:space="preserve"> </v>
      </c>
      <c r="K21" s="195" t="str">
        <f>入力シート!Q$16</f>
        <v xml:space="preserve"> </v>
      </c>
      <c r="L21" s="233" t="str">
        <f>入力シート!R$16</f>
        <v xml:space="preserve"> </v>
      </c>
      <c r="M21" s="179" t="str">
        <f>入力シート!S$16</f>
        <v xml:space="preserve"> </v>
      </c>
      <c r="N21" s="195" t="str">
        <f>入力シート!T$16</f>
        <v xml:space="preserve"> </v>
      </c>
      <c r="O21" s="179" t="str">
        <f>入力シート!U$16</f>
        <v/>
      </c>
      <c r="P21" s="247"/>
      <c r="Q21" s="262"/>
      <c r="R21" s="262"/>
      <c r="S21" s="262"/>
      <c r="T21" s="262"/>
      <c r="U21" s="262"/>
      <c r="V21" s="262"/>
      <c r="W21" s="262"/>
      <c r="X21" s="262"/>
      <c r="Y21" s="293"/>
      <c r="Z21" s="40"/>
      <c r="AA21" s="320" t="s">
        <v>314</v>
      </c>
      <c r="AB21" s="320"/>
      <c r="AC21" s="320"/>
      <c r="AD21" s="320"/>
      <c r="AE21" s="320"/>
      <c r="AF21" s="320"/>
      <c r="AG21" s="417" t="s">
        <v>341</v>
      </c>
      <c r="AH21" s="426"/>
      <c r="AI21" s="426"/>
      <c r="AJ21" s="426"/>
      <c r="AK21" s="426"/>
      <c r="AL21" s="426"/>
      <c r="AM21" s="426"/>
      <c r="AN21" s="426"/>
      <c r="AO21" s="426"/>
      <c r="AP21" s="426"/>
      <c r="AQ21" s="426"/>
      <c r="AR21" s="426"/>
      <c r="AS21" s="426"/>
      <c r="AT21" s="426"/>
      <c r="AU21" s="426"/>
      <c r="AV21" s="426"/>
      <c r="AW21" s="426"/>
      <c r="AX21" s="426"/>
      <c r="AY21" s="596"/>
      <c r="AZ21" s="628" t="s">
        <v>324</v>
      </c>
      <c r="BA21" s="654" t="s">
        <v>13</v>
      </c>
      <c r="BB21" s="676"/>
      <c r="BC21" s="676"/>
      <c r="BD21" s="676"/>
      <c r="BE21" s="676"/>
      <c r="BF21" s="676"/>
      <c r="BG21" s="705"/>
      <c r="BH21" s="108"/>
    </row>
    <row r="22" spans="1:60" s="36" customFormat="1" ht="21" customHeight="1">
      <c r="A22" s="48"/>
      <c r="B22" s="80" t="s">
        <v>213</v>
      </c>
      <c r="C22" s="80"/>
      <c r="D22" s="80"/>
      <c r="E22" s="142">
        <v>13</v>
      </c>
      <c r="F22" s="83" t="str">
        <f>入力シート!L$17</f>
        <v xml:space="preserve"> </v>
      </c>
      <c r="G22" s="180" t="str">
        <f>入力シート!M$17</f>
        <v xml:space="preserve"> </v>
      </c>
      <c r="H22" s="196" t="str">
        <f>入力シート!N$17</f>
        <v xml:space="preserve"> </v>
      </c>
      <c r="I22" s="180" t="str">
        <f>入力シート!O$17</f>
        <v xml:space="preserve"> </v>
      </c>
      <c r="J22" s="225" t="str">
        <f>入力シート!P$17</f>
        <v xml:space="preserve"> </v>
      </c>
      <c r="K22" s="196" t="str">
        <f>入力シート!Q$17</f>
        <v/>
      </c>
      <c r="L22" s="234" t="str">
        <f>入力シート!R$17</f>
        <v>4</v>
      </c>
      <c r="M22" s="180" t="str">
        <f>入力シート!S$17</f>
        <v>5</v>
      </c>
      <c r="N22" s="196" t="str">
        <f>入力シート!T$17</f>
        <v>6</v>
      </c>
      <c r="O22" s="180" t="str">
        <f>入力シート!U$17</f>
        <v>1</v>
      </c>
      <c r="P22" s="248"/>
      <c r="Q22" s="263"/>
      <c r="R22" s="263"/>
      <c r="S22" s="263"/>
      <c r="T22" s="263"/>
      <c r="U22" s="263"/>
      <c r="V22" s="263"/>
      <c r="W22" s="263"/>
      <c r="X22" s="263"/>
      <c r="Y22" s="294"/>
      <c r="Z22" s="40"/>
      <c r="AA22" s="321" t="s">
        <v>159</v>
      </c>
      <c r="AB22" s="321"/>
      <c r="AC22" s="321"/>
      <c r="AD22" s="321"/>
      <c r="AE22" s="321"/>
      <c r="AF22" s="321"/>
      <c r="AG22" s="418" t="s">
        <v>3529</v>
      </c>
      <c r="AH22" s="427"/>
      <c r="AI22" s="427"/>
      <c r="AJ22" s="427"/>
      <c r="AK22" s="427"/>
      <c r="AL22" s="427"/>
      <c r="AM22" s="427"/>
      <c r="AN22" s="427"/>
      <c r="AO22" s="427"/>
      <c r="AP22" s="427"/>
      <c r="AQ22" s="427"/>
      <c r="AR22" s="427"/>
      <c r="AS22" s="427"/>
      <c r="AT22" s="427"/>
      <c r="AU22" s="427"/>
      <c r="AV22" s="427"/>
      <c r="AW22" s="427"/>
      <c r="AX22" s="427"/>
      <c r="AY22" s="597"/>
      <c r="AZ22" s="42"/>
      <c r="BA22" s="655"/>
      <c r="BB22" s="677"/>
      <c r="BC22" s="677"/>
      <c r="BD22" s="677"/>
      <c r="BE22" s="677"/>
      <c r="BF22" s="677"/>
      <c r="BG22" s="706"/>
      <c r="BH22" s="108"/>
    </row>
    <row r="23" spans="1:60" s="36" customFormat="1" ht="27" customHeight="1">
      <c r="A23" s="49" t="s">
        <v>215</v>
      </c>
      <c r="B23" s="81"/>
      <c r="C23" s="81"/>
      <c r="D23" s="81"/>
      <c r="E23" s="143">
        <v>14</v>
      </c>
      <c r="F23" s="165" t="str">
        <f>入力シート!L$18</f>
        <v xml:space="preserve"> </v>
      </c>
      <c r="G23" s="181" t="str">
        <f>入力シート!M$18</f>
        <v xml:space="preserve"> </v>
      </c>
      <c r="H23" s="197" t="str">
        <f>入力シート!N$18</f>
        <v xml:space="preserve"> </v>
      </c>
      <c r="I23" s="181" t="str">
        <f>入力シート!O$18</f>
        <v/>
      </c>
      <c r="J23" s="226" t="str">
        <f>入力シート!P$18</f>
        <v>7</v>
      </c>
      <c r="K23" s="197" t="str">
        <f>入力シート!Q$18</f>
        <v>0</v>
      </c>
      <c r="L23" s="235" t="str">
        <f>入力シート!R$18</f>
        <v>6</v>
      </c>
      <c r="M23" s="181" t="str">
        <f>入力シート!S$18</f>
        <v>6</v>
      </c>
      <c r="N23" s="197" t="str">
        <f>入力シート!T$18</f>
        <v>4</v>
      </c>
      <c r="O23" s="181" t="str">
        <f>入力シート!U$18</f>
        <v>5</v>
      </c>
      <c r="P23" s="226" t="str">
        <f t="shared" ref="P23:Y23" si="2">P20</f>
        <v xml:space="preserve"> </v>
      </c>
      <c r="Q23" s="226" t="str">
        <f t="shared" si="2"/>
        <v xml:space="preserve"> </v>
      </c>
      <c r="R23" s="197" t="str">
        <f t="shared" si="2"/>
        <v xml:space="preserve"> </v>
      </c>
      <c r="S23" s="235" t="str">
        <f t="shared" si="2"/>
        <v xml:space="preserve"> </v>
      </c>
      <c r="T23" s="181" t="str">
        <f t="shared" si="2"/>
        <v/>
      </c>
      <c r="U23" s="197" t="str">
        <f t="shared" si="2"/>
        <v>3</v>
      </c>
      <c r="V23" s="181" t="str">
        <f t="shared" si="2"/>
        <v>5</v>
      </c>
      <c r="W23" s="226" t="str">
        <f t="shared" si="2"/>
        <v>0</v>
      </c>
      <c r="X23" s="197" t="str">
        <f t="shared" si="2"/>
        <v>1</v>
      </c>
      <c r="Y23" s="295" t="str">
        <f t="shared" si="2"/>
        <v>3</v>
      </c>
      <c r="Z23" s="40"/>
      <c r="AA23" s="322"/>
      <c r="AB23" s="322"/>
      <c r="AC23" s="322"/>
      <c r="AD23" s="322"/>
      <c r="AE23" s="322"/>
      <c r="AF23" s="322"/>
      <c r="AG23" s="419"/>
      <c r="AH23" s="428"/>
      <c r="AI23" s="428"/>
      <c r="AJ23" s="428"/>
      <c r="AK23" s="428"/>
      <c r="AL23" s="428"/>
      <c r="AM23" s="428"/>
      <c r="AN23" s="428"/>
      <c r="AO23" s="428"/>
      <c r="AP23" s="428"/>
      <c r="AQ23" s="428"/>
      <c r="AR23" s="428"/>
      <c r="AS23" s="428"/>
      <c r="AT23" s="428"/>
      <c r="AU23" s="428"/>
      <c r="AV23" s="428"/>
      <c r="AW23" s="428"/>
      <c r="AX23" s="428"/>
      <c r="AY23" s="598"/>
      <c r="AZ23" s="42"/>
      <c r="BA23" s="655"/>
      <c r="BB23" s="677"/>
      <c r="BC23" s="677"/>
      <c r="BD23" s="677"/>
      <c r="BE23" s="677"/>
      <c r="BF23" s="677"/>
      <c r="BG23" s="706"/>
      <c r="BH23" s="108"/>
    </row>
    <row r="24" spans="1:60" s="36" customFormat="1" ht="21" customHeight="1">
      <c r="A24" s="50" t="s">
        <v>80</v>
      </c>
      <c r="B24" s="82"/>
      <c r="C24" s="82"/>
      <c r="D24" s="82"/>
      <c r="E24" s="82"/>
      <c r="F24" s="82"/>
      <c r="G24" s="82"/>
      <c r="H24" s="82"/>
      <c r="I24" s="82"/>
      <c r="J24" s="82"/>
      <c r="K24" s="82"/>
      <c r="L24" s="82"/>
      <c r="M24" s="82"/>
      <c r="N24" s="82"/>
      <c r="O24" s="82"/>
      <c r="P24" s="82"/>
      <c r="Q24" s="82"/>
      <c r="R24" s="82"/>
      <c r="S24" s="82"/>
      <c r="T24" s="82"/>
      <c r="U24" s="82"/>
      <c r="V24" s="82"/>
      <c r="W24" s="82"/>
      <c r="X24" s="82"/>
      <c r="Y24" s="82"/>
      <c r="Z24" s="40"/>
      <c r="AA24" s="322" t="s">
        <v>311</v>
      </c>
      <c r="AB24" s="322"/>
      <c r="AC24" s="322"/>
      <c r="AD24" s="322"/>
      <c r="AE24" s="322"/>
      <c r="AF24" s="322"/>
      <c r="AG24" s="420" t="s">
        <v>334</v>
      </c>
      <c r="AH24" s="429"/>
      <c r="AI24" s="429"/>
      <c r="AJ24" s="429"/>
      <c r="AK24" s="429"/>
      <c r="AL24" s="429"/>
      <c r="AM24" s="429"/>
      <c r="AN24" s="429"/>
      <c r="AO24" s="429"/>
      <c r="AP24" s="429"/>
      <c r="AQ24" s="429"/>
      <c r="AR24" s="429"/>
      <c r="AS24" s="429"/>
      <c r="AT24" s="429"/>
      <c r="AU24" s="429"/>
      <c r="AV24" s="429"/>
      <c r="AW24" s="429"/>
      <c r="AX24" s="429"/>
      <c r="AY24" s="599"/>
      <c r="AZ24" s="42"/>
      <c r="BA24" s="655"/>
      <c r="BB24" s="677"/>
      <c r="BC24" s="677"/>
      <c r="BD24" s="677"/>
      <c r="BE24" s="677"/>
      <c r="BF24" s="677"/>
      <c r="BG24" s="706"/>
      <c r="BH24" s="108"/>
    </row>
    <row r="25" spans="1:60" s="36" customFormat="1" ht="15" customHeight="1">
      <c r="A25" s="51"/>
      <c r="B25" s="83"/>
      <c r="C25" s="83"/>
      <c r="D25" s="83"/>
      <c r="E25" s="83"/>
      <c r="F25" s="83"/>
      <c r="G25" s="83"/>
      <c r="H25" s="83"/>
      <c r="I25" s="83"/>
      <c r="J25" s="83"/>
      <c r="K25" s="83"/>
      <c r="L25" s="83"/>
      <c r="M25" s="83"/>
      <c r="N25" s="83"/>
      <c r="O25" s="83"/>
      <c r="P25" s="83"/>
      <c r="Q25" s="83"/>
      <c r="R25" s="83"/>
      <c r="S25" s="83"/>
      <c r="T25" s="83"/>
      <c r="U25" s="83"/>
      <c r="V25" s="83"/>
      <c r="W25" s="83"/>
      <c r="X25" s="83"/>
      <c r="Y25" s="83"/>
      <c r="Z25" s="40"/>
      <c r="AA25" s="323" t="s">
        <v>330</v>
      </c>
      <c r="AB25" s="359"/>
      <c r="AC25" s="359"/>
      <c r="AD25" s="359"/>
      <c r="AE25" s="359"/>
      <c r="AF25" s="359"/>
      <c r="AG25" s="359"/>
      <c r="AH25" s="359"/>
      <c r="AI25" s="359"/>
      <c r="AJ25" s="359"/>
      <c r="AK25" s="359"/>
      <c r="AL25" s="359"/>
      <c r="AM25" s="359"/>
      <c r="AN25" s="359"/>
      <c r="AO25" s="359"/>
      <c r="AP25" s="359"/>
      <c r="AQ25" s="359"/>
      <c r="AR25" s="359"/>
      <c r="AS25" s="359"/>
      <c r="AT25" s="359"/>
      <c r="AU25" s="359"/>
      <c r="AV25" s="359"/>
      <c r="AW25" s="359"/>
      <c r="AX25" s="359"/>
      <c r="AY25" s="359"/>
      <c r="AZ25" s="42"/>
      <c r="BA25" s="655"/>
      <c r="BB25" s="677"/>
      <c r="BC25" s="677"/>
      <c r="BD25" s="677"/>
      <c r="BE25" s="677"/>
      <c r="BF25" s="677"/>
      <c r="BG25" s="706"/>
      <c r="BH25" s="108"/>
    </row>
    <row r="26" spans="1:60" s="37" customFormat="1">
      <c r="A26" s="52"/>
      <c r="B26" s="84"/>
      <c r="C26" s="84"/>
      <c r="D26" s="84"/>
      <c r="E26" s="84"/>
      <c r="F26" s="84"/>
      <c r="G26" s="84"/>
      <c r="H26" s="84"/>
      <c r="I26" s="84"/>
      <c r="J26" s="84"/>
      <c r="K26" s="84"/>
      <c r="L26" s="84"/>
      <c r="M26" s="84"/>
      <c r="N26" s="84"/>
      <c r="O26" s="84"/>
      <c r="P26" s="84"/>
      <c r="Q26" s="84"/>
      <c r="R26" s="84"/>
      <c r="S26" s="84"/>
      <c r="T26" s="84"/>
      <c r="U26" s="84"/>
      <c r="V26" s="84"/>
      <c r="W26" s="84"/>
      <c r="X26" s="84"/>
      <c r="Y26" s="84"/>
      <c r="Z26" s="53"/>
      <c r="AA26" s="324" t="s">
        <v>345</v>
      </c>
      <c r="AB26" s="360"/>
      <c r="AC26" s="360"/>
      <c r="AD26" s="360"/>
      <c r="AE26" s="360"/>
      <c r="AF26" s="360"/>
      <c r="AG26" s="360"/>
      <c r="AH26" s="360"/>
      <c r="AI26" s="360"/>
      <c r="AJ26" s="360"/>
      <c r="AK26" s="360"/>
      <c r="AL26" s="360"/>
      <c r="AM26" s="360"/>
      <c r="AN26" s="360"/>
      <c r="AO26" s="360"/>
      <c r="AP26" s="360"/>
      <c r="AQ26" s="360"/>
      <c r="AR26" s="360"/>
      <c r="AS26" s="360"/>
      <c r="AT26" s="360"/>
      <c r="AU26" s="360"/>
      <c r="AV26" s="360"/>
      <c r="AW26" s="360"/>
      <c r="AX26" s="360"/>
      <c r="AY26" s="360"/>
      <c r="AZ26" s="43"/>
      <c r="BA26" s="656"/>
      <c r="BB26" s="678"/>
      <c r="BC26" s="678"/>
      <c r="BD26" s="678"/>
      <c r="BE26" s="678"/>
      <c r="BF26" s="678"/>
      <c r="BG26" s="707"/>
      <c r="BH26" s="53"/>
    </row>
    <row r="27" spans="1:60" s="37" customFormat="1" ht="9" customHeight="1">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row>
    <row r="28" spans="1:60" ht="12.75" customHeight="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66"/>
    </row>
    <row r="29" spans="1:60" s="38" customFormat="1" ht="15" customHeight="1">
      <c r="A29" s="55" t="s">
        <v>0</v>
      </c>
      <c r="B29" s="55"/>
      <c r="C29" s="55"/>
      <c r="D29" s="55"/>
      <c r="E29" s="55"/>
      <c r="F29" s="55"/>
      <c r="G29" s="55"/>
      <c r="H29" s="55"/>
      <c r="I29" s="55"/>
      <c r="J29" s="55"/>
      <c r="K29" s="55"/>
      <c r="L29" s="55"/>
      <c r="M29" s="55"/>
      <c r="N29" s="55"/>
      <c r="O29" s="55"/>
      <c r="P29" s="55"/>
      <c r="Q29" s="55"/>
      <c r="R29" s="55"/>
      <c r="S29" s="278" t="s">
        <v>220</v>
      </c>
      <c r="T29" s="278"/>
      <c r="U29" s="278"/>
      <c r="V29" s="278"/>
      <c r="W29" s="278"/>
      <c r="X29" s="278"/>
      <c r="Y29" s="278"/>
      <c r="Z29" s="55"/>
      <c r="AA29" s="325" t="s">
        <v>25</v>
      </c>
      <c r="AB29" s="113"/>
      <c r="AC29" s="113"/>
      <c r="AD29" s="113"/>
      <c r="AE29" s="113"/>
      <c r="AF29" s="113"/>
      <c r="AG29" s="113"/>
      <c r="AH29" s="113"/>
      <c r="AI29" s="113"/>
      <c r="AJ29" s="113"/>
      <c r="AK29" s="113"/>
      <c r="AL29" s="113"/>
      <c r="AM29" s="113"/>
      <c r="AN29" s="113"/>
      <c r="AO29" s="113"/>
      <c r="AP29" s="296"/>
      <c r="AQ29" s="456" t="s">
        <v>1131</v>
      </c>
      <c r="AR29" s="469"/>
      <c r="AS29" s="492"/>
      <c r="AT29" s="492"/>
      <c r="AU29" s="492"/>
      <c r="AV29" s="492"/>
      <c r="AW29" s="492"/>
      <c r="AX29" s="492"/>
      <c r="AY29" s="492"/>
      <c r="AZ29" s="492"/>
      <c r="BA29" s="492"/>
      <c r="BB29" s="492"/>
      <c r="BC29" s="492"/>
      <c r="BD29" s="492"/>
      <c r="BE29" s="492"/>
      <c r="BF29" s="492"/>
      <c r="BG29" s="708"/>
      <c r="BH29" s="55"/>
    </row>
    <row r="30" spans="1:60" s="38" customFormat="1" ht="15" customHeight="1">
      <c r="A30" s="55" t="s">
        <v>3953</v>
      </c>
      <c r="B30" s="55"/>
      <c r="C30" s="55"/>
      <c r="D30" s="55"/>
      <c r="E30" s="55"/>
      <c r="F30" s="55"/>
      <c r="G30" s="55"/>
      <c r="H30" s="55"/>
      <c r="I30" s="55"/>
      <c r="J30" s="55"/>
      <c r="K30" s="55"/>
      <c r="L30" s="55"/>
      <c r="M30" s="55"/>
      <c r="N30" s="55"/>
      <c r="O30" s="55"/>
      <c r="P30" s="55"/>
      <c r="Q30" s="55"/>
      <c r="R30" s="55"/>
      <c r="S30" s="277" t="s">
        <v>205</v>
      </c>
      <c r="T30" s="277"/>
      <c r="U30" s="277"/>
      <c r="V30" s="277"/>
      <c r="W30" s="277"/>
      <c r="X30" s="277"/>
      <c r="Y30" s="277"/>
      <c r="Z30" s="55"/>
      <c r="AA30" s="87"/>
      <c r="AB30" s="361" t="s">
        <v>249</v>
      </c>
      <c r="AC30" s="117"/>
      <c r="AD30" s="117"/>
      <c r="AE30" s="117"/>
      <c r="AF30" s="117"/>
      <c r="AG30" s="117"/>
      <c r="AH30" s="117"/>
      <c r="AI30" s="117"/>
      <c r="AJ30" s="117"/>
      <c r="AK30" s="117"/>
      <c r="AL30" s="117"/>
      <c r="AM30" s="117"/>
      <c r="AN30" s="117"/>
      <c r="AO30" s="117"/>
      <c r="AP30" s="300"/>
      <c r="AQ30" s="457"/>
      <c r="AR30" s="470"/>
      <c r="AS30" s="493"/>
      <c r="AT30" s="493"/>
      <c r="AU30" s="493"/>
      <c r="AV30" s="493"/>
      <c r="AW30" s="493"/>
      <c r="AX30" s="493"/>
      <c r="AY30" s="493"/>
      <c r="AZ30" s="493"/>
      <c r="BA30" s="493"/>
      <c r="BB30" s="493"/>
      <c r="BC30" s="493"/>
      <c r="BD30" s="493"/>
      <c r="BE30" s="493"/>
      <c r="BF30" s="493"/>
      <c r="BG30" s="709"/>
      <c r="BH30" s="55"/>
    </row>
    <row r="31" spans="1:60" s="38" customFormat="1" ht="6" customHeight="1">
      <c r="A31" s="56" t="s">
        <v>64</v>
      </c>
      <c r="B31" s="85"/>
      <c r="C31" s="113"/>
      <c r="D31" s="113"/>
      <c r="E31" s="113"/>
      <c r="F31" s="113"/>
      <c r="G31" s="113"/>
      <c r="H31" s="113"/>
      <c r="I31" s="113"/>
      <c r="J31" s="113"/>
      <c r="K31" s="113"/>
      <c r="L31" s="113"/>
      <c r="M31" s="113"/>
      <c r="N31" s="113"/>
      <c r="O31" s="113"/>
      <c r="P31" s="113"/>
      <c r="Q31" s="113"/>
      <c r="R31" s="113"/>
      <c r="S31" s="113"/>
      <c r="T31" s="113"/>
      <c r="U31" s="113"/>
      <c r="V31" s="113"/>
      <c r="W31" s="113"/>
      <c r="X31" s="113"/>
      <c r="Y31" s="296"/>
      <c r="Z31" s="115"/>
      <c r="AA31" s="85"/>
      <c r="AB31" s="113"/>
      <c r="AC31" s="113"/>
      <c r="AD31" s="113"/>
      <c r="AE31" s="113"/>
      <c r="AF31" s="113"/>
      <c r="AG31" s="113"/>
      <c r="AH31" s="113"/>
      <c r="AI31" s="113"/>
      <c r="AJ31" s="113"/>
      <c r="AK31" s="113"/>
      <c r="AL31" s="113"/>
      <c r="AM31" s="113"/>
      <c r="AN31" s="113"/>
      <c r="AO31" s="113"/>
      <c r="AP31" s="296"/>
      <c r="AQ31" s="457"/>
      <c r="AR31" s="470"/>
      <c r="AS31" s="493"/>
      <c r="AT31" s="493"/>
      <c r="AU31" s="493"/>
      <c r="AV31" s="493"/>
      <c r="AW31" s="493"/>
      <c r="AX31" s="493"/>
      <c r="AY31" s="493"/>
      <c r="AZ31" s="493"/>
      <c r="BA31" s="493"/>
      <c r="BB31" s="493"/>
      <c r="BC31" s="493"/>
      <c r="BD31" s="493"/>
      <c r="BE31" s="493"/>
      <c r="BF31" s="493"/>
      <c r="BG31" s="709"/>
      <c r="BH31" s="55"/>
    </row>
    <row r="32" spans="1:60" s="38" customFormat="1" ht="22.5" customHeight="1">
      <c r="A32" s="57"/>
      <c r="B32" s="86"/>
      <c r="C32" s="114" t="str">
        <f>$C$4</f>
        <v/>
      </c>
      <c r="D32" s="127" t="s">
        <v>44</v>
      </c>
      <c r="E32" s="144" t="s">
        <v>56</v>
      </c>
      <c r="F32" s="144"/>
      <c r="G32" s="144"/>
      <c r="H32" s="144"/>
      <c r="I32" s="144"/>
      <c r="J32" s="144"/>
      <c r="K32" s="144"/>
      <c r="L32" s="144"/>
      <c r="M32" s="144"/>
      <c r="N32" s="115"/>
      <c r="O32" s="114" t="str">
        <f>$O$4</f>
        <v/>
      </c>
      <c r="P32" s="127" t="s">
        <v>109</v>
      </c>
      <c r="Q32" s="264" t="s">
        <v>124</v>
      </c>
      <c r="R32" s="264"/>
      <c r="S32" s="264"/>
      <c r="T32" s="264"/>
      <c r="U32" s="264"/>
      <c r="V32" s="264"/>
      <c r="W32" s="264"/>
      <c r="X32" s="264"/>
      <c r="Y32" s="297"/>
      <c r="Z32" s="115"/>
      <c r="AA32" s="326" t="s">
        <v>252</v>
      </c>
      <c r="AB32" s="362" t="str">
        <f>$AB$4</f>
        <v>0</v>
      </c>
      <c r="AC32" s="390"/>
      <c r="AD32" s="362" t="str">
        <f>$AD$4</f>
        <v>8</v>
      </c>
      <c r="AE32" s="390"/>
      <c r="AF32" s="98" t="s">
        <v>15</v>
      </c>
      <c r="AG32" s="98"/>
      <c r="AH32" s="98"/>
      <c r="AI32" s="362" t="str">
        <f>$AI$4</f>
        <v>0</v>
      </c>
      <c r="AJ32" s="390"/>
      <c r="AK32" s="362" t="str">
        <f>$AK$4</f>
        <v>5</v>
      </c>
      <c r="AL32" s="434"/>
      <c r="AM32" s="390"/>
      <c r="AN32" s="438" t="s">
        <v>111</v>
      </c>
      <c r="AO32" s="438"/>
      <c r="AP32" s="448"/>
      <c r="AQ32" s="457"/>
      <c r="AR32" s="470"/>
      <c r="AS32" s="493"/>
      <c r="AT32" s="493"/>
      <c r="AU32" s="493"/>
      <c r="AV32" s="493"/>
      <c r="AW32" s="493"/>
      <c r="AX32" s="493"/>
      <c r="AY32" s="493"/>
      <c r="AZ32" s="493"/>
      <c r="BA32" s="493"/>
      <c r="BB32" s="493"/>
      <c r="BC32" s="493"/>
      <c r="BD32" s="493"/>
      <c r="BE32" s="493"/>
      <c r="BF32" s="493"/>
      <c r="BG32" s="709"/>
      <c r="BH32" s="55"/>
    </row>
    <row r="33" spans="1:60" s="38" customFormat="1" ht="6" customHeight="1">
      <c r="A33" s="57"/>
      <c r="B33" s="86"/>
      <c r="C33" s="115"/>
      <c r="D33" s="115"/>
      <c r="E33" s="115"/>
      <c r="F33" s="115"/>
      <c r="G33" s="115"/>
      <c r="H33" s="115"/>
      <c r="I33" s="115"/>
      <c r="J33" s="115"/>
      <c r="K33" s="115"/>
      <c r="L33" s="115"/>
      <c r="M33" s="115"/>
      <c r="N33" s="115"/>
      <c r="O33" s="115"/>
      <c r="P33" s="115"/>
      <c r="Q33" s="115"/>
      <c r="R33" s="115"/>
      <c r="S33" s="115"/>
      <c r="T33" s="115"/>
      <c r="U33" s="115"/>
      <c r="V33" s="115"/>
      <c r="W33" s="115"/>
      <c r="X33" s="115"/>
      <c r="Y33" s="298"/>
      <c r="Z33" s="115"/>
      <c r="AA33" s="85"/>
      <c r="AB33" s="113"/>
      <c r="AC33" s="113"/>
      <c r="AD33" s="113"/>
      <c r="AE33" s="113"/>
      <c r="AF33" s="113"/>
      <c r="AG33" s="113"/>
      <c r="AH33" s="113"/>
      <c r="AI33" s="113"/>
      <c r="AJ33" s="113"/>
      <c r="AK33" s="113"/>
      <c r="AL33" s="113"/>
      <c r="AM33" s="113"/>
      <c r="AN33" s="113"/>
      <c r="AO33" s="113"/>
      <c r="AP33" s="296"/>
      <c r="AQ33" s="457"/>
      <c r="AR33" s="470"/>
      <c r="AS33" s="493"/>
      <c r="AT33" s="493"/>
      <c r="AU33" s="493"/>
      <c r="AV33" s="493"/>
      <c r="AW33" s="493"/>
      <c r="AX33" s="493"/>
      <c r="AY33" s="493"/>
      <c r="AZ33" s="493"/>
      <c r="BA33" s="493"/>
      <c r="BB33" s="493"/>
      <c r="BC33" s="493"/>
      <c r="BD33" s="493"/>
      <c r="BE33" s="493"/>
      <c r="BF33" s="493"/>
      <c r="BG33" s="709"/>
      <c r="BH33" s="55"/>
    </row>
    <row r="34" spans="1:60" s="38" customFormat="1" ht="22.5" customHeight="1">
      <c r="A34" s="57"/>
      <c r="B34" s="86"/>
      <c r="C34" s="114" t="str">
        <f>$C$6</f>
        <v/>
      </c>
      <c r="D34" s="127" t="s">
        <v>26</v>
      </c>
      <c r="E34" s="115" t="s">
        <v>77</v>
      </c>
      <c r="F34" s="115"/>
      <c r="G34" s="115"/>
      <c r="H34" s="115"/>
      <c r="I34" s="115"/>
      <c r="J34" s="115"/>
      <c r="K34" s="115"/>
      <c r="L34" s="115"/>
      <c r="M34" s="115"/>
      <c r="N34" s="115"/>
      <c r="O34" s="114" t="str">
        <f>$O$6</f>
        <v/>
      </c>
      <c r="P34" s="127" t="s">
        <v>117</v>
      </c>
      <c r="Q34" s="115" t="s">
        <v>139</v>
      </c>
      <c r="R34" s="115"/>
      <c r="S34" s="115"/>
      <c r="T34" s="115"/>
      <c r="U34" s="115"/>
      <c r="V34" s="115"/>
      <c r="W34" s="115"/>
      <c r="X34" s="115"/>
      <c r="Y34" s="298"/>
      <c r="Z34" s="115"/>
      <c r="AA34" s="326" t="s">
        <v>252</v>
      </c>
      <c r="AB34" s="175" t="str">
        <f>$AB$6</f>
        <v>0</v>
      </c>
      <c r="AC34" s="362" t="str">
        <f>$AC$6</f>
        <v>8</v>
      </c>
      <c r="AD34" s="390"/>
      <c r="AE34" s="98" t="s">
        <v>15</v>
      </c>
      <c r="AF34" s="175" t="str">
        <f>$AF$6</f>
        <v>0</v>
      </c>
      <c r="AG34" s="362" t="str">
        <f>$AG$6</f>
        <v>6</v>
      </c>
      <c r="AH34" s="390"/>
      <c r="AI34" s="98" t="s">
        <v>256</v>
      </c>
      <c r="AJ34" s="362" t="str">
        <f>$AJ$6</f>
        <v>0</v>
      </c>
      <c r="AK34" s="390"/>
      <c r="AL34" s="362" t="str">
        <f>$AL$6</f>
        <v>2</v>
      </c>
      <c r="AM34" s="390"/>
      <c r="AN34" s="438" t="s">
        <v>180</v>
      </c>
      <c r="AO34" s="438"/>
      <c r="AP34" s="448"/>
      <c r="AQ34" s="457"/>
      <c r="AR34" s="470"/>
      <c r="AS34" s="493"/>
      <c r="AT34" s="493"/>
      <c r="AU34" s="493"/>
      <c r="AV34" s="493"/>
      <c r="AW34" s="493"/>
      <c r="AX34" s="493"/>
      <c r="AY34" s="493"/>
      <c r="AZ34" s="493"/>
      <c r="BA34" s="493"/>
      <c r="BB34" s="493"/>
      <c r="BC34" s="493"/>
      <c r="BD34" s="493"/>
      <c r="BE34" s="493"/>
      <c r="BF34" s="493"/>
      <c r="BG34" s="709"/>
      <c r="BH34" s="55"/>
    </row>
    <row r="35" spans="1:60" s="38" customFormat="1" ht="6" customHeight="1">
      <c r="A35" s="57"/>
      <c r="B35" s="86"/>
      <c r="C35" s="115"/>
      <c r="D35" s="115"/>
      <c r="E35" s="115"/>
      <c r="F35" s="115"/>
      <c r="G35" s="115"/>
      <c r="H35" s="115"/>
      <c r="I35" s="115"/>
      <c r="J35" s="115"/>
      <c r="K35" s="115"/>
      <c r="L35" s="115"/>
      <c r="M35" s="115"/>
      <c r="N35" s="115"/>
      <c r="O35" s="115"/>
      <c r="P35" s="115"/>
      <c r="Q35" s="115"/>
      <c r="R35" s="115"/>
      <c r="S35" s="115"/>
      <c r="T35" s="115"/>
      <c r="U35" s="115"/>
      <c r="V35" s="115"/>
      <c r="W35" s="115"/>
      <c r="X35" s="115"/>
      <c r="Y35" s="298"/>
      <c r="Z35" s="115"/>
      <c r="AA35" s="71" t="s">
        <v>260</v>
      </c>
      <c r="AB35" s="99"/>
      <c r="AC35" s="99"/>
      <c r="AD35" s="99"/>
      <c r="AE35" s="99"/>
      <c r="AF35" s="99"/>
      <c r="AG35" s="99"/>
      <c r="AH35" s="99"/>
      <c r="AI35" s="99"/>
      <c r="AJ35" s="99"/>
      <c r="AK35" s="99"/>
      <c r="AL35" s="99"/>
      <c r="AM35" s="99"/>
      <c r="AN35" s="99"/>
      <c r="AO35" s="99"/>
      <c r="AP35" s="449"/>
      <c r="AQ35" s="457"/>
      <c r="AR35" s="470"/>
      <c r="AS35" s="493"/>
      <c r="AT35" s="493"/>
      <c r="AU35" s="493"/>
      <c r="AV35" s="493"/>
      <c r="AW35" s="493"/>
      <c r="AX35" s="493"/>
      <c r="AY35" s="493"/>
      <c r="AZ35" s="493"/>
      <c r="BA35" s="493"/>
      <c r="BB35" s="493"/>
      <c r="BC35" s="493"/>
      <c r="BD35" s="493"/>
      <c r="BE35" s="493"/>
      <c r="BF35" s="493"/>
      <c r="BG35" s="709"/>
      <c r="BH35" s="55"/>
    </row>
    <row r="36" spans="1:60" s="38" customFormat="1" ht="7.5" customHeight="1">
      <c r="A36" s="57"/>
      <c r="B36" s="86"/>
      <c r="C36" s="116" t="str">
        <f>$C$8</f>
        <v>※</v>
      </c>
      <c r="D36" s="128" t="s">
        <v>58</v>
      </c>
      <c r="E36" s="145" t="s">
        <v>91</v>
      </c>
      <c r="F36" s="145"/>
      <c r="G36" s="145"/>
      <c r="H36" s="145"/>
      <c r="I36" s="145"/>
      <c r="J36" s="145"/>
      <c r="K36" s="145"/>
      <c r="L36" s="145"/>
      <c r="M36" s="145"/>
      <c r="N36" s="115"/>
      <c r="O36" s="116" t="str">
        <f>$O$8</f>
        <v/>
      </c>
      <c r="P36" s="128" t="s">
        <v>72</v>
      </c>
      <c r="Q36" s="265" t="s">
        <v>145</v>
      </c>
      <c r="R36" s="265"/>
      <c r="S36" s="265"/>
      <c r="T36" s="265"/>
      <c r="U36" s="265"/>
      <c r="V36" s="265"/>
      <c r="W36" s="265"/>
      <c r="X36" s="265"/>
      <c r="Y36" s="299"/>
      <c r="Z36" s="115"/>
      <c r="AA36" s="72"/>
      <c r="AB36" s="100"/>
      <c r="AC36" s="100"/>
      <c r="AD36" s="100"/>
      <c r="AE36" s="100"/>
      <c r="AF36" s="100"/>
      <c r="AG36" s="100"/>
      <c r="AH36" s="100"/>
      <c r="AI36" s="100"/>
      <c r="AJ36" s="100"/>
      <c r="AK36" s="100"/>
      <c r="AL36" s="100"/>
      <c r="AM36" s="100"/>
      <c r="AN36" s="100"/>
      <c r="AO36" s="100"/>
      <c r="AP36" s="450"/>
      <c r="AQ36" s="457"/>
      <c r="AR36" s="470"/>
      <c r="AS36" s="493"/>
      <c r="AT36" s="493"/>
      <c r="AU36" s="493"/>
      <c r="AV36" s="493"/>
      <c r="AW36" s="493"/>
      <c r="AX36" s="493"/>
      <c r="AY36" s="493"/>
      <c r="AZ36" s="493"/>
      <c r="BA36" s="493"/>
      <c r="BB36" s="493"/>
      <c r="BC36" s="493"/>
      <c r="BD36" s="493"/>
      <c r="BE36" s="493"/>
      <c r="BF36" s="493"/>
      <c r="BG36" s="709"/>
      <c r="BH36" s="55"/>
    </row>
    <row r="37" spans="1:60" s="38" customFormat="1" ht="15" customHeight="1">
      <c r="A37" s="57"/>
      <c r="B37" s="86"/>
      <c r="C37" s="90"/>
      <c r="D37" s="129"/>
      <c r="E37" s="145"/>
      <c r="F37" s="145"/>
      <c r="G37" s="145"/>
      <c r="H37" s="145"/>
      <c r="I37" s="145"/>
      <c r="J37" s="145"/>
      <c r="K37" s="145"/>
      <c r="L37" s="145"/>
      <c r="M37" s="145"/>
      <c r="N37" s="115"/>
      <c r="O37" s="90"/>
      <c r="P37" s="129"/>
      <c r="Q37" s="265"/>
      <c r="R37" s="265"/>
      <c r="S37" s="265"/>
      <c r="T37" s="265"/>
      <c r="U37" s="265"/>
      <c r="V37" s="265"/>
      <c r="W37" s="265"/>
      <c r="X37" s="265"/>
      <c r="Y37" s="299"/>
      <c r="Z37" s="115"/>
      <c r="AA37" s="191" t="str">
        <f>AA$9</f>
        <v>0</v>
      </c>
      <c r="AB37" s="228" t="str">
        <f>AB$9</f>
        <v>0</v>
      </c>
      <c r="AC37" s="228" t="str">
        <f>AC9</f>
        <v>0</v>
      </c>
      <c r="AD37" s="228" t="str">
        <f>AD$9</f>
        <v>0</v>
      </c>
      <c r="AE37" s="228" t="str">
        <f>AE9</f>
        <v>0</v>
      </c>
      <c r="AF37" s="228" t="str">
        <f>AF$9</f>
        <v>0</v>
      </c>
      <c r="AG37" s="228" t="str">
        <f>AG9</f>
        <v>4</v>
      </c>
      <c r="AH37" s="228" t="str">
        <f>AH$9</f>
        <v>0</v>
      </c>
      <c r="AI37" s="228" t="str">
        <f>AI9</f>
        <v>1</v>
      </c>
      <c r="AJ37" s="228" t="str">
        <f>AJ$9</f>
        <v>1</v>
      </c>
      <c r="AK37" s="228">
        <f>AK9</f>
        <v>0</v>
      </c>
      <c r="AL37" s="228">
        <f>AL9</f>
        <v>0</v>
      </c>
      <c r="AM37" s="228" t="str">
        <f>AM$9</f>
        <v>4</v>
      </c>
      <c r="AN37" s="228">
        <f>AN9</f>
        <v>0</v>
      </c>
      <c r="AO37" s="228" t="str">
        <f>AO$9</f>
        <v>2</v>
      </c>
      <c r="AP37" s="451" t="str">
        <f>AP$9</f>
        <v>1</v>
      </c>
      <c r="AQ37" s="457"/>
      <c r="AR37" s="470"/>
      <c r="AS37" s="493"/>
      <c r="AT37" s="493"/>
      <c r="AU37" s="493"/>
      <c r="AV37" s="493"/>
      <c r="AW37" s="493"/>
      <c r="AX37" s="493"/>
      <c r="AY37" s="493"/>
      <c r="AZ37" s="493"/>
      <c r="BA37" s="493"/>
      <c r="BB37" s="493"/>
      <c r="BC37" s="493"/>
      <c r="BD37" s="493"/>
      <c r="BE37" s="493"/>
      <c r="BF37" s="493"/>
      <c r="BG37" s="709"/>
      <c r="BH37" s="55"/>
    </row>
    <row r="38" spans="1:60" s="38" customFormat="1" ht="6" customHeight="1">
      <c r="A38" s="57"/>
      <c r="B38" s="86"/>
      <c r="C38" s="115"/>
      <c r="D38" s="115"/>
      <c r="E38" s="115"/>
      <c r="F38" s="115"/>
      <c r="G38" s="115"/>
      <c r="H38" s="115"/>
      <c r="I38" s="115"/>
      <c r="J38" s="115"/>
      <c r="K38" s="115"/>
      <c r="L38" s="115"/>
      <c r="M38" s="115"/>
      <c r="N38" s="115"/>
      <c r="O38" s="115"/>
      <c r="P38" s="115"/>
      <c r="Q38" s="115"/>
      <c r="R38" s="115"/>
      <c r="S38" s="115"/>
      <c r="T38" s="115"/>
      <c r="U38" s="115"/>
      <c r="V38" s="115"/>
      <c r="W38" s="115"/>
      <c r="X38" s="115"/>
      <c r="Y38" s="298"/>
      <c r="Z38" s="115"/>
      <c r="AA38" s="87"/>
      <c r="AB38" s="86"/>
      <c r="AC38" s="298"/>
      <c r="AD38" s="115"/>
      <c r="AE38" s="115"/>
      <c r="AF38" s="416"/>
      <c r="AG38" s="421"/>
      <c r="AH38" s="115"/>
      <c r="AI38" s="115"/>
      <c r="AJ38" s="416"/>
      <c r="AK38" s="433"/>
      <c r="AL38" s="421"/>
      <c r="AM38" s="115"/>
      <c r="AN38" s="115"/>
      <c r="AO38" s="441"/>
      <c r="AP38" s="421"/>
      <c r="AQ38" s="457"/>
      <c r="AR38" s="470"/>
      <c r="AS38" s="493"/>
      <c r="AT38" s="493"/>
      <c r="AU38" s="493"/>
      <c r="AV38" s="532"/>
      <c r="AW38" s="532"/>
      <c r="AX38" s="532"/>
      <c r="AY38" s="532"/>
      <c r="AZ38" s="532"/>
      <c r="BA38" s="532"/>
      <c r="BB38" s="532"/>
      <c r="BC38" s="532"/>
      <c r="BD38" s="532"/>
      <c r="BE38" s="532"/>
      <c r="BF38" s="532"/>
      <c r="BG38" s="710"/>
      <c r="BH38" s="55"/>
    </row>
    <row r="39" spans="1:60" s="38" customFormat="1" ht="10.5" customHeight="1">
      <c r="A39" s="57"/>
      <c r="B39" s="86"/>
      <c r="C39" s="116" t="str">
        <f>$C$11</f>
        <v/>
      </c>
      <c r="D39" s="128" t="s">
        <v>69</v>
      </c>
      <c r="E39" s="146" t="s">
        <v>3</v>
      </c>
      <c r="F39" s="146"/>
      <c r="G39" s="146"/>
      <c r="H39" s="146"/>
      <c r="I39" s="146"/>
      <c r="J39" s="146"/>
      <c r="K39" s="146"/>
      <c r="L39" s="146"/>
      <c r="M39" s="146"/>
      <c r="N39" s="115"/>
      <c r="O39" s="116" t="str">
        <f>$O$11</f>
        <v/>
      </c>
      <c r="P39" s="128" t="s">
        <v>30</v>
      </c>
      <c r="Q39" s="264" t="s">
        <v>154</v>
      </c>
      <c r="R39" s="264"/>
      <c r="S39" s="264"/>
      <c r="T39" s="264"/>
      <c r="U39" s="264"/>
      <c r="V39" s="264"/>
      <c r="W39" s="264"/>
      <c r="X39" s="264"/>
      <c r="Y39" s="297"/>
      <c r="Z39" s="55"/>
      <c r="AA39" s="327" t="s">
        <v>267</v>
      </c>
      <c r="AB39" s="363"/>
      <c r="AC39" s="391" t="str">
        <f>$AC$11</f>
        <v>63516000001421  20260503</v>
      </c>
      <c r="AD39" s="404"/>
      <c r="AE39" s="404"/>
      <c r="AF39" s="404"/>
      <c r="AG39" s="404"/>
      <c r="AH39" s="404"/>
      <c r="AI39" s="404"/>
      <c r="AJ39" s="404"/>
      <c r="AK39" s="404"/>
      <c r="AL39" s="404"/>
      <c r="AM39" s="404"/>
      <c r="AN39" s="404"/>
      <c r="AO39" s="404"/>
      <c r="AP39" s="404"/>
      <c r="AQ39" s="404"/>
      <c r="AR39" s="404"/>
      <c r="AS39" s="494"/>
      <c r="AT39" s="494"/>
      <c r="AU39" s="513"/>
      <c r="AV39" s="533" t="s">
        <v>279</v>
      </c>
      <c r="AW39" s="556"/>
      <c r="AX39" s="556"/>
      <c r="AY39" s="556"/>
      <c r="AZ39" s="556"/>
      <c r="BA39" s="556"/>
      <c r="BB39" s="556"/>
      <c r="BC39" s="556" t="s">
        <v>66</v>
      </c>
      <c r="BD39" s="556"/>
      <c r="BE39" s="556"/>
      <c r="BF39" s="556"/>
      <c r="BG39" s="556"/>
      <c r="BH39" s="55"/>
    </row>
    <row r="40" spans="1:60" s="38" customFormat="1" ht="13.5" customHeight="1">
      <c r="A40" s="57"/>
      <c r="B40" s="86"/>
      <c r="C40" s="90"/>
      <c r="D40" s="129"/>
      <c r="E40" s="146"/>
      <c r="F40" s="146"/>
      <c r="G40" s="146"/>
      <c r="H40" s="146"/>
      <c r="I40" s="146"/>
      <c r="J40" s="146"/>
      <c r="K40" s="146"/>
      <c r="L40" s="146"/>
      <c r="M40" s="146"/>
      <c r="N40" s="115"/>
      <c r="O40" s="90"/>
      <c r="P40" s="129"/>
      <c r="Q40" s="264"/>
      <c r="R40" s="264"/>
      <c r="S40" s="264"/>
      <c r="T40" s="264"/>
      <c r="U40" s="264"/>
      <c r="V40" s="264"/>
      <c r="W40" s="264"/>
      <c r="X40" s="264"/>
      <c r="Y40" s="297"/>
      <c r="Z40" s="55"/>
      <c r="AA40" s="328"/>
      <c r="AB40" s="364"/>
      <c r="AC40" s="392"/>
      <c r="AD40" s="405"/>
      <c r="AE40" s="405"/>
      <c r="AF40" s="405"/>
      <c r="AG40" s="405"/>
      <c r="AH40" s="405"/>
      <c r="AI40" s="405"/>
      <c r="AJ40" s="405"/>
      <c r="AK40" s="405"/>
      <c r="AL40" s="405"/>
      <c r="AM40" s="405"/>
      <c r="AN40" s="405"/>
      <c r="AO40" s="405"/>
      <c r="AP40" s="405"/>
      <c r="AQ40" s="405"/>
      <c r="AR40" s="405"/>
      <c r="AS40" s="495"/>
      <c r="AT40" s="495"/>
      <c r="AU40" s="514"/>
      <c r="AV40" s="534" t="str">
        <f>$AV$12</f>
        <v>00830-3-960307</v>
      </c>
      <c r="AW40" s="60"/>
      <c r="AX40" s="60"/>
      <c r="AY40" s="60"/>
      <c r="AZ40" s="60"/>
      <c r="BA40" s="60"/>
      <c r="BB40" s="60"/>
      <c r="BC40" s="687" t="str">
        <f>$BC$12</f>
        <v>静岡財務事務所</v>
      </c>
      <c r="BD40" s="687"/>
      <c r="BE40" s="687"/>
      <c r="BF40" s="687"/>
      <c r="BG40" s="687"/>
      <c r="BH40" s="55"/>
    </row>
    <row r="41" spans="1:60" s="38" customFormat="1" ht="6" customHeight="1">
      <c r="A41" s="57"/>
      <c r="B41" s="86"/>
      <c r="C41" s="115"/>
      <c r="D41" s="115"/>
      <c r="E41" s="115"/>
      <c r="F41" s="115"/>
      <c r="G41" s="115"/>
      <c r="H41" s="115"/>
      <c r="I41" s="115"/>
      <c r="J41" s="115"/>
      <c r="K41" s="115"/>
      <c r="L41" s="115"/>
      <c r="M41" s="115"/>
      <c r="N41" s="115"/>
      <c r="O41" s="115"/>
      <c r="P41" s="115"/>
      <c r="Q41" s="115"/>
      <c r="R41" s="115"/>
      <c r="S41" s="115"/>
      <c r="T41" s="115"/>
      <c r="U41" s="115"/>
      <c r="V41" s="115"/>
      <c r="W41" s="115"/>
      <c r="X41" s="115"/>
      <c r="Y41" s="298"/>
      <c r="Z41" s="55"/>
      <c r="AA41" s="329" t="s">
        <v>19</v>
      </c>
      <c r="AB41" s="365"/>
      <c r="AC41" s="393"/>
      <c r="AD41" s="393"/>
      <c r="AE41" s="393"/>
      <c r="AF41" s="393"/>
      <c r="AG41" s="393"/>
      <c r="AH41" s="393"/>
      <c r="AI41" s="393"/>
      <c r="AJ41" s="393"/>
      <c r="AK41" s="393"/>
      <c r="AL41" s="393"/>
      <c r="AM41" s="393"/>
      <c r="AN41" s="393"/>
      <c r="AO41" s="393"/>
      <c r="AP41" s="393"/>
      <c r="AQ41" s="393"/>
      <c r="AR41" s="393"/>
      <c r="AS41" s="496"/>
      <c r="AT41" s="496"/>
      <c r="AU41" s="515"/>
      <c r="AV41" s="127" t="s">
        <v>44</v>
      </c>
      <c r="AW41" s="557"/>
      <c r="AX41" s="557" t="s">
        <v>164</v>
      </c>
      <c r="AY41" s="600" t="s">
        <v>171</v>
      </c>
      <c r="AZ41" s="629" t="s">
        <v>187</v>
      </c>
      <c r="BA41" s="657" t="s">
        <v>190</v>
      </c>
      <c r="BB41" s="557" t="s">
        <v>164</v>
      </c>
      <c r="BC41" s="629" t="s">
        <v>194</v>
      </c>
      <c r="BD41" s="557" t="s">
        <v>187</v>
      </c>
      <c r="BE41" s="600" t="s">
        <v>190</v>
      </c>
      <c r="BF41" s="629" t="s">
        <v>164</v>
      </c>
      <c r="BG41" s="657" t="s">
        <v>196</v>
      </c>
      <c r="BH41" s="55"/>
    </row>
    <row r="42" spans="1:60" s="38" customFormat="1" ht="3" customHeight="1">
      <c r="A42" s="57"/>
      <c r="B42" s="86"/>
      <c r="C42" s="116" t="str">
        <f>$C$14</f>
        <v/>
      </c>
      <c r="D42" s="128" t="s">
        <v>17</v>
      </c>
      <c r="E42" s="96" t="s">
        <v>99</v>
      </c>
      <c r="F42" s="96"/>
      <c r="G42" s="96"/>
      <c r="H42" s="96"/>
      <c r="I42" s="96"/>
      <c r="J42" s="96"/>
      <c r="K42" s="96"/>
      <c r="L42" s="96"/>
      <c r="M42" s="115"/>
      <c r="N42" s="115"/>
      <c r="O42" s="115"/>
      <c r="P42" s="115"/>
      <c r="Q42" s="115"/>
      <c r="R42" s="115"/>
      <c r="S42" s="115"/>
      <c r="T42" s="115"/>
      <c r="U42" s="115"/>
      <c r="V42" s="115"/>
      <c r="W42" s="115"/>
      <c r="X42" s="115"/>
      <c r="Y42" s="298"/>
      <c r="Z42" s="55"/>
      <c r="AA42" s="329"/>
      <c r="AB42" s="365"/>
      <c r="AC42" s="365"/>
      <c r="AD42" s="365"/>
      <c r="AE42" s="365"/>
      <c r="AF42" s="365"/>
      <c r="AG42" s="365"/>
      <c r="AH42" s="365"/>
      <c r="AI42" s="365"/>
      <c r="AJ42" s="365"/>
      <c r="AK42" s="365"/>
      <c r="AL42" s="365"/>
      <c r="AM42" s="365"/>
      <c r="AN42" s="365"/>
      <c r="AO42" s="365"/>
      <c r="AP42" s="365"/>
      <c r="AQ42" s="365"/>
      <c r="AR42" s="365"/>
      <c r="AS42" s="497"/>
      <c r="AT42" s="497"/>
      <c r="AU42" s="516"/>
      <c r="AV42" s="127"/>
      <c r="AW42" s="558"/>
      <c r="AX42" s="558"/>
      <c r="AY42" s="601"/>
      <c r="AZ42" s="630"/>
      <c r="BA42" s="658"/>
      <c r="BB42" s="558"/>
      <c r="BC42" s="630"/>
      <c r="BD42" s="558"/>
      <c r="BE42" s="601"/>
      <c r="BF42" s="630"/>
      <c r="BG42" s="658"/>
      <c r="BH42" s="55"/>
    </row>
    <row r="43" spans="1:60" s="38" customFormat="1" ht="13.5" customHeight="1">
      <c r="A43" s="57"/>
      <c r="B43" s="86"/>
      <c r="C43" s="89"/>
      <c r="D43" s="130"/>
      <c r="E43" s="96"/>
      <c r="F43" s="96"/>
      <c r="G43" s="96"/>
      <c r="H43" s="96"/>
      <c r="I43" s="96"/>
      <c r="J43" s="96"/>
      <c r="K43" s="96"/>
      <c r="L43" s="96"/>
      <c r="M43" s="115"/>
      <c r="N43" s="115"/>
      <c r="O43" s="115"/>
      <c r="P43" s="115"/>
      <c r="Q43" s="115"/>
      <c r="R43" s="115"/>
      <c r="S43" s="115"/>
      <c r="T43" s="115"/>
      <c r="U43" s="115"/>
      <c r="V43" s="115"/>
      <c r="W43" s="115"/>
      <c r="X43" s="115"/>
      <c r="Y43" s="298"/>
      <c r="Z43" s="55"/>
      <c r="AA43" s="329"/>
      <c r="AB43" s="365"/>
      <c r="AC43" s="365"/>
      <c r="AD43" s="365"/>
      <c r="AE43" s="365"/>
      <c r="AF43" s="365"/>
      <c r="AG43" s="365"/>
      <c r="AH43" s="365"/>
      <c r="AI43" s="365"/>
      <c r="AJ43" s="365"/>
      <c r="AK43" s="365"/>
      <c r="AL43" s="365"/>
      <c r="AM43" s="365"/>
      <c r="AN43" s="365"/>
      <c r="AO43" s="365"/>
      <c r="AP43" s="365"/>
      <c r="AQ43" s="365"/>
      <c r="AR43" s="365"/>
      <c r="AS43" s="497"/>
      <c r="AT43" s="497"/>
      <c r="AU43" s="516"/>
      <c r="AV43" s="127"/>
      <c r="AW43" s="559"/>
      <c r="AX43" s="559" t="str">
        <f t="shared" ref="AX43:BG43" si="3">AX$15</f>
        <v xml:space="preserve"> </v>
      </c>
      <c r="AY43" s="602" t="str">
        <f t="shared" si="3"/>
        <v xml:space="preserve"> </v>
      </c>
      <c r="AZ43" s="631" t="str">
        <f t="shared" si="3"/>
        <v xml:space="preserve"> </v>
      </c>
      <c r="BA43" s="659" t="str">
        <f t="shared" si="3"/>
        <v/>
      </c>
      <c r="BB43" s="559" t="str">
        <f t="shared" si="3"/>
        <v>7</v>
      </c>
      <c r="BC43" s="631" t="str">
        <f t="shared" si="3"/>
        <v>0</v>
      </c>
      <c r="BD43" s="559" t="str">
        <f t="shared" si="3"/>
        <v>2</v>
      </c>
      <c r="BE43" s="602" t="str">
        <f t="shared" si="3"/>
        <v>0</v>
      </c>
      <c r="BF43" s="631" t="str">
        <f t="shared" si="3"/>
        <v>8</v>
      </c>
      <c r="BG43" s="659" t="str">
        <f t="shared" si="3"/>
        <v>4</v>
      </c>
      <c r="BH43" s="55"/>
    </row>
    <row r="44" spans="1:60" s="38" customFormat="1" ht="6" customHeight="1">
      <c r="A44" s="57"/>
      <c r="B44" s="86"/>
      <c r="C44" s="90"/>
      <c r="D44" s="129"/>
      <c r="E44" s="96"/>
      <c r="F44" s="96"/>
      <c r="G44" s="96"/>
      <c r="H44" s="96"/>
      <c r="I44" s="96"/>
      <c r="J44" s="96"/>
      <c r="K44" s="96"/>
      <c r="L44" s="96"/>
      <c r="M44" s="115"/>
      <c r="N44" s="115"/>
      <c r="O44" s="133"/>
      <c r="P44" s="249"/>
      <c r="Q44" s="115"/>
      <c r="R44" s="115"/>
      <c r="S44" s="115"/>
      <c r="T44" s="115"/>
      <c r="U44" s="115"/>
      <c r="V44" s="115"/>
      <c r="W44" s="115"/>
      <c r="X44" s="115"/>
      <c r="Y44" s="298"/>
      <c r="Z44" s="55"/>
      <c r="AA44" s="330" t="s">
        <v>277</v>
      </c>
      <c r="AB44" s="366"/>
      <c r="AC44" s="366"/>
      <c r="AD44" s="366"/>
      <c r="AE44" s="366"/>
      <c r="AF44" s="366"/>
      <c r="AG44" s="366"/>
      <c r="AH44" s="366"/>
      <c r="AI44" s="366"/>
      <c r="AJ44" s="366"/>
      <c r="AK44" s="366"/>
      <c r="AL44" s="366"/>
      <c r="AM44" s="366"/>
      <c r="AN44" s="366"/>
      <c r="AO44" s="366"/>
      <c r="AP44" s="366"/>
      <c r="AQ44" s="366"/>
      <c r="AR44" s="366"/>
      <c r="AS44" s="498"/>
      <c r="AT44" s="498"/>
      <c r="AU44" s="517"/>
      <c r="AV44" s="127" t="s">
        <v>26</v>
      </c>
      <c r="AW44" s="229"/>
      <c r="AX44" s="229" t="str">
        <f t="shared" ref="AX44:BG44" si="4">AX$16</f>
        <v xml:space="preserve"> </v>
      </c>
      <c r="AY44" s="184" t="str">
        <f t="shared" si="4"/>
        <v xml:space="preserve"> </v>
      </c>
      <c r="AZ44" s="200" t="str">
        <f t="shared" si="4"/>
        <v xml:space="preserve"> </v>
      </c>
      <c r="BA44" s="211" t="str">
        <f t="shared" si="4"/>
        <v xml:space="preserve"> </v>
      </c>
      <c r="BB44" s="229" t="str">
        <f t="shared" si="4"/>
        <v/>
      </c>
      <c r="BC44" s="200" t="str">
        <f t="shared" si="4"/>
        <v>3</v>
      </c>
      <c r="BD44" s="229" t="str">
        <f t="shared" si="4"/>
        <v>5</v>
      </c>
      <c r="BE44" s="184" t="str">
        <f t="shared" si="4"/>
        <v>0</v>
      </c>
      <c r="BF44" s="200" t="str">
        <f t="shared" si="4"/>
        <v>1</v>
      </c>
      <c r="BG44" s="211" t="str">
        <f t="shared" si="4"/>
        <v>3</v>
      </c>
      <c r="BH44" s="55"/>
    </row>
    <row r="45" spans="1:60" s="38" customFormat="1" ht="12" customHeight="1">
      <c r="A45" s="58"/>
      <c r="B45" s="87"/>
      <c r="C45" s="117"/>
      <c r="D45" s="117"/>
      <c r="E45" s="117"/>
      <c r="F45" s="117"/>
      <c r="G45" s="117"/>
      <c r="H45" s="117"/>
      <c r="I45" s="117"/>
      <c r="J45" s="117"/>
      <c r="K45" s="117"/>
      <c r="L45" s="117"/>
      <c r="M45" s="117"/>
      <c r="N45" s="117"/>
      <c r="O45" s="117"/>
      <c r="P45" s="117"/>
      <c r="Q45" s="117"/>
      <c r="R45" s="117"/>
      <c r="S45" s="117"/>
      <c r="T45" s="117"/>
      <c r="U45" s="117"/>
      <c r="V45" s="117"/>
      <c r="W45" s="117"/>
      <c r="X45" s="117"/>
      <c r="Y45" s="300"/>
      <c r="Z45" s="55"/>
      <c r="AA45" s="330"/>
      <c r="AB45" s="366"/>
      <c r="AC45" s="366"/>
      <c r="AD45" s="366"/>
      <c r="AE45" s="366"/>
      <c r="AF45" s="366"/>
      <c r="AG45" s="366"/>
      <c r="AH45" s="366"/>
      <c r="AI45" s="366"/>
      <c r="AJ45" s="366"/>
      <c r="AK45" s="366"/>
      <c r="AL45" s="366"/>
      <c r="AM45" s="366"/>
      <c r="AN45" s="366"/>
      <c r="AO45" s="366"/>
      <c r="AP45" s="366"/>
      <c r="AQ45" s="366"/>
      <c r="AR45" s="366"/>
      <c r="AS45" s="498"/>
      <c r="AT45" s="498"/>
      <c r="AU45" s="517"/>
      <c r="AV45" s="127"/>
      <c r="AW45" s="229"/>
      <c r="AX45" s="229">
        <f t="shared" ref="AX45:BG45" si="5">AX17</f>
        <v>0</v>
      </c>
      <c r="AY45" s="184">
        <f t="shared" si="5"/>
        <v>0</v>
      </c>
      <c r="AZ45" s="200">
        <f t="shared" si="5"/>
        <v>0</v>
      </c>
      <c r="BA45" s="211">
        <f t="shared" si="5"/>
        <v>0</v>
      </c>
      <c r="BB45" s="229">
        <f t="shared" si="5"/>
        <v>0</v>
      </c>
      <c r="BC45" s="200">
        <f t="shared" si="5"/>
        <v>0</v>
      </c>
      <c r="BD45" s="229">
        <f t="shared" si="5"/>
        <v>0</v>
      </c>
      <c r="BE45" s="184">
        <f t="shared" si="5"/>
        <v>0</v>
      </c>
      <c r="BF45" s="200">
        <f t="shared" si="5"/>
        <v>0</v>
      </c>
      <c r="BG45" s="211">
        <f t="shared" si="5"/>
        <v>0</v>
      </c>
      <c r="BH45" s="55"/>
    </row>
    <row r="46" spans="1:60" s="38" customFormat="1" ht="12" customHeight="1">
      <c r="A46" s="59" t="s">
        <v>161</v>
      </c>
      <c r="B46" s="59"/>
      <c r="C46" s="59"/>
      <c r="D46" s="59"/>
      <c r="E46" s="68" t="s">
        <v>167</v>
      </c>
      <c r="F46" s="68"/>
      <c r="G46" s="68"/>
      <c r="H46" s="68"/>
      <c r="I46" s="68"/>
      <c r="J46" s="68"/>
      <c r="K46" s="68"/>
      <c r="L46" s="68"/>
      <c r="M46" s="68"/>
      <c r="N46" s="68"/>
      <c r="O46" s="68"/>
      <c r="P46" s="156" t="s">
        <v>217</v>
      </c>
      <c r="Q46" s="174"/>
      <c r="R46" s="174"/>
      <c r="S46" s="174"/>
      <c r="T46" s="174"/>
      <c r="U46" s="174"/>
      <c r="V46" s="174"/>
      <c r="W46" s="174"/>
      <c r="X46" s="174"/>
      <c r="Y46" s="245"/>
      <c r="Z46" s="55"/>
      <c r="AA46" s="330" t="s">
        <v>294</v>
      </c>
      <c r="AB46" s="366"/>
      <c r="AC46" s="366"/>
      <c r="AD46" s="366"/>
      <c r="AE46" s="366"/>
      <c r="AF46" s="366"/>
      <c r="AG46" s="366"/>
      <c r="AH46" s="366"/>
      <c r="AI46" s="366"/>
      <c r="AJ46" s="366"/>
      <c r="AK46" s="366"/>
      <c r="AL46" s="366"/>
      <c r="AM46" s="366"/>
      <c r="AN46" s="366"/>
      <c r="AO46" s="366"/>
      <c r="AP46" s="366"/>
      <c r="AQ46" s="366"/>
      <c r="AR46" s="366"/>
      <c r="AS46" s="498"/>
      <c r="AT46" s="498"/>
      <c r="AU46" s="517"/>
      <c r="AV46" s="127" t="s">
        <v>58</v>
      </c>
      <c r="AW46" s="229"/>
      <c r="AX46" s="229" t="str">
        <f t="shared" ref="AX46:BG46" si="6">AX$18</f>
        <v xml:space="preserve"> </v>
      </c>
      <c r="AY46" s="184" t="str">
        <f t="shared" si="6"/>
        <v xml:space="preserve"> </v>
      </c>
      <c r="AZ46" s="200" t="str">
        <f t="shared" si="6"/>
        <v xml:space="preserve"> </v>
      </c>
      <c r="BA46" s="211" t="str">
        <f t="shared" si="6"/>
        <v xml:space="preserve"> </v>
      </c>
      <c r="BB46" s="229" t="str">
        <f t="shared" si="6"/>
        <v xml:space="preserve"> </v>
      </c>
      <c r="BC46" s="200" t="str">
        <f t="shared" si="6"/>
        <v xml:space="preserve"> </v>
      </c>
      <c r="BD46" s="229" t="str">
        <f t="shared" si="6"/>
        <v xml:space="preserve"> </v>
      </c>
      <c r="BE46" s="184" t="str">
        <f t="shared" si="6"/>
        <v xml:space="preserve"> </v>
      </c>
      <c r="BF46" s="200" t="str">
        <f t="shared" si="6"/>
        <v xml:space="preserve"> </v>
      </c>
      <c r="BG46" s="211" t="str">
        <f t="shared" si="6"/>
        <v/>
      </c>
      <c r="BH46" s="55"/>
    </row>
    <row r="47" spans="1:60" s="38" customFormat="1" ht="7.5" customHeight="1">
      <c r="A47" s="60" t="s">
        <v>82</v>
      </c>
      <c r="B47" s="60"/>
      <c r="C47" s="60"/>
      <c r="D47" s="60"/>
      <c r="E47" s="147">
        <v>11</v>
      </c>
      <c r="F47" s="166" t="s">
        <v>164</v>
      </c>
      <c r="G47" s="182" t="s">
        <v>171</v>
      </c>
      <c r="H47" s="198" t="s">
        <v>187</v>
      </c>
      <c r="I47" s="209" t="s">
        <v>190</v>
      </c>
      <c r="J47" s="227" t="s">
        <v>164</v>
      </c>
      <c r="K47" s="198" t="s">
        <v>194</v>
      </c>
      <c r="L47" s="227" t="s">
        <v>187</v>
      </c>
      <c r="M47" s="182" t="s">
        <v>190</v>
      </c>
      <c r="N47" s="198" t="s">
        <v>164</v>
      </c>
      <c r="O47" s="238" t="s">
        <v>196</v>
      </c>
      <c r="P47" s="250" t="s">
        <v>164</v>
      </c>
      <c r="Q47" s="266" t="s">
        <v>171</v>
      </c>
      <c r="R47" s="202" t="s">
        <v>187</v>
      </c>
      <c r="S47" s="213" t="s">
        <v>190</v>
      </c>
      <c r="T47" s="186" t="s">
        <v>164</v>
      </c>
      <c r="U47" s="202" t="s">
        <v>194</v>
      </c>
      <c r="V47" s="186" t="s">
        <v>187</v>
      </c>
      <c r="W47" s="266" t="s">
        <v>190</v>
      </c>
      <c r="X47" s="202" t="s">
        <v>164</v>
      </c>
      <c r="Y47" s="217" t="s">
        <v>196</v>
      </c>
      <c r="Z47" s="55"/>
      <c r="AA47" s="330"/>
      <c r="AB47" s="366"/>
      <c r="AC47" s="366"/>
      <c r="AD47" s="366"/>
      <c r="AE47" s="366"/>
      <c r="AF47" s="366"/>
      <c r="AG47" s="366"/>
      <c r="AH47" s="366"/>
      <c r="AI47" s="366"/>
      <c r="AJ47" s="366"/>
      <c r="AK47" s="366"/>
      <c r="AL47" s="366"/>
      <c r="AM47" s="366"/>
      <c r="AN47" s="366"/>
      <c r="AO47" s="366"/>
      <c r="AP47" s="366"/>
      <c r="AQ47" s="366"/>
      <c r="AR47" s="366"/>
      <c r="AS47" s="498"/>
      <c r="AT47" s="498"/>
      <c r="AU47" s="517"/>
      <c r="AV47" s="127"/>
      <c r="AW47" s="229"/>
      <c r="AX47" s="229">
        <f t="shared" ref="AX47:BG47" si="7">AX19</f>
        <v>0</v>
      </c>
      <c r="AY47" s="184">
        <f t="shared" si="7"/>
        <v>0</v>
      </c>
      <c r="AZ47" s="200">
        <f t="shared" si="7"/>
        <v>0</v>
      </c>
      <c r="BA47" s="211">
        <f t="shared" si="7"/>
        <v>0</v>
      </c>
      <c r="BB47" s="229">
        <f t="shared" si="7"/>
        <v>0</v>
      </c>
      <c r="BC47" s="200">
        <f t="shared" si="7"/>
        <v>0</v>
      </c>
      <c r="BD47" s="229">
        <f t="shared" si="7"/>
        <v>0</v>
      </c>
      <c r="BE47" s="184">
        <f t="shared" si="7"/>
        <v>0</v>
      </c>
      <c r="BF47" s="200">
        <f t="shared" si="7"/>
        <v>0</v>
      </c>
      <c r="BG47" s="211">
        <f t="shared" si="7"/>
        <v>0</v>
      </c>
      <c r="BH47" s="55"/>
    </row>
    <row r="48" spans="1:60" s="38" customFormat="1" ht="18" customHeight="1">
      <c r="A48" s="60"/>
      <c r="B48" s="60"/>
      <c r="C48" s="60"/>
      <c r="D48" s="60"/>
      <c r="E48" s="147"/>
      <c r="F48" s="167" t="str">
        <f t="shared" ref="F48:Y48" si="8">F$20</f>
        <v xml:space="preserve"> </v>
      </c>
      <c r="G48" s="183" t="str">
        <f t="shared" si="8"/>
        <v xml:space="preserve"> </v>
      </c>
      <c r="H48" s="199" t="str">
        <f t="shared" si="8"/>
        <v xml:space="preserve"> </v>
      </c>
      <c r="I48" s="210" t="str">
        <f t="shared" si="8"/>
        <v/>
      </c>
      <c r="J48" s="228" t="str">
        <f t="shared" si="8"/>
        <v>7</v>
      </c>
      <c r="K48" s="199" t="str">
        <f t="shared" si="8"/>
        <v>0</v>
      </c>
      <c r="L48" s="228" t="str">
        <f t="shared" si="8"/>
        <v>2</v>
      </c>
      <c r="M48" s="183" t="str">
        <f t="shared" si="8"/>
        <v>0</v>
      </c>
      <c r="N48" s="199" t="str">
        <f t="shared" si="8"/>
        <v>8</v>
      </c>
      <c r="O48" s="239" t="str">
        <f t="shared" si="8"/>
        <v>4</v>
      </c>
      <c r="P48" s="251" t="str">
        <f t="shared" si="8"/>
        <v xml:space="preserve"> </v>
      </c>
      <c r="Q48" s="267" t="str">
        <f t="shared" si="8"/>
        <v xml:space="preserve"> </v>
      </c>
      <c r="R48" s="206" t="str">
        <f t="shared" si="8"/>
        <v xml:space="preserve"> </v>
      </c>
      <c r="S48" s="279" t="str">
        <f t="shared" si="8"/>
        <v xml:space="preserve"> </v>
      </c>
      <c r="T48" s="285" t="str">
        <f t="shared" si="8"/>
        <v/>
      </c>
      <c r="U48" s="206" t="str">
        <f t="shared" si="8"/>
        <v>3</v>
      </c>
      <c r="V48" s="285" t="str">
        <f t="shared" si="8"/>
        <v>5</v>
      </c>
      <c r="W48" s="267" t="str">
        <f t="shared" si="8"/>
        <v>0</v>
      </c>
      <c r="X48" s="206" t="str">
        <f t="shared" si="8"/>
        <v>1</v>
      </c>
      <c r="Y48" s="218" t="str">
        <f t="shared" si="8"/>
        <v>3</v>
      </c>
      <c r="Z48" s="55"/>
      <c r="AA48" s="329" t="s">
        <v>308</v>
      </c>
      <c r="AB48" s="365"/>
      <c r="AC48" s="365"/>
      <c r="AD48" s="365"/>
      <c r="AE48" s="365"/>
      <c r="AF48" s="365"/>
      <c r="AG48" s="365"/>
      <c r="AH48" s="365"/>
      <c r="AI48" s="365"/>
      <c r="AJ48" s="365"/>
      <c r="AK48" s="365"/>
      <c r="AL48" s="365"/>
      <c r="AM48" s="365"/>
      <c r="AN48" s="365"/>
      <c r="AO48" s="365"/>
      <c r="AP48" s="365"/>
      <c r="AQ48" s="365"/>
      <c r="AR48" s="365"/>
      <c r="AS48" s="497"/>
      <c r="AT48" s="497"/>
      <c r="AU48" s="516"/>
      <c r="AV48" s="127" t="s">
        <v>69</v>
      </c>
      <c r="AW48" s="229"/>
      <c r="AX48" s="229" t="str">
        <f t="shared" ref="AX48:BG48" si="9">AX$20</f>
        <v xml:space="preserve"> </v>
      </c>
      <c r="AY48" s="184" t="str">
        <f t="shared" si="9"/>
        <v xml:space="preserve"> </v>
      </c>
      <c r="AZ48" s="200" t="str">
        <f t="shared" si="9"/>
        <v xml:space="preserve"> </v>
      </c>
      <c r="BA48" s="211" t="str">
        <f t="shared" si="9"/>
        <v xml:space="preserve"> </v>
      </c>
      <c r="BB48" s="229" t="str">
        <f t="shared" si="9"/>
        <v/>
      </c>
      <c r="BC48" s="200" t="str">
        <f t="shared" si="9"/>
        <v>3</v>
      </c>
      <c r="BD48" s="229" t="str">
        <f t="shared" si="9"/>
        <v>5</v>
      </c>
      <c r="BE48" s="184" t="str">
        <f t="shared" si="9"/>
        <v>0</v>
      </c>
      <c r="BF48" s="200" t="str">
        <f t="shared" si="9"/>
        <v>1</v>
      </c>
      <c r="BG48" s="211" t="str">
        <f t="shared" si="9"/>
        <v>3</v>
      </c>
      <c r="BH48" s="55"/>
    </row>
    <row r="49" spans="1:60" s="38" customFormat="1" ht="21" customHeight="1">
      <c r="A49" s="61" t="s">
        <v>105</v>
      </c>
      <c r="B49" s="88" t="s">
        <v>149</v>
      </c>
      <c r="C49" s="88"/>
      <c r="D49" s="88"/>
      <c r="E49" s="148">
        <v>12</v>
      </c>
      <c r="F49" s="168" t="str">
        <f t="shared" ref="F49:O49" si="10">F$21</f>
        <v xml:space="preserve"> </v>
      </c>
      <c r="G49" s="184" t="str">
        <f t="shared" si="10"/>
        <v xml:space="preserve"> </v>
      </c>
      <c r="H49" s="200" t="str">
        <f t="shared" si="10"/>
        <v xml:space="preserve"> </v>
      </c>
      <c r="I49" s="211" t="str">
        <f t="shared" si="10"/>
        <v xml:space="preserve"> </v>
      </c>
      <c r="J49" s="229" t="str">
        <f t="shared" si="10"/>
        <v xml:space="preserve"> </v>
      </c>
      <c r="K49" s="200" t="str">
        <f t="shared" si="10"/>
        <v xml:space="preserve"> </v>
      </c>
      <c r="L49" s="229" t="str">
        <f t="shared" si="10"/>
        <v xml:space="preserve"> </v>
      </c>
      <c r="M49" s="184" t="str">
        <f t="shared" si="10"/>
        <v xml:space="preserve"> </v>
      </c>
      <c r="N49" s="200" t="str">
        <f t="shared" si="10"/>
        <v xml:space="preserve"> </v>
      </c>
      <c r="O49" s="240" t="str">
        <f t="shared" si="10"/>
        <v/>
      </c>
      <c r="P49" s="252"/>
      <c r="Q49" s="268"/>
      <c r="R49" s="268"/>
      <c r="S49" s="268"/>
      <c r="T49" s="268"/>
      <c r="U49" s="268"/>
      <c r="V49" s="268"/>
      <c r="W49" s="268"/>
      <c r="X49" s="268"/>
      <c r="Y49" s="301"/>
      <c r="Z49" s="55"/>
      <c r="AA49" s="331" t="s">
        <v>314</v>
      </c>
      <c r="AB49" s="331"/>
      <c r="AC49" s="331"/>
      <c r="AD49" s="331"/>
      <c r="AE49" s="331"/>
      <c r="AF49" s="331"/>
      <c r="AG49" s="72" t="s">
        <v>341</v>
      </c>
      <c r="AH49" s="100"/>
      <c r="AI49" s="100"/>
      <c r="AJ49" s="100"/>
      <c r="AK49" s="100"/>
      <c r="AL49" s="100"/>
      <c r="AM49" s="100"/>
      <c r="AN49" s="100"/>
      <c r="AO49" s="100"/>
      <c r="AP49" s="100"/>
      <c r="AQ49" s="100"/>
      <c r="AR49" s="100"/>
      <c r="AS49" s="100"/>
      <c r="AT49" s="100"/>
      <c r="AU49" s="100"/>
      <c r="AV49" s="100"/>
      <c r="AW49" s="100"/>
      <c r="AX49" s="100"/>
      <c r="AY49" s="450"/>
      <c r="AZ49" s="632" t="s">
        <v>324</v>
      </c>
      <c r="BA49" s="660"/>
      <c r="BB49" s="679"/>
      <c r="BC49" s="679"/>
      <c r="BD49" s="679"/>
      <c r="BE49" s="679"/>
      <c r="BF49" s="679"/>
      <c r="BG49" s="711"/>
      <c r="BH49" s="55"/>
    </row>
    <row r="50" spans="1:60" s="38" customFormat="1" ht="21" customHeight="1">
      <c r="A50" s="61"/>
      <c r="B50" s="60" t="s">
        <v>213</v>
      </c>
      <c r="C50" s="60"/>
      <c r="D50" s="60"/>
      <c r="E50" s="148">
        <v>13</v>
      </c>
      <c r="F50" s="168" t="str">
        <f t="shared" ref="F50:O50" si="11">F$22</f>
        <v xml:space="preserve"> </v>
      </c>
      <c r="G50" s="184" t="str">
        <f t="shared" si="11"/>
        <v xml:space="preserve"> </v>
      </c>
      <c r="H50" s="200" t="str">
        <f t="shared" si="11"/>
        <v xml:space="preserve"> </v>
      </c>
      <c r="I50" s="211" t="str">
        <f t="shared" si="11"/>
        <v xml:space="preserve"> </v>
      </c>
      <c r="J50" s="229" t="str">
        <f t="shared" si="11"/>
        <v xml:space="preserve"> </v>
      </c>
      <c r="K50" s="200" t="str">
        <f t="shared" si="11"/>
        <v/>
      </c>
      <c r="L50" s="229" t="str">
        <f t="shared" si="11"/>
        <v>4</v>
      </c>
      <c r="M50" s="184" t="str">
        <f t="shared" si="11"/>
        <v>5</v>
      </c>
      <c r="N50" s="200" t="str">
        <f t="shared" si="11"/>
        <v>6</v>
      </c>
      <c r="O50" s="240" t="str">
        <f t="shared" si="11"/>
        <v>1</v>
      </c>
      <c r="P50" s="253"/>
      <c r="Q50" s="269"/>
      <c r="R50" s="269"/>
      <c r="S50" s="269"/>
      <c r="T50" s="269"/>
      <c r="U50" s="269"/>
      <c r="V50" s="269"/>
      <c r="W50" s="269"/>
      <c r="X50" s="269"/>
      <c r="Y50" s="302"/>
      <c r="Z50" s="55"/>
      <c r="AA50" s="332" t="s">
        <v>159</v>
      </c>
      <c r="AB50" s="332"/>
      <c r="AC50" s="332"/>
      <c r="AD50" s="332"/>
      <c r="AE50" s="332"/>
      <c r="AF50" s="332"/>
      <c r="AG50" s="422" t="s">
        <v>3529</v>
      </c>
      <c r="AH50" s="430"/>
      <c r="AI50" s="430"/>
      <c r="AJ50" s="430"/>
      <c r="AK50" s="430"/>
      <c r="AL50" s="430"/>
      <c r="AM50" s="430"/>
      <c r="AN50" s="430"/>
      <c r="AO50" s="430"/>
      <c r="AP50" s="430"/>
      <c r="AQ50" s="430"/>
      <c r="AR50" s="430"/>
      <c r="AS50" s="430"/>
      <c r="AT50" s="430"/>
      <c r="AU50" s="430"/>
      <c r="AV50" s="430"/>
      <c r="AW50" s="430"/>
      <c r="AX50" s="430"/>
      <c r="AY50" s="603"/>
      <c r="AZ50" s="633"/>
      <c r="BA50" s="660"/>
      <c r="BB50" s="679"/>
      <c r="BC50" s="679"/>
      <c r="BD50" s="679"/>
      <c r="BE50" s="679"/>
      <c r="BF50" s="679"/>
      <c r="BG50" s="711"/>
      <c r="BH50" s="55"/>
    </row>
    <row r="51" spans="1:60" s="38" customFormat="1" ht="27" customHeight="1">
      <c r="A51" s="60" t="s">
        <v>215</v>
      </c>
      <c r="B51" s="60"/>
      <c r="C51" s="60"/>
      <c r="D51" s="60"/>
      <c r="E51" s="149">
        <v>14</v>
      </c>
      <c r="F51" s="169" t="str">
        <f t="shared" ref="F51:Y51" si="12">F$23</f>
        <v xml:space="preserve"> </v>
      </c>
      <c r="G51" s="185" t="str">
        <f t="shared" si="12"/>
        <v xml:space="preserve"> </v>
      </c>
      <c r="H51" s="201" t="str">
        <f t="shared" si="12"/>
        <v xml:space="preserve"> </v>
      </c>
      <c r="I51" s="212" t="str">
        <f t="shared" si="12"/>
        <v/>
      </c>
      <c r="J51" s="230" t="str">
        <f t="shared" si="12"/>
        <v>7</v>
      </c>
      <c r="K51" s="201" t="str">
        <f t="shared" si="12"/>
        <v>0</v>
      </c>
      <c r="L51" s="230" t="str">
        <f t="shared" si="12"/>
        <v>6</v>
      </c>
      <c r="M51" s="185" t="str">
        <f t="shared" si="12"/>
        <v>6</v>
      </c>
      <c r="N51" s="201" t="str">
        <f t="shared" si="12"/>
        <v>4</v>
      </c>
      <c r="O51" s="241" t="str">
        <f t="shared" si="12"/>
        <v>5</v>
      </c>
      <c r="P51" s="254" t="str">
        <f t="shared" si="12"/>
        <v xml:space="preserve"> </v>
      </c>
      <c r="Q51" s="270" t="str">
        <f t="shared" si="12"/>
        <v xml:space="preserve"> </v>
      </c>
      <c r="R51" s="208" t="str">
        <f t="shared" si="12"/>
        <v xml:space="preserve"> </v>
      </c>
      <c r="S51" s="280" t="str">
        <f t="shared" si="12"/>
        <v xml:space="preserve"> </v>
      </c>
      <c r="T51" s="286" t="str">
        <f t="shared" si="12"/>
        <v/>
      </c>
      <c r="U51" s="208" t="str">
        <f t="shared" si="12"/>
        <v>3</v>
      </c>
      <c r="V51" s="286" t="str">
        <f t="shared" si="12"/>
        <v>5</v>
      </c>
      <c r="W51" s="270" t="str">
        <f t="shared" si="12"/>
        <v>0</v>
      </c>
      <c r="X51" s="208" t="str">
        <f t="shared" si="12"/>
        <v>1</v>
      </c>
      <c r="Y51" s="303" t="str">
        <f t="shared" si="12"/>
        <v>3</v>
      </c>
      <c r="Z51" s="55"/>
      <c r="AA51" s="333"/>
      <c r="AB51" s="333"/>
      <c r="AC51" s="333"/>
      <c r="AD51" s="333"/>
      <c r="AE51" s="333"/>
      <c r="AF51" s="333"/>
      <c r="AG51" s="423"/>
      <c r="AH51" s="431"/>
      <c r="AI51" s="431"/>
      <c r="AJ51" s="431"/>
      <c r="AK51" s="431"/>
      <c r="AL51" s="431"/>
      <c r="AM51" s="431"/>
      <c r="AN51" s="431"/>
      <c r="AO51" s="431"/>
      <c r="AP51" s="431"/>
      <c r="AQ51" s="431"/>
      <c r="AR51" s="431"/>
      <c r="AS51" s="431"/>
      <c r="AT51" s="431"/>
      <c r="AU51" s="431"/>
      <c r="AV51" s="431"/>
      <c r="AW51" s="431"/>
      <c r="AX51" s="431"/>
      <c r="AY51" s="604"/>
      <c r="AZ51" s="633"/>
      <c r="BA51" s="660"/>
      <c r="BB51" s="679"/>
      <c r="BC51" s="679"/>
      <c r="BD51" s="679"/>
      <c r="BE51" s="679"/>
      <c r="BF51" s="679"/>
      <c r="BG51" s="711"/>
      <c r="BH51" s="55"/>
    </row>
    <row r="52" spans="1:60" s="38" customFormat="1" ht="21" customHeight="1">
      <c r="A52" s="57" t="s">
        <v>80</v>
      </c>
      <c r="B52" s="89"/>
      <c r="C52" s="89"/>
      <c r="D52" s="89"/>
      <c r="E52" s="89"/>
      <c r="F52" s="89"/>
      <c r="G52" s="89"/>
      <c r="H52" s="89"/>
      <c r="I52" s="89"/>
      <c r="J52" s="89"/>
      <c r="K52" s="89"/>
      <c r="L52" s="89"/>
      <c r="M52" s="89"/>
      <c r="N52" s="89"/>
      <c r="O52" s="89"/>
      <c r="P52" s="89"/>
      <c r="Q52" s="89"/>
      <c r="R52" s="89"/>
      <c r="S52" s="89"/>
      <c r="T52" s="89"/>
      <c r="U52" s="89"/>
      <c r="V52" s="89"/>
      <c r="W52" s="89"/>
      <c r="X52" s="89"/>
      <c r="Y52" s="89"/>
      <c r="Z52" s="55"/>
      <c r="AA52" s="333" t="s">
        <v>311</v>
      </c>
      <c r="AB52" s="333"/>
      <c r="AC52" s="333"/>
      <c r="AD52" s="333"/>
      <c r="AE52" s="333"/>
      <c r="AF52" s="333"/>
      <c r="AG52" s="424" t="s">
        <v>334</v>
      </c>
      <c r="AH52" s="432"/>
      <c r="AI52" s="432"/>
      <c r="AJ52" s="432"/>
      <c r="AK52" s="432"/>
      <c r="AL52" s="432"/>
      <c r="AM52" s="432"/>
      <c r="AN52" s="432"/>
      <c r="AO52" s="432"/>
      <c r="AP52" s="432"/>
      <c r="AQ52" s="432"/>
      <c r="AR52" s="432"/>
      <c r="AS52" s="432"/>
      <c r="AT52" s="432"/>
      <c r="AU52" s="432"/>
      <c r="AV52" s="432"/>
      <c r="AW52" s="432"/>
      <c r="AX52" s="432"/>
      <c r="AY52" s="605"/>
      <c r="AZ52" s="633"/>
      <c r="BA52" s="660"/>
      <c r="BB52" s="679"/>
      <c r="BC52" s="679"/>
      <c r="BD52" s="679"/>
      <c r="BE52" s="679"/>
      <c r="BF52" s="679"/>
      <c r="BG52" s="711"/>
      <c r="BH52" s="55"/>
    </row>
    <row r="53" spans="1:60" s="38" customFormat="1" ht="15" customHeight="1">
      <c r="A53" s="57"/>
      <c r="B53" s="89"/>
      <c r="C53" s="89"/>
      <c r="D53" s="89"/>
      <c r="E53" s="89"/>
      <c r="F53" s="89"/>
      <c r="G53" s="89"/>
      <c r="H53" s="89"/>
      <c r="I53" s="89"/>
      <c r="J53" s="89"/>
      <c r="K53" s="89"/>
      <c r="L53" s="89"/>
      <c r="M53" s="89"/>
      <c r="N53" s="89"/>
      <c r="O53" s="89"/>
      <c r="P53" s="89"/>
      <c r="Q53" s="89"/>
      <c r="R53" s="89"/>
      <c r="S53" s="89"/>
      <c r="T53" s="89"/>
      <c r="U53" s="89"/>
      <c r="V53" s="89"/>
      <c r="W53" s="89"/>
      <c r="X53" s="89"/>
      <c r="Y53" s="89"/>
      <c r="Z53" s="55"/>
      <c r="AA53" s="334" t="s">
        <v>330</v>
      </c>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633"/>
      <c r="BA53" s="660"/>
      <c r="BB53" s="679"/>
      <c r="BC53" s="679"/>
      <c r="BD53" s="679"/>
      <c r="BE53" s="679"/>
      <c r="BF53" s="679"/>
      <c r="BG53" s="711"/>
      <c r="BH53" s="55"/>
    </row>
    <row r="54" spans="1:60">
      <c r="A54" s="58"/>
      <c r="B54" s="90"/>
      <c r="C54" s="90"/>
      <c r="D54" s="90"/>
      <c r="E54" s="90"/>
      <c r="F54" s="90"/>
      <c r="G54" s="90"/>
      <c r="H54" s="90"/>
      <c r="I54" s="90"/>
      <c r="J54" s="90"/>
      <c r="K54" s="90"/>
      <c r="L54" s="90"/>
      <c r="M54" s="90"/>
      <c r="N54" s="90"/>
      <c r="O54" s="90"/>
      <c r="P54" s="90"/>
      <c r="Q54" s="90"/>
      <c r="R54" s="90"/>
      <c r="S54" s="90"/>
      <c r="T54" s="90"/>
      <c r="U54" s="90"/>
      <c r="V54" s="90"/>
      <c r="W54" s="90"/>
      <c r="X54" s="90"/>
      <c r="Y54" s="90"/>
      <c r="Z54" s="66"/>
      <c r="AA54" s="335" t="s">
        <v>345</v>
      </c>
      <c r="AB54" s="368"/>
      <c r="AC54" s="368"/>
      <c r="AD54" s="368"/>
      <c r="AE54" s="368"/>
      <c r="AF54" s="368"/>
      <c r="AG54" s="368"/>
      <c r="AH54" s="368"/>
      <c r="AI54" s="368"/>
      <c r="AJ54" s="368"/>
      <c r="AK54" s="368"/>
      <c r="AL54" s="368"/>
      <c r="AM54" s="368"/>
      <c r="AN54" s="368"/>
      <c r="AO54" s="368"/>
      <c r="AP54" s="368"/>
      <c r="AQ54" s="368"/>
      <c r="AR54" s="368"/>
      <c r="AS54" s="368"/>
      <c r="AT54" s="368"/>
      <c r="AU54" s="368"/>
      <c r="AV54" s="368"/>
      <c r="AW54" s="368"/>
      <c r="AX54" s="368"/>
      <c r="AY54" s="368"/>
      <c r="AZ54" s="634"/>
      <c r="BA54" s="661"/>
      <c r="BB54" s="680"/>
      <c r="BC54" s="680"/>
      <c r="BD54" s="680"/>
      <c r="BE54" s="680"/>
      <c r="BF54" s="680"/>
      <c r="BG54" s="712"/>
      <c r="BH54" s="66"/>
    </row>
    <row r="55" spans="1:60" ht="9" customHeight="1">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6"/>
    </row>
    <row r="56" spans="1:60" ht="9"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4"/>
      <c r="AR56" s="54"/>
      <c r="AS56" s="54"/>
      <c r="AT56" s="54"/>
      <c r="AU56" s="54"/>
      <c r="AV56" s="54"/>
      <c r="AW56" s="54"/>
      <c r="AX56" s="54"/>
      <c r="AY56" s="54"/>
      <c r="AZ56" s="54"/>
      <c r="BA56" s="54"/>
      <c r="BB56" s="54"/>
      <c r="BC56" s="54"/>
      <c r="BD56" s="54"/>
      <c r="BE56" s="54"/>
      <c r="BF56" s="54"/>
      <c r="BG56" s="54"/>
      <c r="BH56" s="66"/>
    </row>
    <row r="57" spans="1:60" s="38" customFormat="1" ht="15" customHeight="1">
      <c r="A57" s="55" t="s">
        <v>0</v>
      </c>
      <c r="B57" s="55"/>
      <c r="C57" s="55"/>
      <c r="D57" s="55"/>
      <c r="E57" s="55"/>
      <c r="F57" s="55"/>
      <c r="G57" s="55"/>
      <c r="H57" s="55"/>
      <c r="I57" s="55"/>
      <c r="J57" s="55"/>
      <c r="K57" s="55"/>
      <c r="L57" s="55"/>
      <c r="M57" s="55"/>
      <c r="N57" s="55"/>
      <c r="O57" s="55"/>
      <c r="P57" s="55"/>
      <c r="Q57" s="55"/>
      <c r="R57" s="55" t="s">
        <v>322</v>
      </c>
      <c r="S57" s="281"/>
      <c r="T57" s="281"/>
      <c r="U57" s="281"/>
      <c r="V57" s="281"/>
      <c r="W57" s="281"/>
      <c r="X57" s="281"/>
      <c r="Y57" s="281"/>
      <c r="Z57" s="55"/>
      <c r="AA57" s="325" t="s">
        <v>25</v>
      </c>
      <c r="AB57" s="113"/>
      <c r="AC57" s="113"/>
      <c r="AD57" s="113"/>
      <c r="AE57" s="113"/>
      <c r="AF57" s="113"/>
      <c r="AG57" s="113"/>
      <c r="AH57" s="113"/>
      <c r="AI57" s="113"/>
      <c r="AJ57" s="113"/>
      <c r="AK57" s="113"/>
      <c r="AL57" s="113"/>
      <c r="AM57" s="113"/>
      <c r="AN57" s="113"/>
      <c r="AO57" s="113"/>
      <c r="AP57" s="113"/>
      <c r="AQ57" s="458" t="s">
        <v>1131</v>
      </c>
      <c r="AR57" s="471" t="str">
        <f>AR1</f>
        <v>営</v>
      </c>
      <c r="AS57" s="471"/>
      <c r="AT57" s="471"/>
      <c r="AU57" s="471"/>
      <c r="AV57" s="535"/>
      <c r="AW57" s="560" t="s">
        <v>234</v>
      </c>
      <c r="AX57" s="560"/>
      <c r="AY57" s="113"/>
      <c r="AZ57" s="113"/>
      <c r="BA57" s="113"/>
      <c r="BB57" s="113"/>
      <c r="BC57" s="113"/>
      <c r="BD57" s="113"/>
      <c r="BE57" s="113"/>
      <c r="BF57" s="113"/>
      <c r="BG57" s="296"/>
      <c r="BH57" s="55"/>
    </row>
    <row r="58" spans="1:60" s="38" customFormat="1" ht="15" customHeight="1">
      <c r="A58" s="55" t="s">
        <v>3565</v>
      </c>
      <c r="B58" s="55"/>
      <c r="C58" s="55"/>
      <c r="D58" s="55"/>
      <c r="E58" s="55"/>
      <c r="F58" s="55"/>
      <c r="G58" s="55"/>
      <c r="H58" s="55"/>
      <c r="I58" s="55"/>
      <c r="J58" s="55"/>
      <c r="K58" s="55"/>
      <c r="L58" s="55"/>
      <c r="M58" s="55"/>
      <c r="N58" s="55"/>
      <c r="O58" s="55"/>
      <c r="P58" s="55"/>
      <c r="Q58" s="55"/>
      <c r="R58" s="55" t="s">
        <v>3986</v>
      </c>
      <c r="S58" s="146"/>
      <c r="T58" s="146"/>
      <c r="U58" s="146"/>
      <c r="V58" s="146"/>
      <c r="W58" s="146"/>
      <c r="X58" s="146"/>
      <c r="Y58" s="146"/>
      <c r="Z58" s="55"/>
      <c r="AA58" s="87"/>
      <c r="AB58" s="361" t="s">
        <v>249</v>
      </c>
      <c r="AC58" s="117"/>
      <c r="AD58" s="117"/>
      <c r="AE58" s="117"/>
      <c r="AF58" s="117"/>
      <c r="AG58" s="117"/>
      <c r="AH58" s="117"/>
      <c r="AI58" s="117"/>
      <c r="AJ58" s="117"/>
      <c r="AK58" s="117"/>
      <c r="AL58" s="117"/>
      <c r="AM58" s="117"/>
      <c r="AN58" s="117"/>
      <c r="AO58" s="117"/>
      <c r="AP58" s="117"/>
      <c r="AQ58" s="459"/>
      <c r="AR58" s="472" t="str">
        <f>$AR$2</f>
        <v>静岡市葵区追手町　８－１</v>
      </c>
      <c r="AS58" s="472"/>
      <c r="AT58" s="472"/>
      <c r="AU58" s="472"/>
      <c r="AV58" s="472"/>
      <c r="AW58" s="472"/>
      <c r="AX58" s="472"/>
      <c r="AY58" s="472"/>
      <c r="AZ58" s="472"/>
      <c r="BA58" s="472"/>
      <c r="BB58" s="472"/>
      <c r="BC58" s="472"/>
      <c r="BD58" s="472"/>
      <c r="BE58" s="472"/>
      <c r="BF58" s="472"/>
      <c r="BG58" s="713"/>
      <c r="BH58" s="55"/>
    </row>
    <row r="59" spans="1:60" s="38" customFormat="1" ht="6" customHeight="1">
      <c r="A59" s="56" t="s">
        <v>64</v>
      </c>
      <c r="B59" s="85"/>
      <c r="C59" s="113"/>
      <c r="D59" s="113"/>
      <c r="E59" s="113"/>
      <c r="F59" s="113"/>
      <c r="G59" s="113"/>
      <c r="H59" s="113"/>
      <c r="I59" s="113"/>
      <c r="J59" s="113"/>
      <c r="K59" s="113"/>
      <c r="L59" s="113"/>
      <c r="M59" s="113"/>
      <c r="N59" s="113"/>
      <c r="O59" s="113"/>
      <c r="P59" s="113"/>
      <c r="Q59" s="113"/>
      <c r="R59" s="113"/>
      <c r="S59" s="113"/>
      <c r="T59" s="113"/>
      <c r="U59" s="113"/>
      <c r="V59" s="113"/>
      <c r="W59" s="113"/>
      <c r="X59" s="113"/>
      <c r="Y59" s="296"/>
      <c r="Z59" s="115"/>
      <c r="AA59" s="85"/>
      <c r="AB59" s="115"/>
      <c r="AC59" s="115"/>
      <c r="AD59" s="115"/>
      <c r="AE59" s="115"/>
      <c r="AF59" s="115"/>
      <c r="AG59" s="115"/>
      <c r="AH59" s="115"/>
      <c r="AI59" s="115"/>
      <c r="AJ59" s="115"/>
      <c r="AK59" s="115"/>
      <c r="AL59" s="115"/>
      <c r="AM59" s="115"/>
      <c r="AN59" s="115"/>
      <c r="AO59" s="115"/>
      <c r="AP59" s="115"/>
      <c r="AQ59" s="459"/>
      <c r="AR59" s="472"/>
      <c r="AS59" s="472"/>
      <c r="AT59" s="472"/>
      <c r="AU59" s="472"/>
      <c r="AV59" s="472"/>
      <c r="AW59" s="472"/>
      <c r="AX59" s="472"/>
      <c r="AY59" s="472"/>
      <c r="AZ59" s="472"/>
      <c r="BA59" s="472"/>
      <c r="BB59" s="472"/>
      <c r="BC59" s="472"/>
      <c r="BD59" s="472"/>
      <c r="BE59" s="472"/>
      <c r="BF59" s="472"/>
      <c r="BG59" s="713"/>
      <c r="BH59" s="55"/>
    </row>
    <row r="60" spans="1:60" s="38" customFormat="1" ht="21" customHeight="1">
      <c r="A60" s="57"/>
      <c r="B60" s="86"/>
      <c r="C60" s="114" t="str">
        <f>$C$4</f>
        <v/>
      </c>
      <c r="D60" s="127" t="s">
        <v>44</v>
      </c>
      <c r="E60" s="144" t="s">
        <v>56</v>
      </c>
      <c r="F60" s="144"/>
      <c r="G60" s="144"/>
      <c r="H60" s="144"/>
      <c r="I60" s="144"/>
      <c r="J60" s="144"/>
      <c r="K60" s="144"/>
      <c r="L60" s="144"/>
      <c r="M60" s="144"/>
      <c r="N60" s="115"/>
      <c r="O60" s="114" t="str">
        <f>$O$4</f>
        <v/>
      </c>
      <c r="P60" s="127" t="s">
        <v>109</v>
      </c>
      <c r="Q60" s="264" t="s">
        <v>124</v>
      </c>
      <c r="R60" s="264"/>
      <c r="S60" s="264"/>
      <c r="T60" s="264"/>
      <c r="U60" s="264"/>
      <c r="V60" s="264"/>
      <c r="W60" s="264"/>
      <c r="X60" s="264"/>
      <c r="Y60" s="297"/>
      <c r="Z60" s="115"/>
      <c r="AA60" s="336" t="s">
        <v>252</v>
      </c>
      <c r="AB60" s="369" t="str">
        <f>$AB$4</f>
        <v>0</v>
      </c>
      <c r="AC60" s="394"/>
      <c r="AD60" s="369" t="str">
        <f>$AD$4</f>
        <v>8</v>
      </c>
      <c r="AE60" s="394"/>
      <c r="AF60" s="68" t="s">
        <v>15</v>
      </c>
      <c r="AG60" s="68"/>
      <c r="AH60" s="68"/>
      <c r="AI60" s="369" t="str">
        <f>$AI$4</f>
        <v>0</v>
      </c>
      <c r="AJ60" s="394"/>
      <c r="AK60" s="369" t="str">
        <f>$AK$4</f>
        <v>5</v>
      </c>
      <c r="AL60" s="435"/>
      <c r="AM60" s="394"/>
      <c r="AN60" s="439" t="s">
        <v>111</v>
      </c>
      <c r="AO60" s="439"/>
      <c r="AP60" s="439"/>
      <c r="AQ60" s="459"/>
      <c r="AR60" s="473" t="str">
        <f>$AR$4</f>
        <v>（株）みずほ銀行　静岡支店</v>
      </c>
      <c r="AS60" s="473"/>
      <c r="AT60" s="473"/>
      <c r="AU60" s="473"/>
      <c r="AV60" s="473"/>
      <c r="AW60" s="473"/>
      <c r="AX60" s="473"/>
      <c r="AY60" s="473"/>
      <c r="AZ60" s="473"/>
      <c r="BA60" s="473"/>
      <c r="BB60" s="473"/>
      <c r="BC60" s="473"/>
      <c r="BD60" s="473"/>
      <c r="BE60" s="473"/>
      <c r="BF60" s="473"/>
      <c r="BG60" s="714"/>
      <c r="BH60" s="55"/>
    </row>
    <row r="61" spans="1:60" s="38" customFormat="1" ht="6" customHeight="1">
      <c r="A61" s="57"/>
      <c r="B61" s="86"/>
      <c r="C61" s="115"/>
      <c r="D61" s="115"/>
      <c r="E61" s="115"/>
      <c r="F61" s="115"/>
      <c r="G61" s="115"/>
      <c r="H61" s="115"/>
      <c r="I61" s="115"/>
      <c r="J61" s="115"/>
      <c r="K61" s="115"/>
      <c r="L61" s="115"/>
      <c r="M61" s="115"/>
      <c r="N61" s="115"/>
      <c r="O61" s="115"/>
      <c r="P61" s="115"/>
      <c r="Q61" s="115"/>
      <c r="R61" s="115"/>
      <c r="S61" s="115"/>
      <c r="T61" s="115"/>
      <c r="U61" s="115"/>
      <c r="V61" s="115"/>
      <c r="W61" s="115"/>
      <c r="X61" s="115"/>
      <c r="Y61" s="298"/>
      <c r="Z61" s="115"/>
      <c r="AA61" s="85"/>
      <c r="AB61" s="113"/>
      <c r="AC61" s="113"/>
      <c r="AD61" s="113"/>
      <c r="AE61" s="113"/>
      <c r="AF61" s="113"/>
      <c r="AG61" s="113"/>
      <c r="AH61" s="113"/>
      <c r="AI61" s="113"/>
      <c r="AJ61" s="113"/>
      <c r="AK61" s="113"/>
      <c r="AL61" s="113"/>
      <c r="AM61" s="113"/>
      <c r="AN61" s="113"/>
      <c r="AO61" s="113"/>
      <c r="AP61" s="296"/>
      <c r="AQ61" s="459"/>
      <c r="AR61" s="473"/>
      <c r="AS61" s="473"/>
      <c r="AT61" s="473"/>
      <c r="AU61" s="473"/>
      <c r="AV61" s="473"/>
      <c r="AW61" s="473"/>
      <c r="AX61" s="473"/>
      <c r="AY61" s="473"/>
      <c r="AZ61" s="473"/>
      <c r="BA61" s="473"/>
      <c r="BB61" s="473"/>
      <c r="BC61" s="473"/>
      <c r="BD61" s="473"/>
      <c r="BE61" s="473"/>
      <c r="BF61" s="473"/>
      <c r="BG61" s="714"/>
      <c r="BH61" s="55"/>
    </row>
    <row r="62" spans="1:60" s="38" customFormat="1" ht="21" customHeight="1">
      <c r="A62" s="57"/>
      <c r="B62" s="86"/>
      <c r="C62" s="114" t="str">
        <f>$C$6</f>
        <v/>
      </c>
      <c r="D62" s="127" t="s">
        <v>26</v>
      </c>
      <c r="E62" s="115" t="s">
        <v>77</v>
      </c>
      <c r="F62" s="115"/>
      <c r="G62" s="115"/>
      <c r="H62" s="115"/>
      <c r="I62" s="115"/>
      <c r="J62" s="115"/>
      <c r="K62" s="115"/>
      <c r="L62" s="115"/>
      <c r="M62" s="115"/>
      <c r="N62" s="115"/>
      <c r="O62" s="114" t="str">
        <f>$O$6</f>
        <v/>
      </c>
      <c r="P62" s="127" t="s">
        <v>117</v>
      </c>
      <c r="Q62" s="115" t="s">
        <v>139</v>
      </c>
      <c r="R62" s="115"/>
      <c r="S62" s="115"/>
      <c r="T62" s="115"/>
      <c r="U62" s="115"/>
      <c r="V62" s="115"/>
      <c r="W62" s="115"/>
      <c r="X62" s="115"/>
      <c r="Y62" s="298"/>
      <c r="Z62" s="115"/>
      <c r="AA62" s="326" t="s">
        <v>252</v>
      </c>
      <c r="AB62" s="175" t="str">
        <f>$AB$6</f>
        <v>0</v>
      </c>
      <c r="AC62" s="362" t="str">
        <f>$AC$6</f>
        <v>8</v>
      </c>
      <c r="AD62" s="390"/>
      <c r="AE62" s="98" t="s">
        <v>15</v>
      </c>
      <c r="AF62" s="175" t="str">
        <f>$AF$6</f>
        <v>0</v>
      </c>
      <c r="AG62" s="362" t="str">
        <f>$AG$6</f>
        <v>6</v>
      </c>
      <c r="AH62" s="390"/>
      <c r="AI62" s="98" t="s">
        <v>256</v>
      </c>
      <c r="AJ62" s="362" t="str">
        <f>$AJ$6</f>
        <v>0</v>
      </c>
      <c r="AK62" s="390"/>
      <c r="AL62" s="362" t="str">
        <f>$AL$6</f>
        <v>2</v>
      </c>
      <c r="AM62" s="390"/>
      <c r="AN62" s="438" t="s">
        <v>180</v>
      </c>
      <c r="AO62" s="438"/>
      <c r="AP62" s="448"/>
      <c r="AQ62" s="459"/>
      <c r="AR62" s="473"/>
      <c r="AS62" s="473"/>
      <c r="AT62" s="473"/>
      <c r="AU62" s="473"/>
      <c r="AV62" s="473"/>
      <c r="AW62" s="473"/>
      <c r="AX62" s="473"/>
      <c r="AY62" s="473"/>
      <c r="AZ62" s="473"/>
      <c r="BA62" s="473"/>
      <c r="BB62" s="473"/>
      <c r="BC62" s="473"/>
      <c r="BD62" s="473"/>
      <c r="BE62" s="473"/>
      <c r="BF62" s="473"/>
      <c r="BG62" s="714"/>
      <c r="BH62" s="55"/>
    </row>
    <row r="63" spans="1:60" s="38" customFormat="1" ht="6" customHeight="1">
      <c r="A63" s="57"/>
      <c r="B63" s="86"/>
      <c r="C63" s="115"/>
      <c r="D63" s="115"/>
      <c r="E63" s="115"/>
      <c r="F63" s="115"/>
      <c r="G63" s="115"/>
      <c r="H63" s="115"/>
      <c r="I63" s="115"/>
      <c r="J63" s="115"/>
      <c r="K63" s="115"/>
      <c r="L63" s="115"/>
      <c r="M63" s="115"/>
      <c r="N63" s="115"/>
      <c r="O63" s="115"/>
      <c r="P63" s="115"/>
      <c r="Q63" s="115"/>
      <c r="R63" s="115"/>
      <c r="S63" s="115"/>
      <c r="T63" s="115"/>
      <c r="U63" s="115"/>
      <c r="V63" s="115"/>
      <c r="W63" s="115"/>
      <c r="X63" s="115"/>
      <c r="Y63" s="298"/>
      <c r="Z63" s="115"/>
      <c r="AA63" s="71" t="s">
        <v>260</v>
      </c>
      <c r="AB63" s="99"/>
      <c r="AC63" s="99"/>
      <c r="AD63" s="99"/>
      <c r="AE63" s="99"/>
      <c r="AF63" s="99"/>
      <c r="AG63" s="99"/>
      <c r="AH63" s="99"/>
      <c r="AI63" s="99"/>
      <c r="AJ63" s="99"/>
      <c r="AK63" s="99"/>
      <c r="AL63" s="99"/>
      <c r="AM63" s="99"/>
      <c r="AN63" s="99"/>
      <c r="AO63" s="99"/>
      <c r="AP63" s="449"/>
      <c r="AQ63" s="459"/>
      <c r="AR63" s="96"/>
      <c r="AS63" s="96"/>
      <c r="AT63" s="96"/>
      <c r="AU63" s="96"/>
      <c r="AV63" s="96"/>
      <c r="AW63" s="96"/>
      <c r="AX63" s="115"/>
      <c r="AY63" s="96" t="s">
        <v>1593</v>
      </c>
      <c r="AZ63" s="96"/>
      <c r="BA63" s="228" t="str">
        <f>$BA$7</f>
        <v>054-253-1131</v>
      </c>
      <c r="BB63" s="228"/>
      <c r="BC63" s="228"/>
      <c r="BD63" s="228"/>
      <c r="BE63" s="228"/>
      <c r="BF63" s="228"/>
      <c r="BG63" s="715"/>
      <c r="BH63" s="55"/>
    </row>
    <row r="64" spans="1:60" s="38" customFormat="1" ht="6" customHeight="1">
      <c r="A64" s="57"/>
      <c r="B64" s="86"/>
      <c r="C64" s="116" t="str">
        <f>$C$8</f>
        <v>※</v>
      </c>
      <c r="D64" s="128" t="s">
        <v>58</v>
      </c>
      <c r="E64" s="145" t="s">
        <v>91</v>
      </c>
      <c r="F64" s="145"/>
      <c r="G64" s="145"/>
      <c r="H64" s="145"/>
      <c r="I64" s="145"/>
      <c r="J64" s="145"/>
      <c r="K64" s="145"/>
      <c r="L64" s="145"/>
      <c r="M64" s="145"/>
      <c r="N64" s="115"/>
      <c r="O64" s="116" t="str">
        <f>$O$8</f>
        <v/>
      </c>
      <c r="P64" s="128" t="s">
        <v>72</v>
      </c>
      <c r="Q64" s="265" t="s">
        <v>145</v>
      </c>
      <c r="R64" s="265"/>
      <c r="S64" s="265"/>
      <c r="T64" s="265"/>
      <c r="U64" s="265"/>
      <c r="V64" s="265"/>
      <c r="W64" s="265"/>
      <c r="X64" s="265"/>
      <c r="Y64" s="299"/>
      <c r="Z64" s="115"/>
      <c r="AA64" s="72"/>
      <c r="AB64" s="100"/>
      <c r="AC64" s="100"/>
      <c r="AD64" s="100"/>
      <c r="AE64" s="100"/>
      <c r="AF64" s="100"/>
      <c r="AG64" s="100"/>
      <c r="AH64" s="100"/>
      <c r="AI64" s="100"/>
      <c r="AJ64" s="100"/>
      <c r="AK64" s="100"/>
      <c r="AL64" s="100"/>
      <c r="AM64" s="100"/>
      <c r="AN64" s="100"/>
      <c r="AO64" s="100"/>
      <c r="AP64" s="450"/>
      <c r="AQ64" s="459"/>
      <c r="AR64" s="96"/>
      <c r="AS64" s="96"/>
      <c r="AT64" s="96"/>
      <c r="AU64" s="96"/>
      <c r="AV64" s="96"/>
      <c r="AW64" s="96"/>
      <c r="AX64" s="117"/>
      <c r="AY64" s="606"/>
      <c r="AZ64" s="606"/>
      <c r="BA64" s="285"/>
      <c r="BB64" s="285"/>
      <c r="BC64" s="285"/>
      <c r="BD64" s="285"/>
      <c r="BE64" s="285"/>
      <c r="BF64" s="285"/>
      <c r="BG64" s="218"/>
      <c r="BH64" s="55"/>
    </row>
    <row r="65" spans="1:60" s="38" customFormat="1" ht="15" customHeight="1">
      <c r="A65" s="57"/>
      <c r="B65" s="86"/>
      <c r="C65" s="90"/>
      <c r="D65" s="129"/>
      <c r="E65" s="145"/>
      <c r="F65" s="145"/>
      <c r="G65" s="145"/>
      <c r="H65" s="145"/>
      <c r="I65" s="145"/>
      <c r="J65" s="145"/>
      <c r="K65" s="145"/>
      <c r="L65" s="145"/>
      <c r="M65" s="145"/>
      <c r="N65" s="115"/>
      <c r="O65" s="90"/>
      <c r="P65" s="129"/>
      <c r="Q65" s="265"/>
      <c r="R65" s="265"/>
      <c r="S65" s="265"/>
      <c r="T65" s="265"/>
      <c r="U65" s="265"/>
      <c r="V65" s="265"/>
      <c r="W65" s="265"/>
      <c r="X65" s="265"/>
      <c r="Y65" s="299"/>
      <c r="Z65" s="115"/>
      <c r="AA65" s="191" t="str">
        <f>AA$9</f>
        <v>0</v>
      </c>
      <c r="AB65" s="370" t="str">
        <f>AB$9</f>
        <v>0</v>
      </c>
      <c r="AC65" s="370" t="str">
        <f>AC37</f>
        <v>0</v>
      </c>
      <c r="AD65" s="370" t="str">
        <f>AD$9</f>
        <v>0</v>
      </c>
      <c r="AE65" s="370" t="str">
        <f>AE37</f>
        <v>0</v>
      </c>
      <c r="AF65" s="370" t="str">
        <f>AF$9</f>
        <v>0</v>
      </c>
      <c r="AG65" s="370" t="str">
        <f>AG37</f>
        <v>4</v>
      </c>
      <c r="AH65" s="370" t="str">
        <f>AH$9</f>
        <v>0</v>
      </c>
      <c r="AI65" s="370" t="str">
        <f>AI37</f>
        <v>1</v>
      </c>
      <c r="AJ65" s="370" t="str">
        <f>AJ$9</f>
        <v>1</v>
      </c>
      <c r="AK65" s="370">
        <f>AK37</f>
        <v>0</v>
      </c>
      <c r="AL65" s="370">
        <f>AL37</f>
        <v>0</v>
      </c>
      <c r="AM65" s="370" t="str">
        <f>AM$9</f>
        <v>4</v>
      </c>
      <c r="AN65" s="370">
        <f>AN37</f>
        <v>0</v>
      </c>
      <c r="AO65" s="370" t="str">
        <f>AO$9</f>
        <v>2</v>
      </c>
      <c r="AP65" s="451" t="str">
        <f>AP$9</f>
        <v>1</v>
      </c>
      <c r="AQ65" s="459"/>
      <c r="AR65" s="474" t="str">
        <f>$AR$9</f>
        <v>法人番号</v>
      </c>
      <c r="AS65" s="499"/>
      <c r="AT65" s="370" t="str">
        <f>$AT$9</f>
        <v>1</v>
      </c>
      <c r="AU65" s="370"/>
      <c r="AV65" s="370" t="str">
        <f>$AV$9</f>
        <v>2</v>
      </c>
      <c r="AW65" s="370" t="str">
        <f>$AW$9</f>
        <v>3</v>
      </c>
      <c r="AX65" s="370" t="str">
        <f>$AX$9</f>
        <v>4</v>
      </c>
      <c r="AY65" s="370" t="str">
        <f>$AY$9</f>
        <v>5</v>
      </c>
      <c r="AZ65" s="370" t="str">
        <f>$AZ$9</f>
        <v>6</v>
      </c>
      <c r="BA65" s="370" t="str">
        <f>$BA$9</f>
        <v>7</v>
      </c>
      <c r="BB65" s="370" t="str">
        <f>$BB$9</f>
        <v>8</v>
      </c>
      <c r="BC65" s="370" t="str">
        <f>$BC$9</f>
        <v>9</v>
      </c>
      <c r="BD65" s="370" t="str">
        <f>$BD$9</f>
        <v>1</v>
      </c>
      <c r="BE65" s="370" t="str">
        <f>$BE$9</f>
        <v>2</v>
      </c>
      <c r="BF65" s="370" t="str">
        <f>$BF$9</f>
        <v>3</v>
      </c>
      <c r="BG65" s="220" t="str">
        <f>$BG$9</f>
        <v>4</v>
      </c>
      <c r="BH65" s="55"/>
    </row>
    <row r="66" spans="1:60" s="38" customFormat="1" ht="6" customHeight="1">
      <c r="A66" s="57"/>
      <c r="B66" s="86"/>
      <c r="C66" s="115"/>
      <c r="D66" s="115"/>
      <c r="E66" s="115"/>
      <c r="F66" s="115"/>
      <c r="G66" s="115"/>
      <c r="H66" s="115"/>
      <c r="I66" s="115"/>
      <c r="J66" s="115"/>
      <c r="K66" s="115"/>
      <c r="L66" s="115"/>
      <c r="M66" s="115"/>
      <c r="N66" s="115"/>
      <c r="O66" s="115"/>
      <c r="P66" s="115"/>
      <c r="Q66" s="115"/>
      <c r="R66" s="115"/>
      <c r="S66" s="115"/>
      <c r="T66" s="115"/>
      <c r="U66" s="115"/>
      <c r="V66" s="115"/>
      <c r="W66" s="115"/>
      <c r="X66" s="115"/>
      <c r="Y66" s="298"/>
      <c r="Z66" s="115"/>
      <c r="AA66" s="87"/>
      <c r="AB66" s="87"/>
      <c r="AC66" s="298"/>
      <c r="AD66" s="115"/>
      <c r="AE66" s="115"/>
      <c r="AF66" s="416"/>
      <c r="AG66" s="421"/>
      <c r="AH66" s="115"/>
      <c r="AI66" s="115"/>
      <c r="AJ66" s="416"/>
      <c r="AK66" s="433"/>
      <c r="AL66" s="421"/>
      <c r="AM66" s="115"/>
      <c r="AN66" s="115"/>
      <c r="AO66" s="441"/>
      <c r="AP66" s="298"/>
      <c r="AQ66" s="460"/>
      <c r="AR66" s="475"/>
      <c r="AS66" s="500"/>
      <c r="AT66" s="510"/>
      <c r="AU66" s="518"/>
      <c r="AV66" s="536"/>
      <c r="AW66" s="561"/>
      <c r="AX66" s="578"/>
      <c r="AY66" s="607"/>
      <c r="AZ66" s="635"/>
      <c r="BA66" s="561"/>
      <c r="BB66" s="578"/>
      <c r="BC66" s="607"/>
      <c r="BD66" s="635"/>
      <c r="BE66" s="561"/>
      <c r="BF66" s="578"/>
      <c r="BG66" s="716"/>
      <c r="BH66" s="731"/>
    </row>
    <row r="67" spans="1:60" s="38" customFormat="1" ht="7.5" customHeight="1">
      <c r="A67" s="57"/>
      <c r="B67" s="86"/>
      <c r="C67" s="116" t="str">
        <f>$C$11</f>
        <v/>
      </c>
      <c r="D67" s="128" t="s">
        <v>69</v>
      </c>
      <c r="E67" s="146" t="s">
        <v>3</v>
      </c>
      <c r="F67" s="146"/>
      <c r="G67" s="146"/>
      <c r="H67" s="146"/>
      <c r="I67" s="146"/>
      <c r="J67" s="146"/>
      <c r="K67" s="146"/>
      <c r="L67" s="146"/>
      <c r="M67" s="146"/>
      <c r="N67" s="115"/>
      <c r="O67" s="116" t="str">
        <f>$O$11</f>
        <v/>
      </c>
      <c r="P67" s="128" t="s">
        <v>30</v>
      </c>
      <c r="Q67" s="264" t="s">
        <v>154</v>
      </c>
      <c r="R67" s="264"/>
      <c r="S67" s="264"/>
      <c r="T67" s="264"/>
      <c r="U67" s="264"/>
      <c r="V67" s="264"/>
      <c r="W67" s="264"/>
      <c r="X67" s="264"/>
      <c r="Y67" s="297"/>
      <c r="Z67" s="55"/>
      <c r="AA67" s="327" t="s">
        <v>267</v>
      </c>
      <c r="AB67" s="363"/>
      <c r="AC67" s="395" t="str">
        <f>$AC$11</f>
        <v>63516000001421  20260503</v>
      </c>
      <c r="AD67" s="406"/>
      <c r="AE67" s="406"/>
      <c r="AF67" s="406"/>
      <c r="AG67" s="406"/>
      <c r="AH67" s="406"/>
      <c r="AI67" s="406"/>
      <c r="AJ67" s="406"/>
      <c r="AK67" s="406"/>
      <c r="AL67" s="406"/>
      <c r="AM67" s="406"/>
      <c r="AN67" s="406"/>
      <c r="AO67" s="406"/>
      <c r="AP67" s="406"/>
      <c r="AQ67" s="406"/>
      <c r="AR67" s="406"/>
      <c r="AS67" s="501"/>
      <c r="AT67" s="501"/>
      <c r="AU67" s="519"/>
      <c r="AV67" s="245" t="s">
        <v>279</v>
      </c>
      <c r="AW67" s="59"/>
      <c r="AX67" s="59"/>
      <c r="AY67" s="59"/>
      <c r="AZ67" s="59"/>
      <c r="BA67" s="59"/>
      <c r="BB67" s="59"/>
      <c r="BC67" s="59" t="s">
        <v>66</v>
      </c>
      <c r="BD67" s="59"/>
      <c r="BE67" s="59"/>
      <c r="BF67" s="59"/>
      <c r="BG67" s="59"/>
      <c r="BH67" s="55"/>
    </row>
    <row r="68" spans="1:60" s="38" customFormat="1" ht="13.5" customHeight="1">
      <c r="A68" s="57"/>
      <c r="B68" s="86"/>
      <c r="C68" s="90"/>
      <c r="D68" s="129"/>
      <c r="E68" s="146"/>
      <c r="F68" s="146"/>
      <c r="G68" s="146"/>
      <c r="H68" s="146"/>
      <c r="I68" s="146"/>
      <c r="J68" s="146"/>
      <c r="K68" s="146"/>
      <c r="L68" s="146"/>
      <c r="M68" s="146"/>
      <c r="N68" s="115"/>
      <c r="O68" s="90"/>
      <c r="P68" s="129"/>
      <c r="Q68" s="264"/>
      <c r="R68" s="264"/>
      <c r="S68" s="264"/>
      <c r="T68" s="264"/>
      <c r="U68" s="264"/>
      <c r="V68" s="264"/>
      <c r="W68" s="264"/>
      <c r="X68" s="264"/>
      <c r="Y68" s="297"/>
      <c r="Z68" s="55"/>
      <c r="AA68" s="337"/>
      <c r="AB68" s="371"/>
      <c r="AC68" s="396"/>
      <c r="AD68" s="407"/>
      <c r="AE68" s="407"/>
      <c r="AF68" s="407"/>
      <c r="AG68" s="407"/>
      <c r="AH68" s="407"/>
      <c r="AI68" s="407"/>
      <c r="AJ68" s="407"/>
      <c r="AK68" s="407"/>
      <c r="AL68" s="407"/>
      <c r="AM68" s="407"/>
      <c r="AN68" s="407"/>
      <c r="AO68" s="407"/>
      <c r="AP68" s="407"/>
      <c r="AQ68" s="407"/>
      <c r="AR68" s="407"/>
      <c r="AS68" s="502"/>
      <c r="AT68" s="502"/>
      <c r="AU68" s="520"/>
      <c r="AV68" s="243" t="str">
        <f>$AV$12</f>
        <v>00830-3-960307</v>
      </c>
      <c r="AW68" s="60"/>
      <c r="AX68" s="60"/>
      <c r="AY68" s="60"/>
      <c r="AZ68" s="60"/>
      <c r="BA68" s="60"/>
      <c r="BB68" s="60"/>
      <c r="BC68" s="687" t="str">
        <f>$BC$12</f>
        <v>静岡財務事務所</v>
      </c>
      <c r="BD68" s="687"/>
      <c r="BE68" s="687"/>
      <c r="BF68" s="687"/>
      <c r="BG68" s="687"/>
      <c r="BH68" s="55"/>
    </row>
    <row r="69" spans="1:60" s="38" customFormat="1" ht="6" customHeight="1">
      <c r="A69" s="57"/>
      <c r="B69" s="86"/>
      <c r="C69" s="115"/>
      <c r="D69" s="115"/>
      <c r="E69" s="115"/>
      <c r="F69" s="115"/>
      <c r="G69" s="115"/>
      <c r="H69" s="115"/>
      <c r="I69" s="115"/>
      <c r="J69" s="115"/>
      <c r="K69" s="115"/>
      <c r="L69" s="115"/>
      <c r="M69" s="115"/>
      <c r="N69" s="115"/>
      <c r="O69" s="115"/>
      <c r="P69" s="115"/>
      <c r="Q69" s="115"/>
      <c r="R69" s="115"/>
      <c r="S69" s="115"/>
      <c r="T69" s="115"/>
      <c r="U69" s="115"/>
      <c r="V69" s="115"/>
      <c r="W69" s="115"/>
      <c r="X69" s="115"/>
      <c r="Y69" s="298"/>
      <c r="Z69" s="55"/>
      <c r="AA69" s="338" t="s">
        <v>19</v>
      </c>
      <c r="AB69" s="372"/>
      <c r="AC69" s="372"/>
      <c r="AD69" s="372"/>
      <c r="AE69" s="372"/>
      <c r="AF69" s="372"/>
      <c r="AG69" s="372"/>
      <c r="AH69" s="372"/>
      <c r="AI69" s="372"/>
      <c r="AJ69" s="372"/>
      <c r="AK69" s="372"/>
      <c r="AL69" s="372"/>
      <c r="AM69" s="372"/>
      <c r="AN69" s="372"/>
      <c r="AO69" s="372"/>
      <c r="AP69" s="372"/>
      <c r="AQ69" s="372"/>
      <c r="AR69" s="372"/>
      <c r="AS69" s="503"/>
      <c r="AT69" s="503"/>
      <c r="AU69" s="521"/>
      <c r="AV69" s="127" t="s">
        <v>44</v>
      </c>
      <c r="AW69" s="558"/>
      <c r="AX69" s="558" t="s">
        <v>164</v>
      </c>
      <c r="AY69" s="601" t="s">
        <v>171</v>
      </c>
      <c r="AZ69" s="630" t="s">
        <v>187</v>
      </c>
      <c r="BA69" s="658" t="s">
        <v>190</v>
      </c>
      <c r="BB69" s="558" t="s">
        <v>164</v>
      </c>
      <c r="BC69" s="630" t="s">
        <v>194</v>
      </c>
      <c r="BD69" s="658" t="s">
        <v>187</v>
      </c>
      <c r="BE69" s="558" t="s">
        <v>190</v>
      </c>
      <c r="BF69" s="630" t="s">
        <v>164</v>
      </c>
      <c r="BG69" s="658" t="s">
        <v>196</v>
      </c>
      <c r="BH69" s="55"/>
    </row>
    <row r="70" spans="1:60" s="38" customFormat="1" ht="3" customHeight="1">
      <c r="A70" s="57"/>
      <c r="B70" s="86"/>
      <c r="C70" s="116" t="str">
        <f>$C$14</f>
        <v/>
      </c>
      <c r="D70" s="128" t="s">
        <v>17</v>
      </c>
      <c r="E70" s="96" t="s">
        <v>99</v>
      </c>
      <c r="F70" s="96"/>
      <c r="G70" s="96"/>
      <c r="H70" s="96"/>
      <c r="I70" s="96"/>
      <c r="J70" s="96"/>
      <c r="K70" s="96"/>
      <c r="L70" s="96"/>
      <c r="M70" s="115"/>
      <c r="N70" s="115"/>
      <c r="O70" s="115"/>
      <c r="P70" s="115"/>
      <c r="Q70" s="115"/>
      <c r="R70" s="115"/>
      <c r="S70" s="115"/>
      <c r="T70" s="115"/>
      <c r="U70" s="115"/>
      <c r="V70" s="115"/>
      <c r="W70" s="115"/>
      <c r="X70" s="115"/>
      <c r="Y70" s="298"/>
      <c r="Z70" s="55"/>
      <c r="AA70" s="339"/>
      <c r="AB70" s="373"/>
      <c r="AC70" s="373"/>
      <c r="AD70" s="373"/>
      <c r="AE70" s="373"/>
      <c r="AF70" s="373"/>
      <c r="AG70" s="373"/>
      <c r="AH70" s="373"/>
      <c r="AI70" s="373"/>
      <c r="AJ70" s="373"/>
      <c r="AK70" s="373"/>
      <c r="AL70" s="373"/>
      <c r="AM70" s="373"/>
      <c r="AN70" s="373"/>
      <c r="AO70" s="373"/>
      <c r="AP70" s="373"/>
      <c r="AQ70" s="373"/>
      <c r="AR70" s="373"/>
      <c r="AS70" s="504"/>
      <c r="AT70" s="504"/>
      <c r="AU70" s="522"/>
      <c r="AV70" s="127"/>
      <c r="AW70" s="562"/>
      <c r="AX70" s="562"/>
      <c r="AY70" s="608"/>
      <c r="AZ70" s="636"/>
      <c r="BA70" s="662"/>
      <c r="BB70" s="562"/>
      <c r="BC70" s="636"/>
      <c r="BD70" s="662"/>
      <c r="BE70" s="562"/>
      <c r="BF70" s="636"/>
      <c r="BG70" s="662"/>
      <c r="BH70" s="55"/>
    </row>
    <row r="71" spans="1:60" s="38" customFormat="1" ht="13.5" customHeight="1">
      <c r="A71" s="57"/>
      <c r="B71" s="86"/>
      <c r="C71" s="89"/>
      <c r="D71" s="130"/>
      <c r="E71" s="96"/>
      <c r="F71" s="96"/>
      <c r="G71" s="96"/>
      <c r="H71" s="96"/>
      <c r="I71" s="96"/>
      <c r="J71" s="96"/>
      <c r="K71" s="96"/>
      <c r="L71" s="96"/>
      <c r="M71" s="115"/>
      <c r="N71" s="115"/>
      <c r="O71" s="115"/>
      <c r="P71" s="115"/>
      <c r="Q71" s="115"/>
      <c r="R71" s="115"/>
      <c r="S71" s="115"/>
      <c r="T71" s="115"/>
      <c r="U71" s="115"/>
      <c r="V71" s="115"/>
      <c r="W71" s="115"/>
      <c r="X71" s="115"/>
      <c r="Y71" s="298"/>
      <c r="Z71" s="55"/>
      <c r="AA71" s="340"/>
      <c r="AB71" s="374"/>
      <c r="AC71" s="374"/>
      <c r="AD71" s="374"/>
      <c r="AE71" s="374"/>
      <c r="AF71" s="374"/>
      <c r="AG71" s="374"/>
      <c r="AH71" s="374"/>
      <c r="AI71" s="374"/>
      <c r="AJ71" s="374"/>
      <c r="AK71" s="374"/>
      <c r="AL71" s="374"/>
      <c r="AM71" s="374"/>
      <c r="AN71" s="374"/>
      <c r="AO71" s="374"/>
      <c r="AP71" s="374"/>
      <c r="AQ71" s="374"/>
      <c r="AR71" s="374"/>
      <c r="AS71" s="505"/>
      <c r="AT71" s="505"/>
      <c r="AU71" s="523"/>
      <c r="AV71" s="127"/>
      <c r="AW71" s="96"/>
      <c r="AX71" s="96" t="str">
        <f t="shared" ref="AX71:BG71" si="13">AX$15</f>
        <v xml:space="preserve"> </v>
      </c>
      <c r="AY71" s="609" t="str">
        <f t="shared" si="13"/>
        <v xml:space="preserve"> </v>
      </c>
      <c r="AZ71" s="637" t="str">
        <f t="shared" si="13"/>
        <v xml:space="preserve"> </v>
      </c>
      <c r="BA71" s="663" t="str">
        <f t="shared" si="13"/>
        <v/>
      </c>
      <c r="BB71" s="96" t="str">
        <f t="shared" si="13"/>
        <v>7</v>
      </c>
      <c r="BC71" s="637" t="str">
        <f t="shared" si="13"/>
        <v>0</v>
      </c>
      <c r="BD71" s="663" t="str">
        <f t="shared" si="13"/>
        <v>2</v>
      </c>
      <c r="BE71" s="96" t="str">
        <f t="shared" si="13"/>
        <v>0</v>
      </c>
      <c r="BF71" s="637" t="str">
        <f t="shared" si="13"/>
        <v>8</v>
      </c>
      <c r="BG71" s="663" t="str">
        <f t="shared" si="13"/>
        <v>4</v>
      </c>
      <c r="BH71" s="55"/>
    </row>
    <row r="72" spans="1:60" s="38" customFormat="1" ht="5.25" customHeight="1">
      <c r="A72" s="57"/>
      <c r="B72" s="86"/>
      <c r="C72" s="90"/>
      <c r="D72" s="129"/>
      <c r="E72" s="96"/>
      <c r="F72" s="96"/>
      <c r="G72" s="96"/>
      <c r="H72" s="96"/>
      <c r="I72" s="96"/>
      <c r="J72" s="96"/>
      <c r="K72" s="96"/>
      <c r="L72" s="96"/>
      <c r="M72" s="115"/>
      <c r="N72" s="115"/>
      <c r="O72" s="133"/>
      <c r="P72" s="249"/>
      <c r="Q72" s="115"/>
      <c r="R72" s="115"/>
      <c r="S72" s="115"/>
      <c r="T72" s="115"/>
      <c r="U72" s="115"/>
      <c r="V72" s="115"/>
      <c r="W72" s="115"/>
      <c r="X72" s="115"/>
      <c r="Y72" s="298"/>
      <c r="Z72" s="55"/>
      <c r="AA72" s="341" t="s">
        <v>3264</v>
      </c>
      <c r="AB72" s="375"/>
      <c r="AC72" s="397" t="s">
        <v>3966</v>
      </c>
      <c r="AD72" s="408"/>
      <c r="AE72" s="408"/>
      <c r="AF72" s="408"/>
      <c r="AG72" s="408"/>
      <c r="AH72" s="408"/>
      <c r="AI72" s="408"/>
      <c r="AJ72" s="408"/>
      <c r="AK72" s="408"/>
      <c r="AL72" s="408"/>
      <c r="AM72" s="408"/>
      <c r="AN72" s="408"/>
      <c r="AO72" s="408"/>
      <c r="AP72" s="408"/>
      <c r="AQ72" s="408"/>
      <c r="AR72" s="408"/>
      <c r="AS72" s="506"/>
      <c r="AT72" s="506"/>
      <c r="AU72" s="506"/>
      <c r="AV72" s="537" t="s">
        <v>26</v>
      </c>
      <c r="AW72" s="563"/>
      <c r="AX72" s="579" t="str">
        <f t="shared" ref="AX72:BG72" si="14">AX$16</f>
        <v xml:space="preserve"> </v>
      </c>
      <c r="AY72" s="610" t="str">
        <f t="shared" si="14"/>
        <v xml:space="preserve"> </v>
      </c>
      <c r="AZ72" s="638" t="str">
        <f t="shared" si="14"/>
        <v xml:space="preserve"> </v>
      </c>
      <c r="BA72" s="664" t="str">
        <f t="shared" si="14"/>
        <v xml:space="preserve"> </v>
      </c>
      <c r="BB72" s="579" t="str">
        <f t="shared" si="14"/>
        <v/>
      </c>
      <c r="BC72" s="638" t="str">
        <f t="shared" si="14"/>
        <v>3</v>
      </c>
      <c r="BD72" s="664" t="str">
        <f t="shared" si="14"/>
        <v>5</v>
      </c>
      <c r="BE72" s="579" t="str">
        <f t="shared" si="14"/>
        <v>0</v>
      </c>
      <c r="BF72" s="638" t="str">
        <f t="shared" si="14"/>
        <v>1</v>
      </c>
      <c r="BG72" s="717" t="str">
        <f t="shared" si="14"/>
        <v>3</v>
      </c>
      <c r="BH72" s="55"/>
    </row>
    <row r="73" spans="1:60" s="38" customFormat="1" ht="17.25" customHeight="1">
      <c r="A73" s="58"/>
      <c r="B73" s="87"/>
      <c r="C73" s="117"/>
      <c r="D73" s="117"/>
      <c r="E73" s="117"/>
      <c r="F73" s="117"/>
      <c r="G73" s="117"/>
      <c r="H73" s="117"/>
      <c r="I73" s="117"/>
      <c r="J73" s="117"/>
      <c r="K73" s="117"/>
      <c r="L73" s="117"/>
      <c r="M73" s="117"/>
      <c r="N73" s="117"/>
      <c r="O73" s="117"/>
      <c r="P73" s="117"/>
      <c r="Q73" s="117"/>
      <c r="R73" s="117"/>
      <c r="S73" s="117"/>
      <c r="T73" s="117"/>
      <c r="U73" s="117"/>
      <c r="V73" s="117"/>
      <c r="W73" s="117"/>
      <c r="X73" s="117"/>
      <c r="Y73" s="300"/>
      <c r="Z73" s="55"/>
      <c r="AA73" s="342"/>
      <c r="AB73" s="376"/>
      <c r="AC73" s="398"/>
      <c r="AD73" s="409"/>
      <c r="AE73" s="409"/>
      <c r="AF73" s="409"/>
      <c r="AG73" s="409"/>
      <c r="AH73" s="409"/>
      <c r="AI73" s="409"/>
      <c r="AJ73" s="409"/>
      <c r="AK73" s="409"/>
      <c r="AL73" s="409"/>
      <c r="AM73" s="409"/>
      <c r="AN73" s="409"/>
      <c r="AO73" s="409"/>
      <c r="AP73" s="409"/>
      <c r="AQ73" s="409"/>
      <c r="AR73" s="409"/>
      <c r="AS73" s="507"/>
      <c r="AT73" s="507"/>
      <c r="AU73" s="507"/>
      <c r="AV73" s="537"/>
      <c r="AW73" s="564"/>
      <c r="AX73" s="580">
        <f t="shared" ref="AX73:BG73" si="15">AX45</f>
        <v>0</v>
      </c>
      <c r="AY73" s="611">
        <f t="shared" si="15"/>
        <v>0</v>
      </c>
      <c r="AZ73" s="639">
        <f t="shared" si="15"/>
        <v>0</v>
      </c>
      <c r="BA73" s="665">
        <f t="shared" si="15"/>
        <v>0</v>
      </c>
      <c r="BB73" s="580">
        <f t="shared" si="15"/>
        <v>0</v>
      </c>
      <c r="BC73" s="639">
        <f t="shared" si="15"/>
        <v>0</v>
      </c>
      <c r="BD73" s="665">
        <f t="shared" si="15"/>
        <v>0</v>
      </c>
      <c r="BE73" s="580">
        <f t="shared" si="15"/>
        <v>0</v>
      </c>
      <c r="BF73" s="639">
        <f t="shared" si="15"/>
        <v>0</v>
      </c>
      <c r="BG73" s="718">
        <f t="shared" si="15"/>
        <v>0</v>
      </c>
      <c r="BH73" s="55"/>
    </row>
    <row r="74" spans="1:60" s="38" customFormat="1" ht="10.5" customHeight="1">
      <c r="A74" s="59" t="s">
        <v>161</v>
      </c>
      <c r="B74" s="59"/>
      <c r="C74" s="59"/>
      <c r="D74" s="59"/>
      <c r="E74" s="68" t="s">
        <v>167</v>
      </c>
      <c r="F74" s="68"/>
      <c r="G74" s="68"/>
      <c r="H74" s="68"/>
      <c r="I74" s="68"/>
      <c r="J74" s="68"/>
      <c r="K74" s="68"/>
      <c r="L74" s="68"/>
      <c r="M74" s="68"/>
      <c r="N74" s="68"/>
      <c r="O74" s="68"/>
      <c r="P74" s="156" t="s">
        <v>217</v>
      </c>
      <c r="Q74" s="174"/>
      <c r="R74" s="174"/>
      <c r="S74" s="174"/>
      <c r="T74" s="174"/>
      <c r="U74" s="174"/>
      <c r="V74" s="174"/>
      <c r="W74" s="174"/>
      <c r="X74" s="174"/>
      <c r="Y74" s="245"/>
      <c r="Z74" s="55"/>
      <c r="AA74" s="342"/>
      <c r="AB74" s="376"/>
      <c r="AC74" s="397" t="s">
        <v>3564</v>
      </c>
      <c r="AD74" s="408"/>
      <c r="AE74" s="408"/>
      <c r="AF74" s="408"/>
      <c r="AG74" s="408"/>
      <c r="AH74" s="408"/>
      <c r="AI74" s="408"/>
      <c r="AJ74" s="408"/>
      <c r="AK74" s="408"/>
      <c r="AL74" s="408"/>
      <c r="AM74" s="408"/>
      <c r="AN74" s="408"/>
      <c r="AO74" s="408"/>
      <c r="AP74" s="408"/>
      <c r="AQ74" s="408"/>
      <c r="AR74" s="408"/>
      <c r="AS74" s="506"/>
      <c r="AT74" s="506"/>
      <c r="AU74" s="506"/>
      <c r="AV74" s="537" t="s">
        <v>58</v>
      </c>
      <c r="AW74" s="565"/>
      <c r="AX74" s="581" t="str">
        <f t="shared" ref="AX74:BG74" si="16">AX$18</f>
        <v xml:space="preserve"> </v>
      </c>
      <c r="AY74" s="612" t="str">
        <f t="shared" si="16"/>
        <v xml:space="preserve"> </v>
      </c>
      <c r="AZ74" s="640" t="str">
        <f t="shared" si="16"/>
        <v xml:space="preserve"> </v>
      </c>
      <c r="BA74" s="666" t="str">
        <f t="shared" si="16"/>
        <v xml:space="preserve"> </v>
      </c>
      <c r="BB74" s="581" t="str">
        <f t="shared" si="16"/>
        <v xml:space="preserve"> </v>
      </c>
      <c r="BC74" s="640" t="str">
        <f t="shared" si="16"/>
        <v xml:space="preserve"> </v>
      </c>
      <c r="BD74" s="666" t="str">
        <f t="shared" si="16"/>
        <v xml:space="preserve"> </v>
      </c>
      <c r="BE74" s="581" t="str">
        <f t="shared" si="16"/>
        <v xml:space="preserve"> </v>
      </c>
      <c r="BF74" s="640" t="str">
        <f t="shared" si="16"/>
        <v xml:space="preserve"> </v>
      </c>
      <c r="BG74" s="719" t="str">
        <f t="shared" si="16"/>
        <v/>
      </c>
      <c r="BH74" s="55"/>
    </row>
    <row r="75" spans="1:60" s="38" customFormat="1" ht="9" customHeight="1">
      <c r="A75" s="60" t="s">
        <v>82</v>
      </c>
      <c r="B75" s="60"/>
      <c r="C75" s="60"/>
      <c r="D75" s="131"/>
      <c r="E75" s="150">
        <v>11</v>
      </c>
      <c r="F75" s="170" t="s">
        <v>164</v>
      </c>
      <c r="G75" s="186" t="s">
        <v>171</v>
      </c>
      <c r="H75" s="202" t="s">
        <v>187</v>
      </c>
      <c r="I75" s="213" t="s">
        <v>190</v>
      </c>
      <c r="J75" s="186" t="s">
        <v>164</v>
      </c>
      <c r="K75" s="202" t="s">
        <v>194</v>
      </c>
      <c r="L75" s="213" t="s">
        <v>187</v>
      </c>
      <c r="M75" s="186" t="s">
        <v>190</v>
      </c>
      <c r="N75" s="202" t="s">
        <v>164</v>
      </c>
      <c r="O75" s="217" t="s">
        <v>196</v>
      </c>
      <c r="P75" s="173" t="s">
        <v>164</v>
      </c>
      <c r="Q75" s="266" t="s">
        <v>171</v>
      </c>
      <c r="R75" s="202" t="s">
        <v>187</v>
      </c>
      <c r="S75" s="213" t="s">
        <v>190</v>
      </c>
      <c r="T75" s="173" t="s">
        <v>164</v>
      </c>
      <c r="U75" s="202" t="s">
        <v>194</v>
      </c>
      <c r="V75" s="173" t="s">
        <v>187</v>
      </c>
      <c r="W75" s="266" t="s">
        <v>190</v>
      </c>
      <c r="X75" s="202" t="s">
        <v>164</v>
      </c>
      <c r="Y75" s="213" t="s">
        <v>196</v>
      </c>
      <c r="Z75" s="55"/>
      <c r="AA75" s="342"/>
      <c r="AB75" s="376"/>
      <c r="AC75" s="398"/>
      <c r="AD75" s="409"/>
      <c r="AE75" s="409"/>
      <c r="AF75" s="409"/>
      <c r="AG75" s="409"/>
      <c r="AH75" s="409"/>
      <c r="AI75" s="409"/>
      <c r="AJ75" s="409"/>
      <c r="AK75" s="409"/>
      <c r="AL75" s="409"/>
      <c r="AM75" s="409"/>
      <c r="AN75" s="409"/>
      <c r="AO75" s="409"/>
      <c r="AP75" s="409"/>
      <c r="AQ75" s="409"/>
      <c r="AR75" s="409"/>
      <c r="AS75" s="507"/>
      <c r="AT75" s="507"/>
      <c r="AU75" s="507"/>
      <c r="AV75" s="537"/>
      <c r="AW75" s="566"/>
      <c r="AX75" s="582">
        <f t="shared" ref="AX75:BG75" si="17">AX47</f>
        <v>0</v>
      </c>
      <c r="AY75" s="613">
        <f t="shared" si="17"/>
        <v>0</v>
      </c>
      <c r="AZ75" s="641">
        <f t="shared" si="17"/>
        <v>0</v>
      </c>
      <c r="BA75" s="667">
        <f t="shared" si="17"/>
        <v>0</v>
      </c>
      <c r="BB75" s="582">
        <f t="shared" si="17"/>
        <v>0</v>
      </c>
      <c r="BC75" s="641">
        <f t="shared" si="17"/>
        <v>0</v>
      </c>
      <c r="BD75" s="667">
        <f t="shared" si="17"/>
        <v>0</v>
      </c>
      <c r="BE75" s="582">
        <f t="shared" si="17"/>
        <v>0</v>
      </c>
      <c r="BF75" s="641">
        <f t="shared" si="17"/>
        <v>0</v>
      </c>
      <c r="BG75" s="720">
        <f t="shared" si="17"/>
        <v>0</v>
      </c>
      <c r="BH75" s="55"/>
    </row>
    <row r="76" spans="1:60" s="38" customFormat="1" ht="16.5" customHeight="1">
      <c r="A76" s="60"/>
      <c r="B76" s="60"/>
      <c r="C76" s="60"/>
      <c r="D76" s="131"/>
      <c r="E76" s="151"/>
      <c r="F76" s="171" t="str">
        <f t="shared" ref="F76:Y76" si="18">F$20</f>
        <v xml:space="preserve"> </v>
      </c>
      <c r="G76" s="69" t="str">
        <f t="shared" si="18"/>
        <v xml:space="preserve"> </v>
      </c>
      <c r="H76" s="203" t="str">
        <f t="shared" si="18"/>
        <v xml:space="preserve"> </v>
      </c>
      <c r="I76" s="214" t="str">
        <f t="shared" si="18"/>
        <v/>
      </c>
      <c r="J76" s="69" t="str">
        <f t="shared" si="18"/>
        <v>7</v>
      </c>
      <c r="K76" s="203" t="str">
        <f t="shared" si="18"/>
        <v>0</v>
      </c>
      <c r="L76" s="214" t="str">
        <f t="shared" si="18"/>
        <v>2</v>
      </c>
      <c r="M76" s="69" t="str">
        <f t="shared" si="18"/>
        <v>0</v>
      </c>
      <c r="N76" s="203" t="str">
        <f t="shared" si="18"/>
        <v>8</v>
      </c>
      <c r="O76" s="242" t="str">
        <f t="shared" si="18"/>
        <v>4</v>
      </c>
      <c r="P76" s="69" t="str">
        <f t="shared" si="18"/>
        <v xml:space="preserve"> </v>
      </c>
      <c r="Q76" s="271" t="str">
        <f t="shared" si="18"/>
        <v xml:space="preserve"> </v>
      </c>
      <c r="R76" s="274" t="str">
        <f t="shared" si="18"/>
        <v xml:space="preserve"> </v>
      </c>
      <c r="S76" s="282" t="str">
        <f t="shared" si="18"/>
        <v xml:space="preserve"> </v>
      </c>
      <c r="T76" s="69" t="str">
        <f t="shared" si="18"/>
        <v/>
      </c>
      <c r="U76" s="274" t="str">
        <f t="shared" si="18"/>
        <v>3</v>
      </c>
      <c r="V76" s="69" t="str">
        <f t="shared" si="18"/>
        <v>5</v>
      </c>
      <c r="W76" s="271" t="str">
        <f t="shared" si="18"/>
        <v>0</v>
      </c>
      <c r="X76" s="274" t="str">
        <f t="shared" si="18"/>
        <v>1</v>
      </c>
      <c r="Y76" s="282" t="str">
        <f t="shared" si="18"/>
        <v>3</v>
      </c>
      <c r="Z76" s="55"/>
      <c r="AA76" s="343"/>
      <c r="AB76" s="377"/>
      <c r="AC76" s="330" t="s">
        <v>3938</v>
      </c>
      <c r="AD76" s="366"/>
      <c r="AE76" s="366"/>
      <c r="AF76" s="366"/>
      <c r="AG76" s="366"/>
      <c r="AH76" s="366"/>
      <c r="AI76" s="366"/>
      <c r="AJ76" s="366"/>
      <c r="AK76" s="366"/>
      <c r="AL76" s="366"/>
      <c r="AM76" s="366"/>
      <c r="AN76" s="366"/>
      <c r="AO76" s="366"/>
      <c r="AP76" s="366"/>
      <c r="AQ76" s="366"/>
      <c r="AR76" s="366"/>
      <c r="AS76" s="498"/>
      <c r="AT76" s="498"/>
      <c r="AU76" s="498"/>
      <c r="AV76" s="127" t="s">
        <v>69</v>
      </c>
      <c r="AW76" s="100"/>
      <c r="AX76" s="100" t="str">
        <f t="shared" ref="AX76:BG76" si="19">AX$20</f>
        <v xml:space="preserve"> </v>
      </c>
      <c r="AY76" s="271" t="str">
        <f t="shared" si="19"/>
        <v xml:space="preserve"> </v>
      </c>
      <c r="AZ76" s="274" t="str">
        <f t="shared" si="19"/>
        <v xml:space="preserve"> </v>
      </c>
      <c r="BA76" s="282" t="str">
        <f t="shared" si="19"/>
        <v xml:space="preserve"> </v>
      </c>
      <c r="BB76" s="100" t="str">
        <f t="shared" si="19"/>
        <v/>
      </c>
      <c r="BC76" s="274" t="str">
        <f t="shared" si="19"/>
        <v>3</v>
      </c>
      <c r="BD76" s="282" t="str">
        <f t="shared" si="19"/>
        <v>5</v>
      </c>
      <c r="BE76" s="100" t="str">
        <f t="shared" si="19"/>
        <v>0</v>
      </c>
      <c r="BF76" s="274" t="str">
        <f t="shared" si="19"/>
        <v>1</v>
      </c>
      <c r="BG76" s="282" t="str">
        <f t="shared" si="19"/>
        <v>3</v>
      </c>
      <c r="BH76" s="55"/>
    </row>
    <row r="77" spans="1:60" s="38" customFormat="1" ht="21" customHeight="1">
      <c r="A77" s="61" t="s">
        <v>105</v>
      </c>
      <c r="B77" s="88" t="s">
        <v>149</v>
      </c>
      <c r="C77" s="88"/>
      <c r="D77" s="101"/>
      <c r="E77" s="152">
        <v>12</v>
      </c>
      <c r="F77" s="60" t="str">
        <f t="shared" ref="F77:O77" si="20">F$21</f>
        <v xml:space="preserve"> </v>
      </c>
      <c r="G77" s="187" t="str">
        <f t="shared" si="20"/>
        <v xml:space="preserve"> </v>
      </c>
      <c r="H77" s="204" t="str">
        <f t="shared" si="20"/>
        <v xml:space="preserve"> </v>
      </c>
      <c r="I77" s="215" t="str">
        <f t="shared" si="20"/>
        <v xml:space="preserve"> </v>
      </c>
      <c r="J77" s="187" t="str">
        <f t="shared" si="20"/>
        <v xml:space="preserve"> </v>
      </c>
      <c r="K77" s="204" t="str">
        <f t="shared" si="20"/>
        <v xml:space="preserve"> </v>
      </c>
      <c r="L77" s="215" t="str">
        <f t="shared" si="20"/>
        <v xml:space="preserve"> </v>
      </c>
      <c r="M77" s="187" t="str">
        <f t="shared" si="20"/>
        <v xml:space="preserve"> </v>
      </c>
      <c r="N77" s="204" t="str">
        <f t="shared" si="20"/>
        <v xml:space="preserve"> </v>
      </c>
      <c r="O77" s="243" t="str">
        <f t="shared" si="20"/>
        <v/>
      </c>
      <c r="P77" s="255"/>
      <c r="Q77" s="255"/>
      <c r="R77" s="255"/>
      <c r="S77" s="255"/>
      <c r="T77" s="255"/>
      <c r="U77" s="255"/>
      <c r="V77" s="255"/>
      <c r="W77" s="255"/>
      <c r="X77" s="255"/>
      <c r="Y77" s="304"/>
      <c r="Z77" s="55"/>
      <c r="AA77" s="331" t="s">
        <v>314</v>
      </c>
      <c r="AB77" s="331"/>
      <c r="AC77" s="331"/>
      <c r="AD77" s="331"/>
      <c r="AE77" s="331"/>
      <c r="AF77" s="331"/>
      <c r="AG77" s="72" t="s">
        <v>341</v>
      </c>
      <c r="AH77" s="100"/>
      <c r="AI77" s="100"/>
      <c r="AJ77" s="100"/>
      <c r="AK77" s="100"/>
      <c r="AL77" s="100"/>
      <c r="AM77" s="100"/>
      <c r="AN77" s="100"/>
      <c r="AO77" s="100"/>
      <c r="AP77" s="100"/>
      <c r="AQ77" s="100"/>
      <c r="AR77" s="100"/>
      <c r="AS77" s="100"/>
      <c r="AT77" s="100"/>
      <c r="AU77" s="100"/>
      <c r="AV77" s="100"/>
      <c r="AW77" s="100"/>
      <c r="AX77" s="100"/>
      <c r="AY77" s="450"/>
      <c r="AZ77" s="632" t="s">
        <v>3987</v>
      </c>
      <c r="BA77" s="668"/>
      <c r="BB77" s="681"/>
      <c r="BC77" s="681"/>
      <c r="BD77" s="681"/>
      <c r="BE77" s="681"/>
      <c r="BF77" s="681"/>
      <c r="BG77" s="721"/>
      <c r="BH77" s="55"/>
    </row>
    <row r="78" spans="1:60" s="38" customFormat="1" ht="21" customHeight="1">
      <c r="A78" s="63"/>
      <c r="B78" s="91" t="s">
        <v>213</v>
      </c>
      <c r="C78" s="91"/>
      <c r="D78" s="132"/>
      <c r="E78" s="153">
        <v>13</v>
      </c>
      <c r="F78" s="171" t="str">
        <f t="shared" ref="F78:O78" si="21">F$22</f>
        <v xml:space="preserve"> </v>
      </c>
      <c r="G78" s="69" t="str">
        <f t="shared" si="21"/>
        <v xml:space="preserve"> </v>
      </c>
      <c r="H78" s="203" t="str">
        <f t="shared" si="21"/>
        <v xml:space="preserve"> </v>
      </c>
      <c r="I78" s="214" t="str">
        <f t="shared" si="21"/>
        <v xml:space="preserve"> </v>
      </c>
      <c r="J78" s="69" t="str">
        <f t="shared" si="21"/>
        <v xml:space="preserve"> </v>
      </c>
      <c r="K78" s="203" t="str">
        <f t="shared" si="21"/>
        <v/>
      </c>
      <c r="L78" s="214" t="str">
        <f t="shared" si="21"/>
        <v>4</v>
      </c>
      <c r="M78" s="69" t="str">
        <f t="shared" si="21"/>
        <v>5</v>
      </c>
      <c r="N78" s="203" t="str">
        <f t="shared" si="21"/>
        <v>6</v>
      </c>
      <c r="O78" s="242" t="str">
        <f t="shared" si="21"/>
        <v>1</v>
      </c>
      <c r="P78" s="256"/>
      <c r="Q78" s="256"/>
      <c r="R78" s="256"/>
      <c r="S78" s="256"/>
      <c r="T78" s="256"/>
      <c r="U78" s="256"/>
      <c r="V78" s="256"/>
      <c r="W78" s="256"/>
      <c r="X78" s="256"/>
      <c r="Y78" s="305"/>
      <c r="Z78" s="55"/>
      <c r="AA78" s="332" t="s">
        <v>159</v>
      </c>
      <c r="AB78" s="332"/>
      <c r="AC78" s="332"/>
      <c r="AD78" s="332"/>
      <c r="AE78" s="332"/>
      <c r="AF78" s="332"/>
      <c r="AG78" s="422" t="s">
        <v>3529</v>
      </c>
      <c r="AH78" s="430"/>
      <c r="AI78" s="430"/>
      <c r="AJ78" s="430"/>
      <c r="AK78" s="430"/>
      <c r="AL78" s="430"/>
      <c r="AM78" s="430"/>
      <c r="AN78" s="430"/>
      <c r="AO78" s="430"/>
      <c r="AP78" s="430"/>
      <c r="AQ78" s="430"/>
      <c r="AR78" s="430"/>
      <c r="AS78" s="430"/>
      <c r="AT78" s="430"/>
      <c r="AU78" s="430"/>
      <c r="AV78" s="430"/>
      <c r="AW78" s="430"/>
      <c r="AX78" s="430"/>
      <c r="AY78" s="603"/>
      <c r="AZ78" s="633"/>
      <c r="BA78" s="668"/>
      <c r="BB78" s="681"/>
      <c r="BC78" s="681"/>
      <c r="BD78" s="681"/>
      <c r="BE78" s="681"/>
      <c r="BF78" s="681"/>
      <c r="BG78" s="721"/>
      <c r="BH78" s="55"/>
    </row>
    <row r="79" spans="1:60" s="38" customFormat="1" ht="27" customHeight="1">
      <c r="A79" s="64" t="s">
        <v>215</v>
      </c>
      <c r="B79" s="92"/>
      <c r="C79" s="92"/>
      <c r="D79" s="92"/>
      <c r="E79" s="154">
        <v>14</v>
      </c>
      <c r="F79" s="172" t="str">
        <f t="shared" ref="F79:Y79" si="22">F$23</f>
        <v xml:space="preserve"> </v>
      </c>
      <c r="G79" s="92" t="str">
        <f t="shared" si="22"/>
        <v xml:space="preserve"> </v>
      </c>
      <c r="H79" s="205" t="str">
        <f t="shared" si="22"/>
        <v xml:space="preserve"> </v>
      </c>
      <c r="I79" s="216" t="str">
        <f t="shared" si="22"/>
        <v/>
      </c>
      <c r="J79" s="92" t="str">
        <f t="shared" si="22"/>
        <v>7</v>
      </c>
      <c r="K79" s="205" t="str">
        <f t="shared" si="22"/>
        <v>0</v>
      </c>
      <c r="L79" s="216" t="str">
        <f t="shared" si="22"/>
        <v>6</v>
      </c>
      <c r="M79" s="92" t="str">
        <f t="shared" si="22"/>
        <v>6</v>
      </c>
      <c r="N79" s="205" t="str">
        <f t="shared" si="22"/>
        <v>4</v>
      </c>
      <c r="O79" s="244" t="str">
        <f t="shared" si="22"/>
        <v>5</v>
      </c>
      <c r="P79" s="92" t="str">
        <f t="shared" si="22"/>
        <v xml:space="preserve"> </v>
      </c>
      <c r="Q79" s="272" t="str">
        <f t="shared" si="22"/>
        <v xml:space="preserve"> </v>
      </c>
      <c r="R79" s="205" t="str">
        <f t="shared" si="22"/>
        <v xml:space="preserve"> </v>
      </c>
      <c r="S79" s="216" t="str">
        <f t="shared" si="22"/>
        <v xml:space="preserve"> </v>
      </c>
      <c r="T79" s="92" t="str">
        <f t="shared" si="22"/>
        <v/>
      </c>
      <c r="U79" s="205" t="str">
        <f t="shared" si="22"/>
        <v>3</v>
      </c>
      <c r="V79" s="92" t="str">
        <f t="shared" si="22"/>
        <v>5</v>
      </c>
      <c r="W79" s="272" t="str">
        <f t="shared" si="22"/>
        <v>0</v>
      </c>
      <c r="X79" s="205" t="str">
        <f t="shared" si="22"/>
        <v>1</v>
      </c>
      <c r="Y79" s="306" t="str">
        <f t="shared" si="22"/>
        <v>3</v>
      </c>
      <c r="Z79" s="55"/>
      <c r="AA79" s="333"/>
      <c r="AB79" s="333"/>
      <c r="AC79" s="333"/>
      <c r="AD79" s="333"/>
      <c r="AE79" s="333"/>
      <c r="AF79" s="333"/>
      <c r="AG79" s="423"/>
      <c r="AH79" s="431"/>
      <c r="AI79" s="431"/>
      <c r="AJ79" s="431"/>
      <c r="AK79" s="431"/>
      <c r="AL79" s="431"/>
      <c r="AM79" s="431"/>
      <c r="AN79" s="431"/>
      <c r="AO79" s="431"/>
      <c r="AP79" s="431"/>
      <c r="AQ79" s="431"/>
      <c r="AR79" s="431"/>
      <c r="AS79" s="431"/>
      <c r="AT79" s="431"/>
      <c r="AU79" s="431"/>
      <c r="AV79" s="431"/>
      <c r="AW79" s="431"/>
      <c r="AX79" s="431"/>
      <c r="AY79" s="604"/>
      <c r="AZ79" s="633"/>
      <c r="BA79" s="668"/>
      <c r="BB79" s="681"/>
      <c r="BC79" s="681"/>
      <c r="BD79" s="681"/>
      <c r="BE79" s="681"/>
      <c r="BF79" s="681"/>
      <c r="BG79" s="721"/>
      <c r="BH79" s="55"/>
    </row>
    <row r="80" spans="1:60" s="38" customFormat="1" ht="21" customHeight="1">
      <c r="A80" s="65" t="s">
        <v>80</v>
      </c>
      <c r="B80" s="93" t="s">
        <v>3954</v>
      </c>
      <c r="C80" s="93"/>
      <c r="D80" s="93"/>
      <c r="E80" s="93"/>
      <c r="F80" s="93"/>
      <c r="G80" s="93"/>
      <c r="H80" s="93"/>
      <c r="I80" s="93"/>
      <c r="J80" s="93"/>
      <c r="K80" s="93"/>
      <c r="L80" s="93"/>
      <c r="M80" s="93"/>
      <c r="N80" s="93"/>
      <c r="O80" s="93"/>
      <c r="P80" s="93"/>
      <c r="Q80" s="93"/>
      <c r="R80" s="93"/>
      <c r="S80" s="93"/>
      <c r="T80" s="93"/>
      <c r="U80" s="93"/>
      <c r="V80" s="93"/>
      <c r="W80" s="93"/>
      <c r="X80" s="93"/>
      <c r="Y80" s="93"/>
      <c r="Z80" s="55"/>
      <c r="AA80" s="333" t="s">
        <v>311</v>
      </c>
      <c r="AB80" s="333"/>
      <c r="AC80" s="333"/>
      <c r="AD80" s="333"/>
      <c r="AE80" s="333"/>
      <c r="AF80" s="333"/>
      <c r="AG80" s="424" t="s">
        <v>334</v>
      </c>
      <c r="AH80" s="432"/>
      <c r="AI80" s="432"/>
      <c r="AJ80" s="432"/>
      <c r="AK80" s="432"/>
      <c r="AL80" s="432"/>
      <c r="AM80" s="432"/>
      <c r="AN80" s="432"/>
      <c r="AO80" s="432"/>
      <c r="AP80" s="432"/>
      <c r="AQ80" s="432"/>
      <c r="AR80" s="432"/>
      <c r="AS80" s="432"/>
      <c r="AT80" s="432"/>
      <c r="AU80" s="432"/>
      <c r="AV80" s="432"/>
      <c r="AW80" s="432"/>
      <c r="AX80" s="432"/>
      <c r="AY80" s="605"/>
      <c r="AZ80" s="633"/>
      <c r="BA80" s="668"/>
      <c r="BB80" s="681"/>
      <c r="BC80" s="681"/>
      <c r="BD80" s="681"/>
      <c r="BE80" s="681"/>
      <c r="BF80" s="681"/>
      <c r="BG80" s="721"/>
      <c r="BH80" s="55"/>
    </row>
    <row r="81" spans="1:60" s="38" customFormat="1" ht="15" customHeight="1">
      <c r="A81" s="57"/>
      <c r="B81" s="94"/>
      <c r="C81" s="94"/>
      <c r="D81" s="94"/>
      <c r="E81" s="94"/>
      <c r="F81" s="94"/>
      <c r="G81" s="94"/>
      <c r="H81" s="94"/>
      <c r="I81" s="94"/>
      <c r="J81" s="94"/>
      <c r="K81" s="94"/>
      <c r="L81" s="94"/>
      <c r="M81" s="94"/>
      <c r="N81" s="94"/>
      <c r="O81" s="94"/>
      <c r="P81" s="94"/>
      <c r="Q81" s="94"/>
      <c r="R81" s="94"/>
      <c r="S81" s="94"/>
      <c r="T81" s="94"/>
      <c r="U81" s="94"/>
      <c r="V81" s="94"/>
      <c r="W81" s="94"/>
      <c r="X81" s="94"/>
      <c r="Y81" s="94"/>
      <c r="Z81" s="55"/>
      <c r="AA81" s="344" t="s">
        <v>2966</v>
      </c>
      <c r="AB81" s="378"/>
      <c r="AC81" s="378"/>
      <c r="AD81" s="378"/>
      <c r="AE81" s="378"/>
      <c r="AF81" s="378"/>
      <c r="AG81" s="378"/>
      <c r="AH81" s="378"/>
      <c r="AI81" s="378"/>
      <c r="AJ81" s="378"/>
      <c r="AK81" s="378"/>
      <c r="AL81" s="378"/>
      <c r="AM81" s="378"/>
      <c r="AN81" s="378"/>
      <c r="AO81" s="378"/>
      <c r="AP81" s="378"/>
      <c r="AQ81" s="378"/>
      <c r="AR81" s="378"/>
      <c r="AS81" s="378"/>
      <c r="AT81" s="378"/>
      <c r="AU81" s="378"/>
      <c r="AV81" s="378"/>
      <c r="AW81" s="378"/>
      <c r="AX81" s="378"/>
      <c r="AY81" s="378"/>
      <c r="AZ81" s="633"/>
      <c r="BA81" s="668"/>
      <c r="BB81" s="681"/>
      <c r="BC81" s="681"/>
      <c r="BD81" s="681"/>
      <c r="BE81" s="681"/>
      <c r="BF81" s="681"/>
      <c r="BG81" s="721"/>
      <c r="BH81" s="55"/>
    </row>
    <row r="82" spans="1:60">
      <c r="A82" s="58"/>
      <c r="B82" s="95"/>
      <c r="C82" s="95"/>
      <c r="D82" s="95"/>
      <c r="E82" s="95"/>
      <c r="F82" s="95"/>
      <c r="G82" s="95"/>
      <c r="H82" s="95"/>
      <c r="I82" s="95"/>
      <c r="J82" s="95"/>
      <c r="K82" s="95"/>
      <c r="L82" s="95"/>
      <c r="M82" s="95"/>
      <c r="N82" s="95"/>
      <c r="O82" s="95"/>
      <c r="P82" s="95"/>
      <c r="Q82" s="95"/>
      <c r="R82" s="95"/>
      <c r="S82" s="95"/>
      <c r="T82" s="95"/>
      <c r="U82" s="95"/>
      <c r="V82" s="95"/>
      <c r="W82" s="95"/>
      <c r="X82" s="95"/>
      <c r="Y82" s="95"/>
      <c r="Z82" s="66"/>
      <c r="AA82" s="335" t="s">
        <v>345</v>
      </c>
      <c r="AB82" s="368"/>
      <c r="AC82" s="368"/>
      <c r="AD82" s="368"/>
      <c r="AE82" s="368"/>
      <c r="AF82" s="368"/>
      <c r="AG82" s="368"/>
      <c r="AH82" s="368"/>
      <c r="AI82" s="368"/>
      <c r="AJ82" s="368"/>
      <c r="AK82" s="368"/>
      <c r="AL82" s="368"/>
      <c r="AM82" s="368"/>
      <c r="AN82" s="368"/>
      <c r="AO82" s="368"/>
      <c r="AP82" s="368"/>
      <c r="AQ82" s="368"/>
      <c r="AR82" s="368"/>
      <c r="AS82" s="368"/>
      <c r="AT82" s="368"/>
      <c r="AU82" s="368"/>
      <c r="AV82" s="368"/>
      <c r="AW82" s="368"/>
      <c r="AX82" s="368"/>
      <c r="AY82" s="368"/>
      <c r="AZ82" s="634"/>
      <c r="BA82" s="669"/>
      <c r="BB82" s="682"/>
      <c r="BC82" s="682"/>
      <c r="BD82" s="682"/>
      <c r="BE82" s="682"/>
      <c r="BF82" s="682"/>
      <c r="BG82" s="722"/>
      <c r="BH82" s="66"/>
    </row>
    <row r="83" spans="1:60" ht="9" customHeight="1">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row>
    <row r="84" spans="1:60" ht="9"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54"/>
      <c r="AO84" s="54"/>
      <c r="AP84" s="54"/>
      <c r="AQ84" s="54"/>
      <c r="AR84" s="54"/>
      <c r="AS84" s="54"/>
      <c r="AT84" s="54"/>
      <c r="AU84" s="54"/>
      <c r="AV84" s="54"/>
      <c r="AW84" s="54"/>
      <c r="AX84" s="54"/>
      <c r="AY84" s="54"/>
      <c r="AZ84" s="54"/>
      <c r="BA84" s="54"/>
      <c r="BB84" s="54"/>
      <c r="BC84" s="54"/>
      <c r="BD84" s="54"/>
      <c r="BE84" s="54"/>
      <c r="BF84" s="54"/>
      <c r="BG84" s="54"/>
      <c r="BH84" s="66"/>
    </row>
    <row r="85" spans="1:60" s="38" customFormat="1" ht="15" customHeight="1">
      <c r="A85" s="55"/>
      <c r="B85" s="55"/>
      <c r="C85" s="55"/>
      <c r="D85" s="55"/>
      <c r="E85" s="55"/>
      <c r="F85" s="55"/>
      <c r="G85" s="55"/>
      <c r="H85" s="55"/>
      <c r="I85" s="55"/>
      <c r="J85" s="55"/>
      <c r="K85" s="55"/>
      <c r="L85" s="55"/>
      <c r="M85" s="55"/>
      <c r="N85" s="55"/>
      <c r="O85" s="55"/>
      <c r="P85" s="55"/>
      <c r="Q85" s="55"/>
      <c r="R85" s="55"/>
      <c r="S85" s="283" t="s">
        <v>235</v>
      </c>
      <c r="T85" s="283"/>
      <c r="U85" s="283"/>
      <c r="V85" s="283"/>
      <c r="W85" s="283"/>
      <c r="X85" s="283"/>
      <c r="Y85" s="283"/>
      <c r="Z85" s="55"/>
      <c r="AA85" s="325" t="s">
        <v>25</v>
      </c>
      <c r="AB85" s="113"/>
      <c r="AC85" s="113"/>
      <c r="AD85" s="113"/>
      <c r="AE85" s="113"/>
      <c r="AF85" s="113"/>
      <c r="AG85" s="113"/>
      <c r="AH85" s="113"/>
      <c r="AI85" s="113"/>
      <c r="AJ85" s="113"/>
      <c r="AK85" s="113"/>
      <c r="AL85" s="113"/>
      <c r="AM85" s="113"/>
      <c r="AN85" s="113"/>
      <c r="AO85" s="113"/>
      <c r="AP85" s="113"/>
      <c r="AQ85" s="458" t="s">
        <v>1131</v>
      </c>
      <c r="AR85" s="476" t="str">
        <f>AR57</f>
        <v>営</v>
      </c>
      <c r="AS85" s="471"/>
      <c r="AT85" s="471"/>
      <c r="AU85" s="471"/>
      <c r="AV85" s="535"/>
      <c r="AW85" s="560" t="s">
        <v>234</v>
      </c>
      <c r="AX85" s="560"/>
      <c r="AY85" s="113"/>
      <c r="AZ85" s="113"/>
      <c r="BA85" s="113"/>
      <c r="BB85" s="113"/>
      <c r="BC85" s="113"/>
      <c r="BD85" s="113"/>
      <c r="BE85" s="113"/>
      <c r="BF85" s="113"/>
      <c r="BG85" s="296"/>
      <c r="BH85" s="55"/>
    </row>
    <row r="86" spans="1:60" s="38" customFormat="1" ht="15" customHeight="1">
      <c r="A86" s="55"/>
      <c r="B86" s="55"/>
      <c r="C86" s="55"/>
      <c r="D86" s="55"/>
      <c r="E86" s="55"/>
      <c r="F86" s="55"/>
      <c r="G86" s="55"/>
      <c r="H86" s="55"/>
      <c r="I86" s="55"/>
      <c r="J86" s="55"/>
      <c r="K86" s="55"/>
      <c r="L86" s="55"/>
      <c r="M86" s="55"/>
      <c r="N86" s="55"/>
      <c r="O86" s="55"/>
      <c r="P86" s="55"/>
      <c r="Q86" s="55"/>
      <c r="R86" s="55"/>
      <c r="S86" s="284" t="s">
        <v>2354</v>
      </c>
      <c r="T86" s="284"/>
      <c r="U86" s="284"/>
      <c r="V86" s="284"/>
      <c r="W86" s="284"/>
      <c r="X86" s="284"/>
      <c r="Y86" s="284"/>
      <c r="Z86" s="55"/>
      <c r="AA86" s="87"/>
      <c r="AB86" s="361" t="s">
        <v>249</v>
      </c>
      <c r="AC86" s="117"/>
      <c r="AD86" s="117"/>
      <c r="AE86" s="117"/>
      <c r="AF86" s="117"/>
      <c r="AG86" s="117"/>
      <c r="AH86" s="117"/>
      <c r="AI86" s="117"/>
      <c r="AJ86" s="117"/>
      <c r="AK86" s="117"/>
      <c r="AL86" s="117"/>
      <c r="AM86" s="117"/>
      <c r="AN86" s="117"/>
      <c r="AO86" s="117"/>
      <c r="AP86" s="117"/>
      <c r="AQ86" s="459"/>
      <c r="AR86" s="477" t="str">
        <f>$AR$2</f>
        <v>静岡市葵区追手町　８－１</v>
      </c>
      <c r="AS86" s="472"/>
      <c r="AT86" s="472"/>
      <c r="AU86" s="472"/>
      <c r="AV86" s="472"/>
      <c r="AW86" s="472"/>
      <c r="AX86" s="472"/>
      <c r="AY86" s="472"/>
      <c r="AZ86" s="472"/>
      <c r="BA86" s="472"/>
      <c r="BB86" s="472"/>
      <c r="BC86" s="472"/>
      <c r="BD86" s="472"/>
      <c r="BE86" s="472"/>
      <c r="BF86" s="472"/>
      <c r="BG86" s="713"/>
      <c r="BH86" s="55"/>
    </row>
    <row r="87" spans="1:60" s="38" customFormat="1" ht="6" customHeight="1">
      <c r="A87" s="67"/>
      <c r="B87" s="55"/>
      <c r="C87" s="55"/>
      <c r="D87" s="55"/>
      <c r="E87" s="55"/>
      <c r="F87" s="55"/>
      <c r="G87" s="55"/>
      <c r="H87" s="55"/>
      <c r="I87" s="55"/>
      <c r="J87" s="55"/>
      <c r="K87" s="55"/>
      <c r="L87" s="55"/>
      <c r="M87" s="55"/>
      <c r="N87" s="55"/>
      <c r="O87" s="55"/>
      <c r="P87" s="55"/>
      <c r="Q87" s="55"/>
      <c r="R87" s="55"/>
      <c r="S87" s="55"/>
      <c r="T87" s="55"/>
      <c r="U87" s="55"/>
      <c r="V87" s="55"/>
      <c r="W87" s="55"/>
      <c r="X87" s="55"/>
      <c r="Y87" s="55"/>
      <c r="Z87" s="55"/>
      <c r="AA87" s="85"/>
      <c r="AB87" s="113"/>
      <c r="AC87" s="113"/>
      <c r="AD87" s="113"/>
      <c r="AE87" s="113"/>
      <c r="AF87" s="113"/>
      <c r="AG87" s="113"/>
      <c r="AH87" s="113"/>
      <c r="AI87" s="113"/>
      <c r="AJ87" s="113"/>
      <c r="AK87" s="113"/>
      <c r="AL87" s="113"/>
      <c r="AM87" s="113"/>
      <c r="AN87" s="113"/>
      <c r="AO87" s="113"/>
      <c r="AP87" s="113"/>
      <c r="AQ87" s="459"/>
      <c r="AR87" s="477"/>
      <c r="AS87" s="472"/>
      <c r="AT87" s="472"/>
      <c r="AU87" s="472"/>
      <c r="AV87" s="472"/>
      <c r="AW87" s="472"/>
      <c r="AX87" s="472"/>
      <c r="AY87" s="472"/>
      <c r="AZ87" s="472"/>
      <c r="BA87" s="472"/>
      <c r="BB87" s="472"/>
      <c r="BC87" s="472"/>
      <c r="BD87" s="472"/>
      <c r="BE87" s="472"/>
      <c r="BF87" s="472"/>
      <c r="BG87" s="713"/>
      <c r="BH87" s="55"/>
    </row>
    <row r="88" spans="1:60" s="38" customFormat="1" ht="21" customHeight="1">
      <c r="A88" s="67"/>
      <c r="B88" s="55"/>
      <c r="C88" s="55"/>
      <c r="D88" s="133"/>
      <c r="E88" s="144"/>
      <c r="F88" s="144"/>
      <c r="G88" s="144"/>
      <c r="H88" s="144"/>
      <c r="I88" s="144"/>
      <c r="J88" s="144"/>
      <c r="K88" s="144"/>
      <c r="L88" s="144"/>
      <c r="M88" s="144"/>
      <c r="N88" s="55"/>
      <c r="O88" s="55"/>
      <c r="P88" s="133"/>
      <c r="Q88" s="264"/>
      <c r="R88" s="264"/>
      <c r="S88" s="264"/>
      <c r="T88" s="264"/>
      <c r="U88" s="264"/>
      <c r="V88" s="264"/>
      <c r="W88" s="264"/>
      <c r="X88" s="264"/>
      <c r="Y88" s="264"/>
      <c r="Z88" s="55"/>
      <c r="AA88" s="326" t="s">
        <v>252</v>
      </c>
      <c r="AB88" s="362" t="str">
        <f>$AB$4</f>
        <v>0</v>
      </c>
      <c r="AC88" s="390"/>
      <c r="AD88" s="362" t="str">
        <f>$AD$4</f>
        <v>8</v>
      </c>
      <c r="AE88" s="390"/>
      <c r="AF88" s="98" t="s">
        <v>15</v>
      </c>
      <c r="AG88" s="98"/>
      <c r="AH88" s="98"/>
      <c r="AI88" s="362" t="str">
        <f>$AI$4</f>
        <v>0</v>
      </c>
      <c r="AJ88" s="390"/>
      <c r="AK88" s="362" t="str">
        <f>$AK$4</f>
        <v>5</v>
      </c>
      <c r="AL88" s="434"/>
      <c r="AM88" s="390"/>
      <c r="AN88" s="438" t="s">
        <v>111</v>
      </c>
      <c r="AO88" s="438"/>
      <c r="AP88" s="438"/>
      <c r="AQ88" s="459"/>
      <c r="AR88" s="478" t="str">
        <f>$AR$4</f>
        <v>（株）みずほ銀行　静岡支店</v>
      </c>
      <c r="AS88" s="473"/>
      <c r="AT88" s="473"/>
      <c r="AU88" s="473"/>
      <c r="AV88" s="473"/>
      <c r="AW88" s="473"/>
      <c r="AX88" s="473"/>
      <c r="AY88" s="473"/>
      <c r="AZ88" s="473"/>
      <c r="BA88" s="473"/>
      <c r="BB88" s="473"/>
      <c r="BC88" s="473"/>
      <c r="BD88" s="473"/>
      <c r="BE88" s="473"/>
      <c r="BF88" s="473"/>
      <c r="BG88" s="714"/>
      <c r="BH88" s="55"/>
    </row>
    <row r="89" spans="1:60" s="38" customFormat="1" ht="6" customHeight="1">
      <c r="A89" s="67"/>
      <c r="B89" s="55"/>
      <c r="C89" s="55"/>
      <c r="D89" s="55"/>
      <c r="E89" s="55"/>
      <c r="F89" s="55"/>
      <c r="G89" s="55"/>
      <c r="H89" s="55"/>
      <c r="I89" s="55"/>
      <c r="J89" s="55"/>
      <c r="K89" s="55"/>
      <c r="L89" s="55"/>
      <c r="M89" s="55"/>
      <c r="N89" s="55"/>
      <c r="O89" s="55"/>
      <c r="P89" s="55"/>
      <c r="Q89" s="55"/>
      <c r="R89" s="55"/>
      <c r="S89" s="55"/>
      <c r="T89" s="55"/>
      <c r="U89" s="55"/>
      <c r="V89" s="55"/>
      <c r="W89" s="55"/>
      <c r="X89" s="55"/>
      <c r="Y89" s="55"/>
      <c r="Z89" s="55"/>
      <c r="AA89" s="85"/>
      <c r="AB89" s="115"/>
      <c r="AC89" s="115"/>
      <c r="AD89" s="115"/>
      <c r="AE89" s="115"/>
      <c r="AF89" s="115"/>
      <c r="AG89" s="115"/>
      <c r="AH89" s="115"/>
      <c r="AI89" s="115"/>
      <c r="AJ89" s="115"/>
      <c r="AK89" s="115"/>
      <c r="AL89" s="115"/>
      <c r="AM89" s="115"/>
      <c r="AN89" s="115"/>
      <c r="AO89" s="115"/>
      <c r="AP89" s="115"/>
      <c r="AQ89" s="459"/>
      <c r="AR89" s="478"/>
      <c r="AS89" s="473"/>
      <c r="AT89" s="473"/>
      <c r="AU89" s="473"/>
      <c r="AV89" s="473"/>
      <c r="AW89" s="473"/>
      <c r="AX89" s="473"/>
      <c r="AY89" s="473"/>
      <c r="AZ89" s="473"/>
      <c r="BA89" s="473"/>
      <c r="BB89" s="473"/>
      <c r="BC89" s="473"/>
      <c r="BD89" s="473"/>
      <c r="BE89" s="473"/>
      <c r="BF89" s="473"/>
      <c r="BG89" s="714"/>
      <c r="BH89" s="55"/>
    </row>
    <row r="90" spans="1:60" s="38" customFormat="1" ht="21" customHeight="1">
      <c r="A90" s="67"/>
      <c r="B90" s="55"/>
      <c r="C90" s="55"/>
      <c r="D90" s="133"/>
      <c r="E90" s="55"/>
      <c r="F90" s="55"/>
      <c r="G90" s="55"/>
      <c r="H90" s="55"/>
      <c r="I90" s="55"/>
      <c r="J90" s="55"/>
      <c r="K90" s="55"/>
      <c r="L90" s="55"/>
      <c r="M90" s="55"/>
      <c r="N90" s="55"/>
      <c r="O90" s="55"/>
      <c r="P90" s="133"/>
      <c r="Q90" s="55"/>
      <c r="R90" s="55"/>
      <c r="S90" s="55"/>
      <c r="T90" s="55"/>
      <c r="U90" s="55"/>
      <c r="V90" s="55"/>
      <c r="W90" s="55"/>
      <c r="X90" s="55"/>
      <c r="Y90" s="55"/>
      <c r="Z90" s="55"/>
      <c r="AA90" s="326" t="s">
        <v>252</v>
      </c>
      <c r="AB90" s="116" t="str">
        <f>$AB$6</f>
        <v>0</v>
      </c>
      <c r="AC90" s="369" t="str">
        <f>$AC$6</f>
        <v>8</v>
      </c>
      <c r="AD90" s="394"/>
      <c r="AE90" s="68" t="s">
        <v>15</v>
      </c>
      <c r="AF90" s="116" t="str">
        <f>$AF$6</f>
        <v>0</v>
      </c>
      <c r="AG90" s="369" t="str">
        <f>$AG$6</f>
        <v>6</v>
      </c>
      <c r="AH90" s="394"/>
      <c r="AI90" s="68" t="s">
        <v>256</v>
      </c>
      <c r="AJ90" s="369" t="str">
        <f>$AJ$6</f>
        <v>0</v>
      </c>
      <c r="AK90" s="394"/>
      <c r="AL90" s="369" t="str">
        <f>$AL$6</f>
        <v>2</v>
      </c>
      <c r="AM90" s="394"/>
      <c r="AN90" s="439" t="s">
        <v>180</v>
      </c>
      <c r="AO90" s="439"/>
      <c r="AP90" s="439"/>
      <c r="AQ90" s="459"/>
      <c r="AR90" s="478"/>
      <c r="AS90" s="473"/>
      <c r="AT90" s="473"/>
      <c r="AU90" s="473"/>
      <c r="AV90" s="473"/>
      <c r="AW90" s="473"/>
      <c r="AX90" s="473"/>
      <c r="AY90" s="473"/>
      <c r="AZ90" s="473"/>
      <c r="BA90" s="473"/>
      <c r="BB90" s="473"/>
      <c r="BC90" s="473"/>
      <c r="BD90" s="473"/>
      <c r="BE90" s="473"/>
      <c r="BF90" s="473"/>
      <c r="BG90" s="714"/>
      <c r="BH90" s="55"/>
    </row>
    <row r="91" spans="1:60" s="38" customFormat="1" ht="6" customHeight="1">
      <c r="A91" s="67"/>
      <c r="B91" s="55"/>
      <c r="C91" s="55"/>
      <c r="D91" s="55"/>
      <c r="E91" s="55"/>
      <c r="F91" s="55"/>
      <c r="G91" s="55"/>
      <c r="H91" s="55"/>
      <c r="I91" s="55"/>
      <c r="J91" s="55"/>
      <c r="K91" s="55"/>
      <c r="L91" s="55"/>
      <c r="M91" s="55"/>
      <c r="N91" s="55"/>
      <c r="O91" s="55"/>
      <c r="P91" s="55"/>
      <c r="Q91" s="55"/>
      <c r="R91" s="55"/>
      <c r="S91" s="55"/>
      <c r="T91" s="55"/>
      <c r="U91" s="55"/>
      <c r="V91" s="55"/>
      <c r="W91" s="55"/>
      <c r="X91" s="55"/>
      <c r="Y91" s="55"/>
      <c r="Z91" s="55"/>
      <c r="AA91" s="71" t="s">
        <v>260</v>
      </c>
      <c r="AB91" s="99"/>
      <c r="AC91" s="99"/>
      <c r="AD91" s="99"/>
      <c r="AE91" s="99"/>
      <c r="AF91" s="99"/>
      <c r="AG91" s="99"/>
      <c r="AH91" s="99"/>
      <c r="AI91" s="99"/>
      <c r="AJ91" s="99"/>
      <c r="AK91" s="99"/>
      <c r="AL91" s="99"/>
      <c r="AM91" s="99"/>
      <c r="AN91" s="99"/>
      <c r="AO91" s="99"/>
      <c r="AP91" s="99"/>
      <c r="AQ91" s="459"/>
      <c r="AR91" s="96"/>
      <c r="AS91" s="96"/>
      <c r="AT91" s="96"/>
      <c r="AU91" s="96"/>
      <c r="AV91" s="96"/>
      <c r="AW91" s="96"/>
      <c r="AX91" s="115"/>
      <c r="AY91" s="96" t="s">
        <v>1593</v>
      </c>
      <c r="AZ91" s="96"/>
      <c r="BA91" s="228" t="str">
        <f>$BA$7</f>
        <v>054-253-1131</v>
      </c>
      <c r="BB91" s="228"/>
      <c r="BC91" s="228"/>
      <c r="BD91" s="228"/>
      <c r="BE91" s="228"/>
      <c r="BF91" s="228"/>
      <c r="BG91" s="715"/>
      <c r="BH91" s="55"/>
    </row>
    <row r="92" spans="1:60" s="38" customFormat="1" ht="7.5" customHeight="1">
      <c r="A92" s="67"/>
      <c r="B92" s="55"/>
      <c r="C92" s="69"/>
      <c r="D92" s="133"/>
      <c r="E92" s="145"/>
      <c r="F92" s="145"/>
      <c r="G92" s="145"/>
      <c r="H92" s="145"/>
      <c r="I92" s="145"/>
      <c r="J92" s="145"/>
      <c r="K92" s="145"/>
      <c r="L92" s="145"/>
      <c r="M92" s="145"/>
      <c r="N92" s="55"/>
      <c r="O92" s="69"/>
      <c r="P92" s="133"/>
      <c r="Q92" s="265"/>
      <c r="R92" s="265"/>
      <c r="S92" s="265"/>
      <c r="T92" s="265"/>
      <c r="U92" s="265"/>
      <c r="V92" s="265"/>
      <c r="W92" s="265"/>
      <c r="X92" s="265"/>
      <c r="Y92" s="265"/>
      <c r="Z92" s="55"/>
      <c r="AA92" s="72"/>
      <c r="AB92" s="100"/>
      <c r="AC92" s="100"/>
      <c r="AD92" s="100"/>
      <c r="AE92" s="100"/>
      <c r="AF92" s="100"/>
      <c r="AG92" s="100"/>
      <c r="AH92" s="100"/>
      <c r="AI92" s="100"/>
      <c r="AJ92" s="100"/>
      <c r="AK92" s="100"/>
      <c r="AL92" s="100"/>
      <c r="AM92" s="100"/>
      <c r="AN92" s="100"/>
      <c r="AO92" s="100"/>
      <c r="AP92" s="100"/>
      <c r="AQ92" s="459"/>
      <c r="AR92" s="96"/>
      <c r="AS92" s="96"/>
      <c r="AT92" s="96"/>
      <c r="AU92" s="96"/>
      <c r="AV92" s="96"/>
      <c r="AW92" s="96"/>
      <c r="AX92" s="117"/>
      <c r="AY92" s="606"/>
      <c r="AZ92" s="606"/>
      <c r="BA92" s="285"/>
      <c r="BB92" s="285"/>
      <c r="BC92" s="285"/>
      <c r="BD92" s="285"/>
      <c r="BE92" s="285"/>
      <c r="BF92" s="285"/>
      <c r="BG92" s="218"/>
      <c r="BH92" s="55"/>
    </row>
    <row r="93" spans="1:60" s="38" customFormat="1" ht="13.5" customHeight="1">
      <c r="A93" s="67"/>
      <c r="B93" s="55"/>
      <c r="C93" s="69"/>
      <c r="D93" s="133"/>
      <c r="E93" s="145"/>
      <c r="F93" s="145"/>
      <c r="G93" s="145"/>
      <c r="H93" s="145"/>
      <c r="I93" s="145"/>
      <c r="J93" s="145"/>
      <c r="K93" s="145"/>
      <c r="L93" s="145"/>
      <c r="M93" s="145"/>
      <c r="N93" s="55"/>
      <c r="O93" s="69"/>
      <c r="P93" s="133"/>
      <c r="Q93" s="265"/>
      <c r="R93" s="265"/>
      <c r="S93" s="265"/>
      <c r="T93" s="265"/>
      <c r="U93" s="265"/>
      <c r="V93" s="265"/>
      <c r="W93" s="265"/>
      <c r="X93" s="265"/>
      <c r="Y93" s="265"/>
      <c r="Z93" s="55"/>
      <c r="AA93" s="191" t="str">
        <f>AA$9</f>
        <v>0</v>
      </c>
      <c r="AB93" s="370" t="str">
        <f>AB$9</f>
        <v>0</v>
      </c>
      <c r="AC93" s="370">
        <f>AC64</f>
        <v>0</v>
      </c>
      <c r="AD93" s="370" t="str">
        <f>AD$9</f>
        <v>0</v>
      </c>
      <c r="AE93" s="370">
        <f>AE64</f>
        <v>0</v>
      </c>
      <c r="AF93" s="370" t="str">
        <f>AF$9</f>
        <v>0</v>
      </c>
      <c r="AG93" s="370">
        <f>AG64</f>
        <v>0</v>
      </c>
      <c r="AH93" s="370" t="str">
        <f>AH$9</f>
        <v>0</v>
      </c>
      <c r="AI93" s="370">
        <f>AI64</f>
        <v>0</v>
      </c>
      <c r="AJ93" s="370" t="str">
        <f>AJ$9</f>
        <v>1</v>
      </c>
      <c r="AK93" s="370">
        <f>AK64</f>
        <v>0</v>
      </c>
      <c r="AL93" s="370">
        <f>AL64</f>
        <v>0</v>
      </c>
      <c r="AM93" s="370" t="str">
        <f>AM$9</f>
        <v>4</v>
      </c>
      <c r="AN93" s="370">
        <f>AN64</f>
        <v>0</v>
      </c>
      <c r="AO93" s="370" t="str">
        <f>AO$9</f>
        <v>2</v>
      </c>
      <c r="AP93" s="452" t="str">
        <f>AP$9</f>
        <v>1</v>
      </c>
      <c r="AQ93" s="459"/>
      <c r="AR93" s="474" t="str">
        <f>$AR$9</f>
        <v>法人番号</v>
      </c>
      <c r="AS93" s="499"/>
      <c r="AT93" s="370" t="str">
        <f>$AT$9</f>
        <v>1</v>
      </c>
      <c r="AU93" s="370"/>
      <c r="AV93" s="370" t="str">
        <f>$AV$9</f>
        <v>2</v>
      </c>
      <c r="AW93" s="370" t="str">
        <f>$AW$9</f>
        <v>3</v>
      </c>
      <c r="AX93" s="370" t="str">
        <f>$AX$9</f>
        <v>4</v>
      </c>
      <c r="AY93" s="370" t="str">
        <f>$AY$9</f>
        <v>5</v>
      </c>
      <c r="AZ93" s="370" t="str">
        <f>$AZ$9</f>
        <v>6</v>
      </c>
      <c r="BA93" s="370" t="str">
        <f>$BA$9</f>
        <v>7</v>
      </c>
      <c r="BB93" s="370" t="str">
        <f>$BB$9</f>
        <v>8</v>
      </c>
      <c r="BC93" s="370" t="str">
        <f>$BC$9</f>
        <v>9</v>
      </c>
      <c r="BD93" s="370" t="str">
        <f>$BD$9</f>
        <v>1</v>
      </c>
      <c r="BE93" s="370" t="str">
        <f>$BE$9</f>
        <v>2</v>
      </c>
      <c r="BF93" s="370" t="str">
        <f>$BF$9</f>
        <v>3</v>
      </c>
      <c r="BG93" s="220" t="str">
        <f>$BG$9</f>
        <v>4</v>
      </c>
      <c r="BH93" s="55"/>
    </row>
    <row r="94" spans="1:60" s="38" customFormat="1" ht="6" customHeight="1">
      <c r="A94" s="67"/>
      <c r="B94" s="55"/>
      <c r="C94" s="55"/>
      <c r="D94" s="55"/>
      <c r="E94" s="55"/>
      <c r="F94" s="55"/>
      <c r="G94" s="55"/>
      <c r="H94" s="55"/>
      <c r="I94" s="55"/>
      <c r="J94" s="55"/>
      <c r="K94" s="55"/>
      <c r="L94" s="55"/>
      <c r="M94" s="55"/>
      <c r="N94" s="55"/>
      <c r="O94" s="55"/>
      <c r="P94" s="55"/>
      <c r="Q94" s="55"/>
      <c r="R94" s="55"/>
      <c r="S94" s="55"/>
      <c r="T94" s="55"/>
      <c r="U94" s="55"/>
      <c r="V94" s="55"/>
      <c r="W94" s="55"/>
      <c r="X94" s="55"/>
      <c r="Y94" s="55"/>
      <c r="Z94" s="55"/>
      <c r="AA94" s="86"/>
      <c r="AB94" s="86"/>
      <c r="AC94" s="298"/>
      <c r="AD94" s="115"/>
      <c r="AE94" s="115"/>
      <c r="AF94" s="416"/>
      <c r="AG94" s="421"/>
      <c r="AH94" s="115"/>
      <c r="AI94" s="115"/>
      <c r="AJ94" s="416"/>
      <c r="AK94" s="433"/>
      <c r="AL94" s="421"/>
      <c r="AM94" s="115"/>
      <c r="AN94" s="115"/>
      <c r="AO94" s="441"/>
      <c r="AP94" s="115"/>
      <c r="AQ94" s="460"/>
      <c r="AR94" s="475"/>
      <c r="AS94" s="500"/>
      <c r="AT94" s="510"/>
      <c r="AU94" s="518"/>
      <c r="AV94" s="536"/>
      <c r="AW94" s="561"/>
      <c r="AX94" s="578"/>
      <c r="AY94" s="607"/>
      <c r="AZ94" s="635"/>
      <c r="BA94" s="561"/>
      <c r="BB94" s="578"/>
      <c r="BC94" s="607"/>
      <c r="BD94" s="635"/>
      <c r="BE94" s="561"/>
      <c r="BF94" s="578"/>
      <c r="BG94" s="716"/>
      <c r="BH94" s="55"/>
    </row>
    <row r="95" spans="1:60" s="38" customFormat="1" ht="12" customHeight="1">
      <c r="A95" s="67"/>
      <c r="B95" s="55"/>
      <c r="C95" s="69"/>
      <c r="D95" s="133"/>
      <c r="E95" s="146"/>
      <c r="F95" s="146"/>
      <c r="G95" s="146"/>
      <c r="H95" s="146"/>
      <c r="I95" s="146"/>
      <c r="J95" s="146"/>
      <c r="K95" s="146"/>
      <c r="L95" s="146"/>
      <c r="M95" s="146"/>
      <c r="N95" s="55"/>
      <c r="O95" s="69"/>
      <c r="P95" s="133"/>
      <c r="Q95" s="264"/>
      <c r="R95" s="264"/>
      <c r="S95" s="264"/>
      <c r="T95" s="264"/>
      <c r="U95" s="264"/>
      <c r="V95" s="264"/>
      <c r="W95" s="264"/>
      <c r="X95" s="264"/>
      <c r="Y95" s="264"/>
      <c r="Z95" s="55"/>
      <c r="AA95" s="327" t="s">
        <v>267</v>
      </c>
      <c r="AB95" s="379"/>
      <c r="AC95" s="395" t="str">
        <f>$AC$11</f>
        <v>63516000001421  20260503</v>
      </c>
      <c r="AD95" s="406"/>
      <c r="AE95" s="406"/>
      <c r="AF95" s="406"/>
      <c r="AG95" s="406"/>
      <c r="AH95" s="406"/>
      <c r="AI95" s="406"/>
      <c r="AJ95" s="406"/>
      <c r="AK95" s="406"/>
      <c r="AL95" s="406"/>
      <c r="AM95" s="406"/>
      <c r="AN95" s="406"/>
      <c r="AO95" s="406"/>
      <c r="AP95" s="406"/>
      <c r="AQ95" s="406"/>
      <c r="AR95" s="406"/>
      <c r="AS95" s="501"/>
      <c r="AT95" s="501"/>
      <c r="AU95" s="519"/>
      <c r="AV95" s="538" t="s">
        <v>279</v>
      </c>
      <c r="AW95" s="59"/>
      <c r="AX95" s="59"/>
      <c r="AY95" s="59"/>
      <c r="AZ95" s="59"/>
      <c r="BA95" s="59"/>
      <c r="BB95" s="59"/>
      <c r="BC95" s="59" t="s">
        <v>66</v>
      </c>
      <c r="BD95" s="59"/>
      <c r="BE95" s="59"/>
      <c r="BF95" s="59"/>
      <c r="BG95" s="59"/>
      <c r="BH95" s="55"/>
    </row>
    <row r="96" spans="1:60" s="38" customFormat="1" ht="13.5" customHeight="1">
      <c r="A96" s="67"/>
      <c r="B96" s="55"/>
      <c r="C96" s="69"/>
      <c r="D96" s="133"/>
      <c r="E96" s="146"/>
      <c r="F96" s="146"/>
      <c r="G96" s="146"/>
      <c r="H96" s="146"/>
      <c r="I96" s="146"/>
      <c r="J96" s="146"/>
      <c r="K96" s="146"/>
      <c r="L96" s="146"/>
      <c r="M96" s="146"/>
      <c r="N96" s="55"/>
      <c r="O96" s="69"/>
      <c r="P96" s="133"/>
      <c r="Q96" s="264"/>
      <c r="R96" s="264"/>
      <c r="S96" s="264"/>
      <c r="T96" s="264"/>
      <c r="U96" s="264"/>
      <c r="V96" s="264"/>
      <c r="W96" s="264"/>
      <c r="X96" s="264"/>
      <c r="Y96" s="264"/>
      <c r="Z96" s="55"/>
      <c r="AA96" s="337"/>
      <c r="AB96" s="380"/>
      <c r="AC96" s="396"/>
      <c r="AD96" s="407"/>
      <c r="AE96" s="407"/>
      <c r="AF96" s="407"/>
      <c r="AG96" s="407"/>
      <c r="AH96" s="407"/>
      <c r="AI96" s="407"/>
      <c r="AJ96" s="407"/>
      <c r="AK96" s="407"/>
      <c r="AL96" s="407"/>
      <c r="AM96" s="407"/>
      <c r="AN96" s="407"/>
      <c r="AO96" s="407"/>
      <c r="AP96" s="407"/>
      <c r="AQ96" s="407"/>
      <c r="AR96" s="407"/>
      <c r="AS96" s="502"/>
      <c r="AT96" s="502"/>
      <c r="AU96" s="520"/>
      <c r="AV96" s="534" t="str">
        <f>$AV$12</f>
        <v>00830-3-960307</v>
      </c>
      <c r="AW96" s="60"/>
      <c r="AX96" s="60"/>
      <c r="AY96" s="60"/>
      <c r="AZ96" s="60"/>
      <c r="BA96" s="60"/>
      <c r="BB96" s="60"/>
      <c r="BC96" s="687" t="str">
        <f>$BC$12</f>
        <v>静岡財務事務所</v>
      </c>
      <c r="BD96" s="687"/>
      <c r="BE96" s="687"/>
      <c r="BF96" s="687"/>
      <c r="BG96" s="687"/>
      <c r="BH96" s="55"/>
    </row>
    <row r="97" spans="1:60" s="38" customFormat="1" ht="6" customHeight="1">
      <c r="A97" s="67"/>
      <c r="B97" s="55"/>
      <c r="C97" s="55"/>
      <c r="D97" s="55"/>
      <c r="E97" s="55"/>
      <c r="F97" s="55"/>
      <c r="G97" s="55"/>
      <c r="H97" s="55"/>
      <c r="I97" s="55"/>
      <c r="J97" s="55"/>
      <c r="K97" s="55"/>
      <c r="L97" s="55"/>
      <c r="M97" s="55"/>
      <c r="N97" s="55"/>
      <c r="O97" s="55"/>
      <c r="P97" s="55"/>
      <c r="Q97" s="55"/>
      <c r="R97" s="55"/>
      <c r="S97" s="55"/>
      <c r="T97" s="55"/>
      <c r="U97" s="55"/>
      <c r="V97" s="55"/>
      <c r="W97" s="55"/>
      <c r="X97" s="55"/>
      <c r="Y97" s="55"/>
      <c r="Z97" s="55"/>
      <c r="AA97" s="338" t="s">
        <v>19</v>
      </c>
      <c r="AB97" s="372"/>
      <c r="AC97" s="372"/>
      <c r="AD97" s="372"/>
      <c r="AE97" s="372"/>
      <c r="AF97" s="372"/>
      <c r="AG97" s="372"/>
      <c r="AH97" s="372"/>
      <c r="AI97" s="372"/>
      <c r="AJ97" s="372"/>
      <c r="AK97" s="372"/>
      <c r="AL97" s="372"/>
      <c r="AM97" s="372"/>
      <c r="AN97" s="372"/>
      <c r="AO97" s="372"/>
      <c r="AP97" s="372"/>
      <c r="AQ97" s="372"/>
      <c r="AR97" s="372"/>
      <c r="AS97" s="503"/>
      <c r="AT97" s="503"/>
      <c r="AU97" s="521"/>
      <c r="AV97" s="127" t="s">
        <v>44</v>
      </c>
      <c r="AW97" s="567"/>
      <c r="AX97" s="558" t="s">
        <v>164</v>
      </c>
      <c r="AY97" s="601" t="s">
        <v>171</v>
      </c>
      <c r="AZ97" s="630" t="s">
        <v>187</v>
      </c>
      <c r="BA97" s="658" t="s">
        <v>190</v>
      </c>
      <c r="BB97" s="558" t="s">
        <v>164</v>
      </c>
      <c r="BC97" s="630" t="s">
        <v>194</v>
      </c>
      <c r="BD97" s="658" t="s">
        <v>187</v>
      </c>
      <c r="BE97" s="558" t="s">
        <v>190</v>
      </c>
      <c r="BF97" s="630" t="s">
        <v>164</v>
      </c>
      <c r="BG97" s="588" t="s">
        <v>196</v>
      </c>
      <c r="BH97" s="55"/>
    </row>
    <row r="98" spans="1:60" s="38" customFormat="1" ht="3" customHeight="1">
      <c r="A98" s="67"/>
      <c r="B98" s="55"/>
      <c r="C98" s="69"/>
      <c r="D98" s="133"/>
      <c r="E98" s="155"/>
      <c r="F98" s="155"/>
      <c r="G98" s="155"/>
      <c r="H98" s="155"/>
      <c r="I98" s="155"/>
      <c r="J98" s="155"/>
      <c r="K98" s="155"/>
      <c r="L98" s="155"/>
      <c r="M98" s="55"/>
      <c r="N98" s="55"/>
      <c r="O98" s="55"/>
      <c r="P98" s="55"/>
      <c r="Q98" s="55"/>
      <c r="R98" s="55"/>
      <c r="S98" s="55"/>
      <c r="T98" s="55"/>
      <c r="U98" s="55"/>
      <c r="V98" s="55"/>
      <c r="W98" s="55"/>
      <c r="X98" s="55"/>
      <c r="Y98" s="55"/>
      <c r="Z98" s="55"/>
      <c r="AA98" s="339"/>
      <c r="AB98" s="373"/>
      <c r="AC98" s="373"/>
      <c r="AD98" s="373"/>
      <c r="AE98" s="373"/>
      <c r="AF98" s="373"/>
      <c r="AG98" s="373"/>
      <c r="AH98" s="373"/>
      <c r="AI98" s="373"/>
      <c r="AJ98" s="373"/>
      <c r="AK98" s="373"/>
      <c r="AL98" s="373"/>
      <c r="AM98" s="373"/>
      <c r="AN98" s="373"/>
      <c r="AO98" s="373"/>
      <c r="AP98" s="373"/>
      <c r="AQ98" s="373"/>
      <c r="AR98" s="373"/>
      <c r="AS98" s="504"/>
      <c r="AT98" s="504"/>
      <c r="AU98" s="522"/>
      <c r="AV98" s="127"/>
      <c r="AW98" s="568"/>
      <c r="AX98" s="562"/>
      <c r="AY98" s="608"/>
      <c r="AZ98" s="636"/>
      <c r="BA98" s="662"/>
      <c r="BB98" s="562"/>
      <c r="BC98" s="636"/>
      <c r="BD98" s="662"/>
      <c r="BE98" s="562"/>
      <c r="BF98" s="636"/>
      <c r="BG98" s="589"/>
      <c r="BH98" s="55"/>
    </row>
    <row r="99" spans="1:60" s="38" customFormat="1" ht="13.5" customHeight="1">
      <c r="A99" s="67"/>
      <c r="B99" s="55"/>
      <c r="C99" s="69"/>
      <c r="D99" s="133"/>
      <c r="E99" s="155"/>
      <c r="F99" s="155"/>
      <c r="G99" s="155"/>
      <c r="H99" s="155"/>
      <c r="I99" s="155"/>
      <c r="J99" s="155"/>
      <c r="K99" s="155"/>
      <c r="L99" s="155"/>
      <c r="M99" s="55"/>
      <c r="N99" s="55"/>
      <c r="O99" s="55"/>
      <c r="P99" s="55"/>
      <c r="Q99" s="55"/>
      <c r="R99" s="55"/>
      <c r="S99" s="55"/>
      <c r="T99" s="55"/>
      <c r="U99" s="55"/>
      <c r="V99" s="55"/>
      <c r="W99" s="55"/>
      <c r="X99" s="55"/>
      <c r="Y99" s="55"/>
      <c r="Z99" s="55"/>
      <c r="AA99" s="340"/>
      <c r="AB99" s="374"/>
      <c r="AC99" s="374"/>
      <c r="AD99" s="374"/>
      <c r="AE99" s="374"/>
      <c r="AF99" s="374"/>
      <c r="AG99" s="374"/>
      <c r="AH99" s="374"/>
      <c r="AI99" s="374"/>
      <c r="AJ99" s="374"/>
      <c r="AK99" s="374"/>
      <c r="AL99" s="374"/>
      <c r="AM99" s="374"/>
      <c r="AN99" s="374"/>
      <c r="AO99" s="374"/>
      <c r="AP99" s="374"/>
      <c r="AQ99" s="374"/>
      <c r="AR99" s="374"/>
      <c r="AS99" s="505"/>
      <c r="AT99" s="505"/>
      <c r="AU99" s="523"/>
      <c r="AV99" s="127"/>
      <c r="AW99" s="569"/>
      <c r="AX99" s="583" t="str">
        <f t="shared" ref="AX99:BG99" si="23">AX$15</f>
        <v xml:space="preserve"> </v>
      </c>
      <c r="AY99" s="614" t="str">
        <f t="shared" si="23"/>
        <v xml:space="preserve"> </v>
      </c>
      <c r="AZ99" s="642" t="str">
        <f t="shared" si="23"/>
        <v xml:space="preserve"> </v>
      </c>
      <c r="BA99" s="670" t="str">
        <f t="shared" si="23"/>
        <v/>
      </c>
      <c r="BB99" s="583" t="str">
        <f t="shared" si="23"/>
        <v>7</v>
      </c>
      <c r="BC99" s="642" t="str">
        <f t="shared" si="23"/>
        <v>0</v>
      </c>
      <c r="BD99" s="670" t="str">
        <f t="shared" si="23"/>
        <v>2</v>
      </c>
      <c r="BE99" s="583" t="str">
        <f t="shared" si="23"/>
        <v>0</v>
      </c>
      <c r="BF99" s="642" t="str">
        <f t="shared" si="23"/>
        <v>8</v>
      </c>
      <c r="BG99" s="723" t="str">
        <f t="shared" si="23"/>
        <v>4</v>
      </c>
      <c r="BH99" s="55"/>
    </row>
    <row r="100" spans="1:60" s="38" customFormat="1" ht="7.5" customHeight="1">
      <c r="A100" s="67"/>
      <c r="B100" s="55"/>
      <c r="C100" s="69"/>
      <c r="D100" s="133"/>
      <c r="E100" s="155"/>
      <c r="F100" s="155"/>
      <c r="G100" s="155"/>
      <c r="H100" s="155"/>
      <c r="I100" s="155"/>
      <c r="J100" s="155"/>
      <c r="K100" s="155"/>
      <c r="L100" s="155"/>
      <c r="M100" s="55"/>
      <c r="N100" s="55"/>
      <c r="O100" s="133"/>
      <c r="P100" s="249"/>
      <c r="Q100" s="55"/>
      <c r="R100" s="55"/>
      <c r="S100" s="55"/>
      <c r="T100" s="55"/>
      <c r="U100" s="55"/>
      <c r="V100" s="55"/>
      <c r="W100" s="55"/>
      <c r="X100" s="55"/>
      <c r="Y100" s="55"/>
      <c r="Z100" s="55"/>
      <c r="AA100" s="341" t="s">
        <v>3264</v>
      </c>
      <c r="AB100" s="375"/>
      <c r="AC100" s="397" t="s">
        <v>3966</v>
      </c>
      <c r="AD100" s="408"/>
      <c r="AE100" s="408"/>
      <c r="AF100" s="408"/>
      <c r="AG100" s="408"/>
      <c r="AH100" s="408"/>
      <c r="AI100" s="408"/>
      <c r="AJ100" s="408"/>
      <c r="AK100" s="408"/>
      <c r="AL100" s="408"/>
      <c r="AM100" s="408"/>
      <c r="AN100" s="408"/>
      <c r="AO100" s="408"/>
      <c r="AP100" s="408"/>
      <c r="AQ100" s="408"/>
      <c r="AR100" s="408"/>
      <c r="AS100" s="506"/>
      <c r="AT100" s="506"/>
      <c r="AU100" s="506"/>
      <c r="AV100" s="537" t="s">
        <v>26</v>
      </c>
      <c r="AW100" s="570"/>
      <c r="AX100" s="584" t="str">
        <f t="shared" ref="AX100:BG100" si="24">AX$16</f>
        <v xml:space="preserve"> </v>
      </c>
      <c r="AY100" s="615" t="str">
        <f t="shared" si="24"/>
        <v xml:space="preserve"> </v>
      </c>
      <c r="AZ100" s="643" t="str">
        <f t="shared" si="24"/>
        <v xml:space="preserve"> </v>
      </c>
      <c r="BA100" s="671" t="str">
        <f t="shared" si="24"/>
        <v xml:space="preserve"> </v>
      </c>
      <c r="BB100" s="584" t="str">
        <f t="shared" si="24"/>
        <v/>
      </c>
      <c r="BC100" s="643" t="str">
        <f t="shared" si="24"/>
        <v>3</v>
      </c>
      <c r="BD100" s="671" t="str">
        <f t="shared" si="24"/>
        <v>5</v>
      </c>
      <c r="BE100" s="584" t="str">
        <f t="shared" si="24"/>
        <v>0</v>
      </c>
      <c r="BF100" s="643" t="str">
        <f t="shared" si="24"/>
        <v>1</v>
      </c>
      <c r="BG100" s="724" t="str">
        <f t="shared" si="24"/>
        <v>3</v>
      </c>
      <c r="BH100" s="55"/>
    </row>
    <row r="101" spans="1:60" s="38" customFormat="1" ht="16.5" customHeight="1">
      <c r="A101" s="67"/>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342"/>
      <c r="AB101" s="376"/>
      <c r="AC101" s="398"/>
      <c r="AD101" s="409"/>
      <c r="AE101" s="409"/>
      <c r="AF101" s="409"/>
      <c r="AG101" s="409"/>
      <c r="AH101" s="409"/>
      <c r="AI101" s="409"/>
      <c r="AJ101" s="409"/>
      <c r="AK101" s="409"/>
      <c r="AL101" s="409"/>
      <c r="AM101" s="409"/>
      <c r="AN101" s="409"/>
      <c r="AO101" s="409"/>
      <c r="AP101" s="409"/>
      <c r="AQ101" s="409"/>
      <c r="AR101" s="409"/>
      <c r="AS101" s="507"/>
      <c r="AT101" s="507"/>
      <c r="AU101" s="507"/>
      <c r="AV101" s="539"/>
      <c r="AW101" s="571"/>
      <c r="AX101" s="585">
        <f t="shared" ref="AX101:BG101" si="25">AX73</f>
        <v>0</v>
      </c>
      <c r="AY101" s="616">
        <f t="shared" si="25"/>
        <v>0</v>
      </c>
      <c r="AZ101" s="644">
        <f t="shared" si="25"/>
        <v>0</v>
      </c>
      <c r="BA101" s="672">
        <f t="shared" si="25"/>
        <v>0</v>
      </c>
      <c r="BB101" s="585">
        <f t="shared" si="25"/>
        <v>0</v>
      </c>
      <c r="BC101" s="644">
        <f t="shared" si="25"/>
        <v>0</v>
      </c>
      <c r="BD101" s="672">
        <f t="shared" si="25"/>
        <v>0</v>
      </c>
      <c r="BE101" s="585">
        <f t="shared" si="25"/>
        <v>0</v>
      </c>
      <c r="BF101" s="644">
        <f t="shared" si="25"/>
        <v>0</v>
      </c>
      <c r="BG101" s="725">
        <f t="shared" si="25"/>
        <v>0</v>
      </c>
      <c r="BH101" s="55"/>
    </row>
    <row r="102" spans="1:60" s="38" customFormat="1" ht="15" customHeight="1">
      <c r="A102" s="68"/>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55"/>
      <c r="AA102" s="342"/>
      <c r="AB102" s="376"/>
      <c r="AC102" s="397" t="s">
        <v>3564</v>
      </c>
      <c r="AD102" s="408"/>
      <c r="AE102" s="408"/>
      <c r="AF102" s="408"/>
      <c r="AG102" s="408"/>
      <c r="AH102" s="408"/>
      <c r="AI102" s="408"/>
      <c r="AJ102" s="408"/>
      <c r="AK102" s="408"/>
      <c r="AL102" s="408"/>
      <c r="AM102" s="408"/>
      <c r="AN102" s="408"/>
      <c r="AO102" s="408"/>
      <c r="AP102" s="408"/>
      <c r="AQ102" s="408"/>
      <c r="AR102" s="408"/>
      <c r="AS102" s="506"/>
      <c r="AT102" s="506"/>
      <c r="AU102" s="506"/>
      <c r="AV102" s="537" t="s">
        <v>58</v>
      </c>
      <c r="AW102" s="572"/>
      <c r="AX102" s="586" t="str">
        <f t="shared" ref="AX102:BG102" si="26">AX$18</f>
        <v xml:space="preserve"> </v>
      </c>
      <c r="AY102" s="617" t="str">
        <f t="shared" si="26"/>
        <v xml:space="preserve"> </v>
      </c>
      <c r="AZ102" s="645" t="str">
        <f t="shared" si="26"/>
        <v xml:space="preserve"> </v>
      </c>
      <c r="BA102" s="673" t="str">
        <f t="shared" si="26"/>
        <v xml:space="preserve"> </v>
      </c>
      <c r="BB102" s="586" t="str">
        <f t="shared" si="26"/>
        <v xml:space="preserve"> </v>
      </c>
      <c r="BC102" s="645" t="str">
        <f t="shared" si="26"/>
        <v xml:space="preserve"> </v>
      </c>
      <c r="BD102" s="673" t="str">
        <f t="shared" si="26"/>
        <v xml:space="preserve"> </v>
      </c>
      <c r="BE102" s="586" t="str">
        <f t="shared" si="26"/>
        <v xml:space="preserve"> </v>
      </c>
      <c r="BF102" s="645" t="str">
        <f t="shared" si="26"/>
        <v xml:space="preserve"> </v>
      </c>
      <c r="BG102" s="726" t="str">
        <f t="shared" si="26"/>
        <v/>
      </c>
      <c r="BH102" s="55"/>
    </row>
    <row r="103" spans="1:60" s="38" customFormat="1" ht="7.5" customHeight="1">
      <c r="A103" s="69"/>
      <c r="B103" s="69"/>
      <c r="C103" s="69"/>
      <c r="D103" s="69"/>
      <c r="E103" s="69"/>
      <c r="F103" s="173"/>
      <c r="G103" s="173"/>
      <c r="H103" s="173"/>
      <c r="I103" s="173"/>
      <c r="J103" s="173"/>
      <c r="K103" s="173"/>
      <c r="L103" s="173"/>
      <c r="M103" s="173"/>
      <c r="N103" s="173"/>
      <c r="O103" s="173"/>
      <c r="P103" s="173"/>
      <c r="Q103" s="173"/>
      <c r="R103" s="173"/>
      <c r="S103" s="173"/>
      <c r="T103" s="173"/>
      <c r="U103" s="173"/>
      <c r="V103" s="173"/>
      <c r="W103" s="173"/>
      <c r="X103" s="173"/>
      <c r="Y103" s="173"/>
      <c r="Z103" s="55"/>
      <c r="AA103" s="342"/>
      <c r="AB103" s="376"/>
      <c r="AC103" s="398"/>
      <c r="AD103" s="409"/>
      <c r="AE103" s="409"/>
      <c r="AF103" s="409"/>
      <c r="AG103" s="409"/>
      <c r="AH103" s="409"/>
      <c r="AI103" s="409"/>
      <c r="AJ103" s="409"/>
      <c r="AK103" s="409"/>
      <c r="AL103" s="409"/>
      <c r="AM103" s="409"/>
      <c r="AN103" s="409"/>
      <c r="AO103" s="409"/>
      <c r="AP103" s="409"/>
      <c r="AQ103" s="409"/>
      <c r="AR103" s="409"/>
      <c r="AS103" s="507"/>
      <c r="AT103" s="507"/>
      <c r="AU103" s="507"/>
      <c r="AV103" s="537"/>
      <c r="AW103" s="573"/>
      <c r="AX103" s="587">
        <f t="shared" ref="AX103:BG103" si="27">AX75</f>
        <v>0</v>
      </c>
      <c r="AY103" s="618">
        <f t="shared" si="27"/>
        <v>0</v>
      </c>
      <c r="AZ103" s="646">
        <f t="shared" si="27"/>
        <v>0</v>
      </c>
      <c r="BA103" s="674">
        <f t="shared" si="27"/>
        <v>0</v>
      </c>
      <c r="BB103" s="587">
        <f t="shared" si="27"/>
        <v>0</v>
      </c>
      <c r="BC103" s="646">
        <f t="shared" si="27"/>
        <v>0</v>
      </c>
      <c r="BD103" s="674">
        <f t="shared" si="27"/>
        <v>0</v>
      </c>
      <c r="BE103" s="587">
        <f t="shared" si="27"/>
        <v>0</v>
      </c>
      <c r="BF103" s="646">
        <f t="shared" si="27"/>
        <v>0</v>
      </c>
      <c r="BG103" s="727">
        <f t="shared" si="27"/>
        <v>0</v>
      </c>
      <c r="BH103" s="55"/>
    </row>
    <row r="104" spans="1:60" s="38" customFormat="1" ht="18" customHeight="1">
      <c r="A104" s="69"/>
      <c r="B104" s="69"/>
      <c r="C104" s="69"/>
      <c r="D104" s="69"/>
      <c r="E104" s="69"/>
      <c r="F104" s="55"/>
      <c r="G104" s="55"/>
      <c r="H104" s="55"/>
      <c r="I104" s="55"/>
      <c r="J104" s="55"/>
      <c r="K104" s="55"/>
      <c r="L104" s="55"/>
      <c r="M104" s="55"/>
      <c r="N104" s="55"/>
      <c r="O104" s="55"/>
      <c r="P104" s="55"/>
      <c r="Q104" s="55"/>
      <c r="R104" s="55"/>
      <c r="S104" s="55"/>
      <c r="T104" s="55"/>
      <c r="U104" s="55"/>
      <c r="V104" s="55"/>
      <c r="W104" s="55"/>
      <c r="X104" s="55"/>
      <c r="Y104" s="55"/>
      <c r="Z104" s="55"/>
      <c r="AA104" s="342"/>
      <c r="AB104" s="376"/>
      <c r="AC104" s="397" t="s">
        <v>3938</v>
      </c>
      <c r="AD104" s="408"/>
      <c r="AE104" s="408"/>
      <c r="AF104" s="408"/>
      <c r="AG104" s="408"/>
      <c r="AH104" s="408"/>
      <c r="AI104" s="408"/>
      <c r="AJ104" s="408"/>
      <c r="AK104" s="408"/>
      <c r="AL104" s="408"/>
      <c r="AM104" s="408"/>
      <c r="AN104" s="408"/>
      <c r="AO104" s="408"/>
      <c r="AP104" s="408"/>
      <c r="AQ104" s="408"/>
      <c r="AR104" s="408"/>
      <c r="AS104" s="506"/>
      <c r="AT104" s="506"/>
      <c r="AU104" s="506"/>
      <c r="AV104" s="128" t="s">
        <v>69</v>
      </c>
      <c r="AW104" s="189"/>
      <c r="AX104" s="285" t="str">
        <f t="shared" ref="AX104:BG104" si="28">AX$20</f>
        <v xml:space="preserve"> </v>
      </c>
      <c r="AY104" s="267" t="str">
        <f t="shared" si="28"/>
        <v xml:space="preserve"> </v>
      </c>
      <c r="AZ104" s="206" t="str">
        <f t="shared" si="28"/>
        <v xml:space="preserve"> </v>
      </c>
      <c r="BA104" s="279" t="str">
        <f t="shared" si="28"/>
        <v xml:space="preserve"> </v>
      </c>
      <c r="BB104" s="285" t="str">
        <f t="shared" si="28"/>
        <v/>
      </c>
      <c r="BC104" s="206" t="str">
        <f t="shared" si="28"/>
        <v>3</v>
      </c>
      <c r="BD104" s="279" t="str">
        <f t="shared" si="28"/>
        <v>5</v>
      </c>
      <c r="BE104" s="285" t="str">
        <f t="shared" si="28"/>
        <v>0</v>
      </c>
      <c r="BF104" s="206" t="str">
        <f t="shared" si="28"/>
        <v>1</v>
      </c>
      <c r="BG104" s="218" t="str">
        <f t="shared" si="28"/>
        <v>3</v>
      </c>
      <c r="BH104" s="55"/>
    </row>
    <row r="105" spans="1:60" s="38" customFormat="1" ht="21" customHeight="1">
      <c r="A105" s="67"/>
      <c r="B105" s="96"/>
      <c r="C105" s="96"/>
      <c r="D105" s="96"/>
      <c r="E105" s="55"/>
      <c r="F105" s="55"/>
      <c r="G105" s="55"/>
      <c r="H105" s="55"/>
      <c r="I105" s="55"/>
      <c r="J105" s="55"/>
      <c r="K105" s="55"/>
      <c r="L105" s="55"/>
      <c r="M105" s="55"/>
      <c r="N105" s="55"/>
      <c r="O105" s="55"/>
      <c r="P105" s="69"/>
      <c r="Q105" s="69"/>
      <c r="R105" s="69"/>
      <c r="S105" s="69"/>
      <c r="T105" s="69"/>
      <c r="U105" s="69"/>
      <c r="V105" s="69"/>
      <c r="W105" s="69"/>
      <c r="X105" s="69"/>
      <c r="Y105" s="69"/>
      <c r="Z105" s="55"/>
      <c r="AA105" s="345" t="s">
        <v>2998</v>
      </c>
      <c r="AB105" s="381"/>
      <c r="AC105" s="381"/>
      <c r="AD105" s="381"/>
      <c r="AE105" s="381"/>
      <c r="AF105" s="381"/>
      <c r="AG105" s="425"/>
      <c r="AH105" s="425"/>
      <c r="AI105" s="425"/>
      <c r="AJ105" s="425"/>
      <c r="AK105" s="425"/>
      <c r="AL105" s="425"/>
      <c r="AM105" s="425"/>
      <c r="AN105" s="425"/>
      <c r="AO105" s="425"/>
      <c r="AP105" s="425"/>
      <c r="AQ105" s="425"/>
      <c r="AR105" s="479" t="s">
        <v>335</v>
      </c>
      <c r="AS105" s="479"/>
      <c r="AT105" s="479"/>
      <c r="AU105" s="480"/>
      <c r="AV105" s="540" t="s">
        <v>3991</v>
      </c>
      <c r="AW105" s="540"/>
      <c r="AX105" s="540"/>
      <c r="AY105" s="540"/>
      <c r="AZ105" s="647" t="s">
        <v>3987</v>
      </c>
      <c r="BA105" s="675"/>
      <c r="BB105" s="683"/>
      <c r="BC105" s="683"/>
      <c r="BD105" s="683"/>
      <c r="BE105" s="683"/>
      <c r="BF105" s="683"/>
      <c r="BG105" s="728"/>
      <c r="BH105" s="55"/>
    </row>
    <row r="106" spans="1:60" s="38" customFormat="1" ht="21" customHeight="1">
      <c r="A106" s="67"/>
      <c r="B106" s="69"/>
      <c r="C106" s="69"/>
      <c r="D106" s="69"/>
      <c r="E106" s="55"/>
      <c r="F106" s="55"/>
      <c r="G106" s="55"/>
      <c r="H106" s="55"/>
      <c r="I106" s="55"/>
      <c r="J106" s="55"/>
      <c r="K106" s="55"/>
      <c r="L106" s="55"/>
      <c r="M106" s="55"/>
      <c r="N106" s="55"/>
      <c r="O106" s="55"/>
      <c r="P106" s="69"/>
      <c r="Q106" s="69"/>
      <c r="R106" s="69"/>
      <c r="S106" s="69"/>
      <c r="T106" s="69"/>
      <c r="U106" s="69"/>
      <c r="V106" s="69"/>
      <c r="W106" s="69"/>
      <c r="X106" s="69"/>
      <c r="Y106" s="69"/>
      <c r="Z106" s="55"/>
      <c r="AA106" s="346"/>
      <c r="AB106" s="145"/>
      <c r="AC106" s="145"/>
      <c r="AD106" s="145"/>
      <c r="AE106" s="145"/>
      <c r="AF106" s="145"/>
      <c r="AG106" s="264"/>
      <c r="AH106" s="145"/>
      <c r="AI106" s="145"/>
      <c r="AJ106" s="145"/>
      <c r="AK106" s="145"/>
      <c r="AL106" s="145"/>
      <c r="AM106" s="145"/>
      <c r="AN106" s="145"/>
      <c r="AO106" s="145"/>
      <c r="AP106" s="145"/>
      <c r="AQ106" s="145"/>
      <c r="AR106" s="480"/>
      <c r="AS106" s="480"/>
      <c r="AT106" s="480"/>
      <c r="AU106" s="480"/>
      <c r="AV106" s="541" t="s">
        <v>196</v>
      </c>
      <c r="AW106" s="541"/>
      <c r="AX106" s="541"/>
      <c r="AY106" s="541"/>
      <c r="AZ106" s="633"/>
      <c r="BA106" s="668"/>
      <c r="BB106" s="681"/>
      <c r="BC106" s="681"/>
      <c r="BD106" s="681"/>
      <c r="BE106" s="681"/>
      <c r="BF106" s="681"/>
      <c r="BG106" s="721"/>
      <c r="BH106" s="55"/>
    </row>
    <row r="107" spans="1:60" s="38" customFormat="1" ht="27" customHeight="1">
      <c r="A107" s="69"/>
      <c r="B107" s="69"/>
      <c r="C107" s="69"/>
      <c r="D107" s="69"/>
      <c r="E107" s="55"/>
      <c r="F107" s="55"/>
      <c r="G107" s="55"/>
      <c r="H107" s="55"/>
      <c r="I107" s="55"/>
      <c r="J107" s="55"/>
      <c r="K107" s="55"/>
      <c r="L107" s="55"/>
      <c r="M107" s="55"/>
      <c r="N107" s="55"/>
      <c r="O107" s="55"/>
      <c r="P107" s="55"/>
      <c r="Q107" s="55"/>
      <c r="R107" s="55"/>
      <c r="S107" s="55"/>
      <c r="T107" s="55"/>
      <c r="U107" s="55"/>
      <c r="V107" s="55"/>
      <c r="W107" s="55"/>
      <c r="X107" s="55"/>
      <c r="Y107" s="55"/>
      <c r="Z107" s="55"/>
      <c r="AA107" s="346"/>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542" t="s">
        <v>2014</v>
      </c>
      <c r="AW107" s="542"/>
      <c r="AX107" s="542"/>
      <c r="AY107" s="619"/>
      <c r="AZ107" s="633"/>
      <c r="BA107" s="668"/>
      <c r="BB107" s="681"/>
      <c r="BC107" s="681"/>
      <c r="BD107" s="681"/>
      <c r="BE107" s="681"/>
      <c r="BF107" s="681"/>
      <c r="BG107" s="721"/>
      <c r="BH107" s="55"/>
    </row>
    <row r="108" spans="1:60" s="38" customFormat="1" ht="21" customHeight="1">
      <c r="A108" s="6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55"/>
      <c r="AA108" s="346"/>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633"/>
      <c r="BA108" s="668"/>
      <c r="BB108" s="681"/>
      <c r="BC108" s="681"/>
      <c r="BD108" s="681"/>
      <c r="BE108" s="681"/>
      <c r="BF108" s="681"/>
      <c r="BG108" s="721"/>
      <c r="BH108" s="55"/>
    </row>
    <row r="109" spans="1:60" s="38" customFormat="1" ht="15" customHeight="1">
      <c r="A109" s="6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55"/>
      <c r="AA109" s="347"/>
      <c r="AB109" s="382"/>
      <c r="AC109" s="382"/>
      <c r="AD109" s="382"/>
      <c r="AE109" s="382"/>
      <c r="AF109" s="382"/>
      <c r="AG109" s="382"/>
      <c r="AH109" s="382"/>
      <c r="AI109" s="382"/>
      <c r="AJ109" s="382"/>
      <c r="AK109" s="382"/>
      <c r="AL109" s="382"/>
      <c r="AM109" s="382"/>
      <c r="AN109" s="382"/>
      <c r="AO109" s="382"/>
      <c r="AP109" s="382"/>
      <c r="AQ109" s="382"/>
      <c r="AR109" s="382"/>
      <c r="AS109" s="382"/>
      <c r="AT109" s="382"/>
      <c r="AU109" s="382"/>
      <c r="AV109" s="382"/>
      <c r="AW109" s="382"/>
      <c r="AX109" s="382"/>
      <c r="AY109" s="382"/>
      <c r="AZ109" s="633"/>
      <c r="BA109" s="668"/>
      <c r="BB109" s="681"/>
      <c r="BC109" s="681"/>
      <c r="BD109" s="681"/>
      <c r="BE109" s="681"/>
      <c r="BF109" s="681"/>
      <c r="BG109" s="721"/>
      <c r="BH109" s="55"/>
    </row>
    <row r="110" spans="1:60">
      <c r="A110" s="6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66"/>
      <c r="AA110" s="335" t="s">
        <v>3977</v>
      </c>
      <c r="AB110" s="368"/>
      <c r="AC110" s="368"/>
      <c r="AD110" s="368"/>
      <c r="AE110" s="368"/>
      <c r="AF110" s="368"/>
      <c r="AG110" s="368"/>
      <c r="AH110" s="368"/>
      <c r="AI110" s="368"/>
      <c r="AJ110" s="368"/>
      <c r="AK110" s="368"/>
      <c r="AL110" s="368"/>
      <c r="AM110" s="368"/>
      <c r="AN110" s="368"/>
      <c r="AO110" s="368"/>
      <c r="AP110" s="368"/>
      <c r="AQ110" s="368"/>
      <c r="AR110" s="368"/>
      <c r="AS110" s="368"/>
      <c r="AT110" s="368"/>
      <c r="AU110" s="368"/>
      <c r="AV110" s="368"/>
      <c r="AW110" s="368"/>
      <c r="AX110" s="368"/>
      <c r="AY110" s="368"/>
      <c r="AZ110" s="634"/>
      <c r="BA110" s="669"/>
      <c r="BB110" s="682"/>
      <c r="BC110" s="682"/>
      <c r="BD110" s="682"/>
      <c r="BE110" s="682"/>
      <c r="BF110" s="682"/>
      <c r="BG110" s="722"/>
      <c r="BH110" s="66"/>
    </row>
    <row r="111" spans="1:60" ht="9" customHeight="1">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c r="AZ111" s="66"/>
      <c r="BA111" s="66"/>
      <c r="BB111" s="66"/>
      <c r="BC111" s="66"/>
      <c r="BD111" s="66"/>
      <c r="BE111" s="66"/>
      <c r="BF111" s="66"/>
      <c r="BG111" s="66"/>
      <c r="BH111" s="66"/>
    </row>
    <row r="112" spans="1:60" ht="9"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4"/>
      <c r="AB112" s="54"/>
      <c r="AC112" s="54"/>
      <c r="AD112" s="54"/>
      <c r="AE112" s="54"/>
      <c r="AF112" s="54"/>
      <c r="AG112" s="54"/>
      <c r="AH112" s="54"/>
      <c r="AI112" s="54"/>
      <c r="AJ112" s="54"/>
      <c r="AK112" s="54"/>
      <c r="AL112" s="54"/>
      <c r="AM112" s="54"/>
      <c r="AN112" s="54"/>
      <c r="AO112" s="54"/>
      <c r="AP112" s="54"/>
      <c r="AQ112" s="54"/>
      <c r="AR112" s="54"/>
      <c r="AS112" s="54"/>
      <c r="AT112" s="54"/>
      <c r="AU112" s="54"/>
      <c r="AV112" s="54"/>
      <c r="AW112" s="54"/>
      <c r="AX112" s="54"/>
      <c r="AY112" s="54"/>
      <c r="AZ112" s="54"/>
      <c r="BA112" s="54"/>
      <c r="BB112" s="54"/>
      <c r="BC112" s="54"/>
      <c r="BD112" s="54"/>
      <c r="BE112" s="54"/>
      <c r="BF112" s="54"/>
      <c r="BG112" s="54"/>
      <c r="BH112" s="66"/>
    </row>
    <row r="113" spans="1:60" s="38" customFormat="1" ht="15" customHeight="1">
      <c r="A113" s="55" t="s">
        <v>0</v>
      </c>
      <c r="B113" s="55"/>
      <c r="C113" s="55"/>
      <c r="D113" s="55"/>
      <c r="E113" s="55"/>
      <c r="F113" s="55"/>
      <c r="G113" s="55"/>
      <c r="H113" s="55"/>
      <c r="I113" s="55"/>
      <c r="J113" s="55"/>
      <c r="K113" s="55"/>
      <c r="L113" s="55"/>
      <c r="M113" s="55"/>
      <c r="N113" s="55"/>
      <c r="O113" s="55"/>
      <c r="P113" s="55"/>
      <c r="Q113" s="55"/>
      <c r="R113" s="55"/>
      <c r="S113" s="278" t="s">
        <v>235</v>
      </c>
      <c r="T113" s="278"/>
      <c r="U113" s="278"/>
      <c r="V113" s="278"/>
      <c r="W113" s="278"/>
      <c r="X113" s="278"/>
      <c r="Y113" s="278"/>
      <c r="Z113" s="55"/>
      <c r="AA113" s="325" t="s">
        <v>25</v>
      </c>
      <c r="AB113" s="113"/>
      <c r="AC113" s="113"/>
      <c r="AD113" s="113"/>
      <c r="AE113" s="113"/>
      <c r="AF113" s="113"/>
      <c r="AG113" s="113"/>
      <c r="AH113" s="113"/>
      <c r="AI113" s="113"/>
      <c r="AJ113" s="113"/>
      <c r="AK113" s="113"/>
      <c r="AL113" s="113"/>
      <c r="AM113" s="113"/>
      <c r="AN113" s="113"/>
      <c r="AO113" s="113"/>
      <c r="AP113" s="296"/>
      <c r="AQ113" s="456" t="s">
        <v>1131</v>
      </c>
      <c r="AR113" s="101" t="str">
        <f>AR85</f>
        <v>営</v>
      </c>
      <c r="AS113" s="118"/>
      <c r="AT113" s="118"/>
      <c r="AU113" s="118"/>
      <c r="AV113" s="543"/>
      <c r="AW113" s="560" t="s">
        <v>234</v>
      </c>
      <c r="AX113" s="560"/>
      <c r="AY113" s="113"/>
      <c r="AZ113" s="113"/>
      <c r="BA113" s="113"/>
      <c r="BB113" s="113"/>
      <c r="BC113" s="113"/>
      <c r="BD113" s="113"/>
      <c r="BE113" s="113"/>
      <c r="BF113" s="113"/>
      <c r="BG113" s="296"/>
      <c r="BH113" s="55"/>
    </row>
    <row r="114" spans="1:60" s="38" customFormat="1" ht="15" customHeight="1">
      <c r="A114" s="55" t="s">
        <v>3953</v>
      </c>
      <c r="B114" s="55"/>
      <c r="C114" s="55"/>
      <c r="D114" s="55"/>
      <c r="E114" s="55"/>
      <c r="F114" s="55"/>
      <c r="G114" s="55"/>
      <c r="H114" s="55"/>
      <c r="I114" s="55"/>
      <c r="J114" s="55"/>
      <c r="K114" s="55"/>
      <c r="L114" s="55"/>
      <c r="M114" s="55"/>
      <c r="N114" s="55"/>
      <c r="O114" s="55"/>
      <c r="P114" s="55"/>
      <c r="Q114" s="55"/>
      <c r="R114" s="55"/>
      <c r="S114" s="277" t="s">
        <v>1452</v>
      </c>
      <c r="T114" s="277"/>
      <c r="U114" s="277"/>
      <c r="V114" s="277"/>
      <c r="W114" s="277"/>
      <c r="X114" s="277"/>
      <c r="Y114" s="277"/>
      <c r="Z114" s="55"/>
      <c r="AA114" s="86"/>
      <c r="AB114" s="249" t="s">
        <v>249</v>
      </c>
      <c r="AC114" s="115"/>
      <c r="AD114" s="115"/>
      <c r="AE114" s="115"/>
      <c r="AF114" s="115"/>
      <c r="AG114" s="115"/>
      <c r="AH114" s="115"/>
      <c r="AI114" s="115"/>
      <c r="AJ114" s="115"/>
      <c r="AK114" s="115"/>
      <c r="AL114" s="115"/>
      <c r="AM114" s="115"/>
      <c r="AN114" s="115"/>
      <c r="AO114" s="115"/>
      <c r="AP114" s="298"/>
      <c r="AQ114" s="457"/>
      <c r="AR114" s="477" t="str">
        <f>$AR$2</f>
        <v>静岡市葵区追手町　８－１</v>
      </c>
      <c r="AS114" s="472"/>
      <c r="AT114" s="472"/>
      <c r="AU114" s="472"/>
      <c r="AV114" s="472"/>
      <c r="AW114" s="472"/>
      <c r="AX114" s="472"/>
      <c r="AY114" s="472"/>
      <c r="AZ114" s="472"/>
      <c r="BA114" s="472"/>
      <c r="BB114" s="472"/>
      <c r="BC114" s="472"/>
      <c r="BD114" s="472"/>
      <c r="BE114" s="472"/>
      <c r="BF114" s="472"/>
      <c r="BG114" s="713"/>
      <c r="BH114" s="55"/>
    </row>
    <row r="115" spans="1:60" s="38" customFormat="1" ht="6" customHeight="1">
      <c r="A115" s="56" t="s">
        <v>64</v>
      </c>
      <c r="B115" s="85"/>
      <c r="C115" s="113"/>
      <c r="D115" s="113"/>
      <c r="E115" s="113"/>
      <c r="F115" s="113"/>
      <c r="G115" s="113"/>
      <c r="H115" s="113"/>
      <c r="I115" s="113"/>
      <c r="J115" s="113"/>
      <c r="K115" s="113"/>
      <c r="L115" s="113"/>
      <c r="M115" s="113"/>
      <c r="N115" s="113"/>
      <c r="O115" s="113"/>
      <c r="P115" s="113"/>
      <c r="Q115" s="113"/>
      <c r="R115" s="113"/>
      <c r="S115" s="113"/>
      <c r="T115" s="113"/>
      <c r="U115" s="113"/>
      <c r="V115" s="113"/>
      <c r="W115" s="113"/>
      <c r="X115" s="113"/>
      <c r="Y115" s="296"/>
      <c r="Z115" s="115"/>
      <c r="AA115" s="85"/>
      <c r="AB115" s="113"/>
      <c r="AC115" s="113"/>
      <c r="AD115" s="113"/>
      <c r="AE115" s="113"/>
      <c r="AF115" s="113"/>
      <c r="AG115" s="113"/>
      <c r="AH115" s="113"/>
      <c r="AI115" s="113"/>
      <c r="AJ115" s="113"/>
      <c r="AK115" s="113"/>
      <c r="AL115" s="113"/>
      <c r="AM115" s="113"/>
      <c r="AN115" s="113"/>
      <c r="AO115" s="113"/>
      <c r="AP115" s="296"/>
      <c r="AQ115" s="457"/>
      <c r="AR115" s="477"/>
      <c r="AS115" s="472"/>
      <c r="AT115" s="472"/>
      <c r="AU115" s="472"/>
      <c r="AV115" s="472"/>
      <c r="AW115" s="472"/>
      <c r="AX115" s="472"/>
      <c r="AY115" s="472"/>
      <c r="AZ115" s="472"/>
      <c r="BA115" s="472"/>
      <c r="BB115" s="472"/>
      <c r="BC115" s="472"/>
      <c r="BD115" s="472"/>
      <c r="BE115" s="472"/>
      <c r="BF115" s="472"/>
      <c r="BG115" s="713"/>
      <c r="BH115" s="55"/>
    </row>
    <row r="116" spans="1:60" s="38" customFormat="1" ht="22.5" customHeight="1">
      <c r="A116" s="57"/>
      <c r="B116" s="86"/>
      <c r="C116" s="114" t="str">
        <f>$C$4</f>
        <v/>
      </c>
      <c r="D116" s="127" t="s">
        <v>44</v>
      </c>
      <c r="E116" s="144" t="s">
        <v>56</v>
      </c>
      <c r="F116" s="144"/>
      <c r="G116" s="144"/>
      <c r="H116" s="144"/>
      <c r="I116" s="144"/>
      <c r="J116" s="144"/>
      <c r="K116" s="144"/>
      <c r="L116" s="144"/>
      <c r="M116" s="144"/>
      <c r="N116" s="115"/>
      <c r="O116" s="114" t="str">
        <f>$O$4</f>
        <v/>
      </c>
      <c r="P116" s="127" t="s">
        <v>109</v>
      </c>
      <c r="Q116" s="264" t="s">
        <v>124</v>
      </c>
      <c r="R116" s="264"/>
      <c r="S116" s="264"/>
      <c r="T116" s="264"/>
      <c r="U116" s="264"/>
      <c r="V116" s="264"/>
      <c r="W116" s="264"/>
      <c r="X116" s="264"/>
      <c r="Y116" s="297"/>
      <c r="Z116" s="115"/>
      <c r="AA116" s="326" t="s">
        <v>252</v>
      </c>
      <c r="AB116" s="190" t="str">
        <f>$AB$4</f>
        <v>0</v>
      </c>
      <c r="AC116" s="219"/>
      <c r="AD116" s="190" t="str">
        <f>$AD$4</f>
        <v>8</v>
      </c>
      <c r="AE116" s="219"/>
      <c r="AF116" s="98" t="s">
        <v>15</v>
      </c>
      <c r="AG116" s="98"/>
      <c r="AH116" s="98"/>
      <c r="AI116" s="190" t="str">
        <f>$AI$4</f>
        <v>0</v>
      </c>
      <c r="AJ116" s="219"/>
      <c r="AK116" s="190" t="str">
        <f>$AK$4</f>
        <v>5</v>
      </c>
      <c r="AL116" s="229"/>
      <c r="AM116" s="219"/>
      <c r="AN116" s="438" t="s">
        <v>111</v>
      </c>
      <c r="AO116" s="438"/>
      <c r="AP116" s="448"/>
      <c r="AQ116" s="457"/>
      <c r="AR116" s="478" t="str">
        <f>$AR$4</f>
        <v>（株）みずほ銀行　静岡支店</v>
      </c>
      <c r="AS116" s="473"/>
      <c r="AT116" s="473"/>
      <c r="AU116" s="473"/>
      <c r="AV116" s="473"/>
      <c r="AW116" s="473"/>
      <c r="AX116" s="473"/>
      <c r="AY116" s="473"/>
      <c r="AZ116" s="473"/>
      <c r="BA116" s="473"/>
      <c r="BB116" s="473"/>
      <c r="BC116" s="473"/>
      <c r="BD116" s="473"/>
      <c r="BE116" s="473"/>
      <c r="BF116" s="473"/>
      <c r="BG116" s="714"/>
      <c r="BH116" s="55"/>
    </row>
    <row r="117" spans="1:60" s="38" customFormat="1" ht="6" customHeight="1">
      <c r="A117" s="57"/>
      <c r="B117" s="86"/>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298"/>
      <c r="Z117" s="115"/>
      <c r="AA117" s="85"/>
      <c r="AB117" s="113"/>
      <c r="AC117" s="113"/>
      <c r="AD117" s="113"/>
      <c r="AE117" s="113"/>
      <c r="AF117" s="113"/>
      <c r="AG117" s="113"/>
      <c r="AH117" s="113"/>
      <c r="AI117" s="113"/>
      <c r="AJ117" s="113"/>
      <c r="AK117" s="113"/>
      <c r="AL117" s="113"/>
      <c r="AM117" s="113"/>
      <c r="AN117" s="113"/>
      <c r="AO117" s="113"/>
      <c r="AP117" s="296"/>
      <c r="AQ117" s="457"/>
      <c r="AR117" s="478"/>
      <c r="AS117" s="473"/>
      <c r="AT117" s="473"/>
      <c r="AU117" s="473"/>
      <c r="AV117" s="473"/>
      <c r="AW117" s="473"/>
      <c r="AX117" s="473"/>
      <c r="AY117" s="473"/>
      <c r="AZ117" s="473"/>
      <c r="BA117" s="473"/>
      <c r="BB117" s="473"/>
      <c r="BC117" s="473"/>
      <c r="BD117" s="473"/>
      <c r="BE117" s="473"/>
      <c r="BF117" s="473"/>
      <c r="BG117" s="714"/>
      <c r="BH117" s="55"/>
    </row>
    <row r="118" spans="1:60" s="38" customFormat="1" ht="22.5" customHeight="1">
      <c r="A118" s="57"/>
      <c r="B118" s="86"/>
      <c r="C118" s="114" t="str">
        <f>$C$6</f>
        <v/>
      </c>
      <c r="D118" s="127" t="s">
        <v>26</v>
      </c>
      <c r="E118" s="115" t="s">
        <v>77</v>
      </c>
      <c r="F118" s="115"/>
      <c r="G118" s="115"/>
      <c r="H118" s="115"/>
      <c r="I118" s="115"/>
      <c r="J118" s="115"/>
      <c r="K118" s="115"/>
      <c r="L118" s="115"/>
      <c r="M118" s="115"/>
      <c r="N118" s="115"/>
      <c r="O118" s="114" t="str">
        <f>$O$6</f>
        <v/>
      </c>
      <c r="P118" s="127" t="s">
        <v>117</v>
      </c>
      <c r="Q118" s="115" t="s">
        <v>139</v>
      </c>
      <c r="R118" s="115"/>
      <c r="S118" s="115"/>
      <c r="T118" s="115"/>
      <c r="U118" s="115"/>
      <c r="V118" s="115"/>
      <c r="W118" s="115"/>
      <c r="X118" s="115"/>
      <c r="Y118" s="298"/>
      <c r="Z118" s="115"/>
      <c r="AA118" s="326" t="s">
        <v>252</v>
      </c>
      <c r="AB118" s="175" t="str">
        <f>$AB$6</f>
        <v>0</v>
      </c>
      <c r="AC118" s="190" t="str">
        <f>$AC$6</f>
        <v>8</v>
      </c>
      <c r="AD118" s="219"/>
      <c r="AE118" s="98" t="s">
        <v>15</v>
      </c>
      <c r="AF118" s="175" t="str">
        <f>$AF$6</f>
        <v>0</v>
      </c>
      <c r="AG118" s="190" t="str">
        <f>$AG$6</f>
        <v>6</v>
      </c>
      <c r="AH118" s="219"/>
      <c r="AI118" s="98" t="s">
        <v>256</v>
      </c>
      <c r="AJ118" s="190" t="str">
        <f>$AJ$6</f>
        <v>0</v>
      </c>
      <c r="AK118" s="219"/>
      <c r="AL118" s="190" t="str">
        <f>$AL$6</f>
        <v>2</v>
      </c>
      <c r="AM118" s="219"/>
      <c r="AN118" s="438" t="s">
        <v>180</v>
      </c>
      <c r="AO118" s="438"/>
      <c r="AP118" s="448"/>
      <c r="AQ118" s="457"/>
      <c r="AR118" s="478"/>
      <c r="AS118" s="473"/>
      <c r="AT118" s="473"/>
      <c r="AU118" s="473"/>
      <c r="AV118" s="473"/>
      <c r="AW118" s="473"/>
      <c r="AX118" s="473"/>
      <c r="AY118" s="473"/>
      <c r="AZ118" s="473"/>
      <c r="BA118" s="473"/>
      <c r="BB118" s="473"/>
      <c r="BC118" s="473"/>
      <c r="BD118" s="473"/>
      <c r="BE118" s="473"/>
      <c r="BF118" s="473"/>
      <c r="BG118" s="714"/>
      <c r="BH118" s="55"/>
    </row>
    <row r="119" spans="1:60" s="38" customFormat="1" ht="6" customHeight="1">
      <c r="A119" s="57"/>
      <c r="B119" s="86"/>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298"/>
      <c r="Z119" s="115"/>
      <c r="AA119" s="71" t="s">
        <v>260</v>
      </c>
      <c r="AB119" s="99"/>
      <c r="AC119" s="99"/>
      <c r="AD119" s="99"/>
      <c r="AE119" s="99"/>
      <c r="AF119" s="99"/>
      <c r="AG119" s="99"/>
      <c r="AH119" s="99"/>
      <c r="AI119" s="99"/>
      <c r="AJ119" s="99"/>
      <c r="AK119" s="99"/>
      <c r="AL119" s="99"/>
      <c r="AM119" s="99"/>
      <c r="AN119" s="99"/>
      <c r="AO119" s="99"/>
      <c r="AP119" s="449"/>
      <c r="AQ119" s="457"/>
      <c r="AR119" s="481"/>
      <c r="AS119" s="96"/>
      <c r="AT119" s="96"/>
      <c r="AU119" s="96"/>
      <c r="AV119" s="96"/>
      <c r="AW119" s="96"/>
      <c r="AX119" s="115"/>
      <c r="AY119" s="96" t="s">
        <v>1593</v>
      </c>
      <c r="AZ119" s="96"/>
      <c r="BA119" s="228" t="str">
        <f>$BA$7</f>
        <v>054-253-1131</v>
      </c>
      <c r="BB119" s="228"/>
      <c r="BC119" s="228"/>
      <c r="BD119" s="228"/>
      <c r="BE119" s="228"/>
      <c r="BF119" s="228"/>
      <c r="BG119" s="729"/>
      <c r="BH119" s="55"/>
    </row>
    <row r="120" spans="1:60" s="38" customFormat="1" ht="7.5" customHeight="1">
      <c r="A120" s="57"/>
      <c r="B120" s="86"/>
      <c r="C120" s="116" t="str">
        <f>$C$8</f>
        <v>※</v>
      </c>
      <c r="D120" s="128" t="s">
        <v>58</v>
      </c>
      <c r="E120" s="145" t="s">
        <v>91</v>
      </c>
      <c r="F120" s="145"/>
      <c r="G120" s="145"/>
      <c r="H120" s="145"/>
      <c r="I120" s="145"/>
      <c r="J120" s="145"/>
      <c r="K120" s="145"/>
      <c r="L120" s="145"/>
      <c r="M120" s="145"/>
      <c r="N120" s="115"/>
      <c r="O120" s="116" t="str">
        <f>$O$8</f>
        <v/>
      </c>
      <c r="P120" s="128" t="s">
        <v>72</v>
      </c>
      <c r="Q120" s="265" t="s">
        <v>145</v>
      </c>
      <c r="R120" s="265"/>
      <c r="S120" s="265"/>
      <c r="T120" s="265"/>
      <c r="U120" s="265"/>
      <c r="V120" s="265"/>
      <c r="W120" s="265"/>
      <c r="X120" s="265"/>
      <c r="Y120" s="299"/>
      <c r="Z120" s="115"/>
      <c r="AA120" s="72"/>
      <c r="AB120" s="100"/>
      <c r="AC120" s="100"/>
      <c r="AD120" s="100"/>
      <c r="AE120" s="100"/>
      <c r="AF120" s="100"/>
      <c r="AG120" s="100"/>
      <c r="AH120" s="100"/>
      <c r="AI120" s="100"/>
      <c r="AJ120" s="100"/>
      <c r="AK120" s="100"/>
      <c r="AL120" s="100"/>
      <c r="AM120" s="100"/>
      <c r="AN120" s="100"/>
      <c r="AO120" s="100"/>
      <c r="AP120" s="450"/>
      <c r="AQ120" s="457"/>
      <c r="AR120" s="481"/>
      <c r="AS120" s="96"/>
      <c r="AT120" s="96"/>
      <c r="AU120" s="96"/>
      <c r="AV120" s="96"/>
      <c r="AW120" s="96"/>
      <c r="AX120" s="55"/>
      <c r="AY120" s="96"/>
      <c r="AZ120" s="96"/>
      <c r="BA120" s="228"/>
      <c r="BB120" s="228"/>
      <c r="BC120" s="228"/>
      <c r="BD120" s="228"/>
      <c r="BE120" s="228"/>
      <c r="BF120" s="228"/>
      <c r="BG120" s="729"/>
      <c r="BH120" s="55"/>
    </row>
    <row r="121" spans="1:60" s="38" customFormat="1" ht="15" customHeight="1">
      <c r="A121" s="57"/>
      <c r="B121" s="86"/>
      <c r="C121" s="90"/>
      <c r="D121" s="129"/>
      <c r="E121" s="145"/>
      <c r="F121" s="145"/>
      <c r="G121" s="145"/>
      <c r="H121" s="145"/>
      <c r="I121" s="145"/>
      <c r="J121" s="145"/>
      <c r="K121" s="145"/>
      <c r="L121" s="145"/>
      <c r="M121" s="145"/>
      <c r="N121" s="115"/>
      <c r="O121" s="90"/>
      <c r="P121" s="129"/>
      <c r="Q121" s="265"/>
      <c r="R121" s="265"/>
      <c r="S121" s="265"/>
      <c r="T121" s="265"/>
      <c r="U121" s="265"/>
      <c r="V121" s="265"/>
      <c r="W121" s="265"/>
      <c r="X121" s="265"/>
      <c r="Y121" s="299"/>
      <c r="Z121" s="115"/>
      <c r="AA121" s="191" t="str">
        <f>AA$9</f>
        <v>0</v>
      </c>
      <c r="AB121" s="370" t="str">
        <f>AB$9</f>
        <v>0</v>
      </c>
      <c r="AC121" s="370">
        <f>AC93</f>
        <v>0</v>
      </c>
      <c r="AD121" s="370" t="str">
        <f>AD$9</f>
        <v>0</v>
      </c>
      <c r="AE121" s="370">
        <f>AE93</f>
        <v>0</v>
      </c>
      <c r="AF121" s="370" t="str">
        <f>AF$9</f>
        <v>0</v>
      </c>
      <c r="AG121" s="370">
        <f>AG93</f>
        <v>0</v>
      </c>
      <c r="AH121" s="370" t="str">
        <f>AH$9</f>
        <v>0</v>
      </c>
      <c r="AI121" s="370">
        <f>AI93</f>
        <v>0</v>
      </c>
      <c r="AJ121" s="370" t="str">
        <f>AJ$9</f>
        <v>1</v>
      </c>
      <c r="AK121" s="370">
        <f>AK93</f>
        <v>0</v>
      </c>
      <c r="AL121" s="370">
        <f>AL93</f>
        <v>0</v>
      </c>
      <c r="AM121" s="370" t="str">
        <f>AM$9</f>
        <v>4</v>
      </c>
      <c r="AN121" s="370">
        <f>AN93</f>
        <v>0</v>
      </c>
      <c r="AO121" s="370" t="str">
        <f>AO$9</f>
        <v>2</v>
      </c>
      <c r="AP121" s="451" t="str">
        <f>AP$9</f>
        <v>1</v>
      </c>
      <c r="AQ121" s="457"/>
      <c r="AR121" s="474" t="str">
        <f>$AR$9</f>
        <v>法人番号</v>
      </c>
      <c r="AS121" s="499"/>
      <c r="AT121" s="370" t="str">
        <f>$AT$9</f>
        <v>1</v>
      </c>
      <c r="AU121" s="370"/>
      <c r="AV121" s="370" t="str">
        <f>$AV$9</f>
        <v>2</v>
      </c>
      <c r="AW121" s="370" t="str">
        <f>$AW$9</f>
        <v>3</v>
      </c>
      <c r="AX121" s="370" t="str">
        <f>$AX$9</f>
        <v>4</v>
      </c>
      <c r="AY121" s="370" t="str">
        <f>$AY$9</f>
        <v>5</v>
      </c>
      <c r="AZ121" s="370" t="str">
        <f>$AZ$9</f>
        <v>6</v>
      </c>
      <c r="BA121" s="370" t="str">
        <f>$BA$9</f>
        <v>7</v>
      </c>
      <c r="BB121" s="370" t="str">
        <f>$BB$9</f>
        <v>8</v>
      </c>
      <c r="BC121" s="370" t="str">
        <f>$BC$9</f>
        <v>9</v>
      </c>
      <c r="BD121" s="370" t="str">
        <f>$BD$9</f>
        <v>1</v>
      </c>
      <c r="BE121" s="370" t="str">
        <f>$BE$9</f>
        <v>2</v>
      </c>
      <c r="BF121" s="370" t="str">
        <f>$BF$9</f>
        <v>3</v>
      </c>
      <c r="BG121" s="220" t="str">
        <f>$BG$9</f>
        <v>4</v>
      </c>
      <c r="BH121" s="55"/>
    </row>
    <row r="122" spans="1:60" s="38" customFormat="1" ht="6" customHeight="1">
      <c r="A122" s="57"/>
      <c r="B122" s="86"/>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298"/>
      <c r="Z122" s="115"/>
      <c r="AA122" s="87"/>
      <c r="AB122" s="87"/>
      <c r="AC122" s="298"/>
      <c r="AD122" s="115"/>
      <c r="AE122" s="115"/>
      <c r="AF122" s="86"/>
      <c r="AG122" s="298"/>
      <c r="AH122" s="115"/>
      <c r="AI122" s="115"/>
      <c r="AJ122" s="86"/>
      <c r="AK122" s="115"/>
      <c r="AL122" s="298"/>
      <c r="AM122" s="115"/>
      <c r="AN122" s="115"/>
      <c r="AO122" s="442"/>
      <c r="AP122" s="298"/>
      <c r="AQ122" s="457"/>
      <c r="AR122" s="475"/>
      <c r="AS122" s="500"/>
      <c r="AT122" s="510"/>
      <c r="AU122" s="518"/>
      <c r="AV122" s="536"/>
      <c r="AW122" s="561"/>
      <c r="AX122" s="578"/>
      <c r="AY122" s="607"/>
      <c r="AZ122" s="635"/>
      <c r="BA122" s="561"/>
      <c r="BB122" s="578"/>
      <c r="BC122" s="607"/>
      <c r="BD122" s="635"/>
      <c r="BE122" s="561"/>
      <c r="BF122" s="578"/>
      <c r="BG122" s="716"/>
      <c r="BH122" s="55"/>
    </row>
    <row r="123" spans="1:60" s="38" customFormat="1" ht="9" customHeight="1">
      <c r="A123" s="57"/>
      <c r="B123" s="86"/>
      <c r="C123" s="116" t="str">
        <f>$C$11</f>
        <v/>
      </c>
      <c r="D123" s="128" t="s">
        <v>69</v>
      </c>
      <c r="E123" s="146" t="s">
        <v>3</v>
      </c>
      <c r="F123" s="146"/>
      <c r="G123" s="146"/>
      <c r="H123" s="146"/>
      <c r="I123" s="146"/>
      <c r="J123" s="146"/>
      <c r="K123" s="146"/>
      <c r="L123" s="146"/>
      <c r="M123" s="146"/>
      <c r="N123" s="115"/>
      <c r="O123" s="116" t="str">
        <f>$O$11</f>
        <v/>
      </c>
      <c r="P123" s="128" t="s">
        <v>30</v>
      </c>
      <c r="Q123" s="264" t="s">
        <v>154</v>
      </c>
      <c r="R123" s="264"/>
      <c r="S123" s="264"/>
      <c r="T123" s="264"/>
      <c r="U123" s="264"/>
      <c r="V123" s="264"/>
      <c r="W123" s="264"/>
      <c r="X123" s="264"/>
      <c r="Y123" s="297"/>
      <c r="Z123" s="55"/>
      <c r="AA123" s="328" t="s">
        <v>267</v>
      </c>
      <c r="AB123" s="383"/>
      <c r="AC123" s="391" t="str">
        <f>$AC$11</f>
        <v>63516000001421  20260503</v>
      </c>
      <c r="AD123" s="404"/>
      <c r="AE123" s="404"/>
      <c r="AF123" s="404"/>
      <c r="AG123" s="404"/>
      <c r="AH123" s="404"/>
      <c r="AI123" s="404"/>
      <c r="AJ123" s="404"/>
      <c r="AK123" s="404"/>
      <c r="AL123" s="404"/>
      <c r="AM123" s="404"/>
      <c r="AN123" s="404"/>
      <c r="AO123" s="404"/>
      <c r="AP123" s="404"/>
      <c r="AQ123" s="404"/>
      <c r="AR123" s="404"/>
      <c r="AS123" s="494"/>
      <c r="AT123" s="494"/>
      <c r="AU123" s="513"/>
      <c r="AV123" s="544" t="s">
        <v>279</v>
      </c>
      <c r="AW123" s="574"/>
      <c r="AX123" s="574"/>
      <c r="AY123" s="574"/>
      <c r="AZ123" s="574"/>
      <c r="BA123" s="574"/>
      <c r="BB123" s="684"/>
      <c r="BC123" s="688" t="s">
        <v>66</v>
      </c>
      <c r="BD123" s="574"/>
      <c r="BE123" s="574"/>
      <c r="BF123" s="574"/>
      <c r="BG123" s="684"/>
      <c r="BH123" s="55"/>
    </row>
    <row r="124" spans="1:60" s="38" customFormat="1" ht="13.5" customHeight="1">
      <c r="A124" s="57"/>
      <c r="B124" s="86"/>
      <c r="C124" s="90"/>
      <c r="D124" s="129"/>
      <c r="E124" s="146"/>
      <c r="F124" s="146"/>
      <c r="G124" s="146"/>
      <c r="H124" s="146"/>
      <c r="I124" s="146"/>
      <c r="J124" s="146"/>
      <c r="K124" s="146"/>
      <c r="L124" s="146"/>
      <c r="M124" s="146"/>
      <c r="N124" s="115"/>
      <c r="O124" s="90"/>
      <c r="P124" s="129"/>
      <c r="Q124" s="264"/>
      <c r="R124" s="264"/>
      <c r="S124" s="264"/>
      <c r="T124" s="264"/>
      <c r="U124" s="264"/>
      <c r="V124" s="264"/>
      <c r="W124" s="264"/>
      <c r="X124" s="264"/>
      <c r="Y124" s="297"/>
      <c r="Z124" s="55"/>
      <c r="AA124" s="337"/>
      <c r="AB124" s="380"/>
      <c r="AC124" s="392"/>
      <c r="AD124" s="405"/>
      <c r="AE124" s="405"/>
      <c r="AF124" s="405"/>
      <c r="AG124" s="405"/>
      <c r="AH124" s="405"/>
      <c r="AI124" s="405"/>
      <c r="AJ124" s="405"/>
      <c r="AK124" s="405"/>
      <c r="AL124" s="405"/>
      <c r="AM124" s="405"/>
      <c r="AN124" s="405"/>
      <c r="AO124" s="405"/>
      <c r="AP124" s="405"/>
      <c r="AQ124" s="405"/>
      <c r="AR124" s="405"/>
      <c r="AS124" s="495"/>
      <c r="AT124" s="495"/>
      <c r="AU124" s="514"/>
      <c r="AV124" s="545" t="str">
        <f>$AV$12</f>
        <v>00830-3-960307</v>
      </c>
      <c r="AW124" s="575"/>
      <c r="AX124" s="575"/>
      <c r="AY124" s="575"/>
      <c r="AZ124" s="575"/>
      <c r="BA124" s="575"/>
      <c r="BB124" s="685"/>
      <c r="BC124" s="689" t="str">
        <f>$BC$12</f>
        <v>静岡財務事務所</v>
      </c>
      <c r="BD124" s="690"/>
      <c r="BE124" s="690"/>
      <c r="BF124" s="690"/>
      <c r="BG124" s="730"/>
      <c r="BH124" s="55"/>
    </row>
    <row r="125" spans="1:60" s="38" customFormat="1" ht="6" customHeight="1">
      <c r="A125" s="57"/>
      <c r="B125" s="86"/>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298"/>
      <c r="Z125" s="55"/>
      <c r="AA125" s="348" t="s">
        <v>19</v>
      </c>
      <c r="AB125" s="384"/>
      <c r="AC125" s="372"/>
      <c r="AD125" s="372"/>
      <c r="AE125" s="372"/>
      <c r="AF125" s="372"/>
      <c r="AG125" s="372"/>
      <c r="AH125" s="372"/>
      <c r="AI125" s="372"/>
      <c r="AJ125" s="372"/>
      <c r="AK125" s="372"/>
      <c r="AL125" s="372"/>
      <c r="AM125" s="372"/>
      <c r="AN125" s="372"/>
      <c r="AO125" s="372"/>
      <c r="AP125" s="372"/>
      <c r="AQ125" s="372"/>
      <c r="AR125" s="372"/>
      <c r="AS125" s="503"/>
      <c r="AT125" s="503"/>
      <c r="AU125" s="503"/>
      <c r="AV125" s="546" t="s">
        <v>44</v>
      </c>
      <c r="AW125" s="567"/>
      <c r="AX125" s="588" t="s">
        <v>164</v>
      </c>
      <c r="AY125" s="567" t="s">
        <v>171</v>
      </c>
      <c r="AZ125" s="630" t="s">
        <v>187</v>
      </c>
      <c r="BA125" s="588" t="s">
        <v>190</v>
      </c>
      <c r="BB125" s="567" t="s">
        <v>164</v>
      </c>
      <c r="BC125" s="630" t="s">
        <v>194</v>
      </c>
      <c r="BD125" s="588" t="s">
        <v>187</v>
      </c>
      <c r="BE125" s="567" t="s">
        <v>190</v>
      </c>
      <c r="BF125" s="630" t="s">
        <v>164</v>
      </c>
      <c r="BG125" s="588" t="s">
        <v>196</v>
      </c>
      <c r="BH125" s="55"/>
    </row>
    <row r="126" spans="1:60" s="38" customFormat="1" ht="3" customHeight="1">
      <c r="A126" s="57"/>
      <c r="B126" s="86"/>
      <c r="C126" s="116" t="str">
        <f>$C$14</f>
        <v/>
      </c>
      <c r="D126" s="128" t="s">
        <v>17</v>
      </c>
      <c r="E126" s="96" t="s">
        <v>99</v>
      </c>
      <c r="F126" s="96"/>
      <c r="G126" s="96"/>
      <c r="H126" s="96"/>
      <c r="I126" s="96"/>
      <c r="J126" s="96"/>
      <c r="K126" s="96"/>
      <c r="L126" s="96"/>
      <c r="M126" s="115"/>
      <c r="N126" s="115"/>
      <c r="O126" s="115"/>
      <c r="P126" s="115"/>
      <c r="Q126" s="115"/>
      <c r="R126" s="115"/>
      <c r="S126" s="115"/>
      <c r="T126" s="115"/>
      <c r="U126" s="115"/>
      <c r="V126" s="115"/>
      <c r="W126" s="115"/>
      <c r="X126" s="115"/>
      <c r="Y126" s="298"/>
      <c r="Z126" s="55"/>
      <c r="AA126" s="339"/>
      <c r="AB126" s="373"/>
      <c r="AC126" s="373"/>
      <c r="AD126" s="373"/>
      <c r="AE126" s="373"/>
      <c r="AF126" s="373"/>
      <c r="AG126" s="373"/>
      <c r="AH126" s="373"/>
      <c r="AI126" s="373"/>
      <c r="AJ126" s="373"/>
      <c r="AK126" s="373"/>
      <c r="AL126" s="373"/>
      <c r="AM126" s="373"/>
      <c r="AN126" s="373"/>
      <c r="AO126" s="373"/>
      <c r="AP126" s="373"/>
      <c r="AQ126" s="373"/>
      <c r="AR126" s="373"/>
      <c r="AS126" s="504"/>
      <c r="AT126" s="504"/>
      <c r="AU126" s="504"/>
      <c r="AV126" s="547"/>
      <c r="AW126" s="568"/>
      <c r="AX126" s="589"/>
      <c r="AY126" s="568"/>
      <c r="AZ126" s="636"/>
      <c r="BA126" s="589"/>
      <c r="BB126" s="568"/>
      <c r="BC126" s="636"/>
      <c r="BD126" s="589"/>
      <c r="BE126" s="568"/>
      <c r="BF126" s="636"/>
      <c r="BG126" s="589"/>
      <c r="BH126" s="55"/>
    </row>
    <row r="127" spans="1:60" s="38" customFormat="1" ht="13.5" customHeight="1">
      <c r="A127" s="57"/>
      <c r="B127" s="86"/>
      <c r="C127" s="89"/>
      <c r="D127" s="130"/>
      <c r="E127" s="96"/>
      <c r="F127" s="96"/>
      <c r="G127" s="96"/>
      <c r="H127" s="96"/>
      <c r="I127" s="96"/>
      <c r="J127" s="96"/>
      <c r="K127" s="96"/>
      <c r="L127" s="96"/>
      <c r="M127" s="115"/>
      <c r="N127" s="115"/>
      <c r="O127" s="115"/>
      <c r="P127" s="115"/>
      <c r="Q127" s="115"/>
      <c r="R127" s="115"/>
      <c r="S127" s="115"/>
      <c r="T127" s="115"/>
      <c r="U127" s="115"/>
      <c r="V127" s="115"/>
      <c r="W127" s="115"/>
      <c r="X127" s="115"/>
      <c r="Y127" s="298"/>
      <c r="Z127" s="55"/>
      <c r="AA127" s="340"/>
      <c r="AB127" s="374"/>
      <c r="AC127" s="374"/>
      <c r="AD127" s="374"/>
      <c r="AE127" s="374"/>
      <c r="AF127" s="374"/>
      <c r="AG127" s="374"/>
      <c r="AH127" s="374"/>
      <c r="AI127" s="374"/>
      <c r="AJ127" s="374"/>
      <c r="AK127" s="374"/>
      <c r="AL127" s="374"/>
      <c r="AM127" s="374"/>
      <c r="AN127" s="374"/>
      <c r="AO127" s="374"/>
      <c r="AP127" s="374"/>
      <c r="AQ127" s="374"/>
      <c r="AR127" s="374"/>
      <c r="AS127" s="505"/>
      <c r="AT127" s="505"/>
      <c r="AU127" s="505"/>
      <c r="AV127" s="548"/>
      <c r="AW127" s="576"/>
      <c r="AX127" s="590" t="str">
        <f t="shared" ref="AX127:BG127" si="29">AX$15</f>
        <v xml:space="preserve"> </v>
      </c>
      <c r="AY127" s="576" t="str">
        <f t="shared" si="29"/>
        <v xml:space="preserve"> </v>
      </c>
      <c r="AZ127" s="631" t="str">
        <f t="shared" si="29"/>
        <v xml:space="preserve"> </v>
      </c>
      <c r="BA127" s="590" t="str">
        <f t="shared" si="29"/>
        <v/>
      </c>
      <c r="BB127" s="576" t="str">
        <f t="shared" si="29"/>
        <v>7</v>
      </c>
      <c r="BC127" s="631" t="str">
        <f t="shared" si="29"/>
        <v>0</v>
      </c>
      <c r="BD127" s="590" t="str">
        <f t="shared" si="29"/>
        <v>2</v>
      </c>
      <c r="BE127" s="576" t="str">
        <f t="shared" si="29"/>
        <v>0</v>
      </c>
      <c r="BF127" s="631" t="str">
        <f t="shared" si="29"/>
        <v>8</v>
      </c>
      <c r="BG127" s="590" t="str">
        <f t="shared" si="29"/>
        <v>4</v>
      </c>
      <c r="BH127" s="55"/>
    </row>
    <row r="128" spans="1:60" s="38" customFormat="1" ht="6" customHeight="1">
      <c r="A128" s="57"/>
      <c r="B128" s="86"/>
      <c r="C128" s="90"/>
      <c r="D128" s="129"/>
      <c r="E128" s="96"/>
      <c r="F128" s="96"/>
      <c r="G128" s="96"/>
      <c r="H128" s="96"/>
      <c r="I128" s="96"/>
      <c r="J128" s="96"/>
      <c r="K128" s="96"/>
      <c r="L128" s="96"/>
      <c r="M128" s="115"/>
      <c r="N128" s="115"/>
      <c r="O128" s="133"/>
      <c r="P128" s="249"/>
      <c r="Q128" s="115"/>
      <c r="R128" s="115"/>
      <c r="S128" s="115"/>
      <c r="T128" s="115"/>
      <c r="U128" s="115"/>
      <c r="V128" s="115"/>
      <c r="W128" s="115"/>
      <c r="X128" s="115"/>
      <c r="Y128" s="298"/>
      <c r="Z128" s="55"/>
      <c r="AA128" s="349" t="s">
        <v>3264</v>
      </c>
      <c r="AB128" s="385"/>
      <c r="AC128" s="399" t="s">
        <v>3966</v>
      </c>
      <c r="AD128" s="410"/>
      <c r="AE128" s="410"/>
      <c r="AF128" s="410"/>
      <c r="AG128" s="410"/>
      <c r="AH128" s="410"/>
      <c r="AI128" s="410"/>
      <c r="AJ128" s="410"/>
      <c r="AK128" s="410"/>
      <c r="AL128" s="410"/>
      <c r="AM128" s="410"/>
      <c r="AN128" s="410"/>
      <c r="AO128" s="410"/>
      <c r="AP128" s="410"/>
      <c r="AQ128" s="410"/>
      <c r="AR128" s="410"/>
      <c r="AS128" s="410"/>
      <c r="AT128" s="410"/>
      <c r="AU128" s="410"/>
      <c r="AV128" s="546" t="s">
        <v>26</v>
      </c>
      <c r="AW128" s="191"/>
      <c r="AX128" s="220" t="str">
        <f t="shared" ref="AX128:BG128" si="30">AX$16</f>
        <v xml:space="preserve"> </v>
      </c>
      <c r="AY128" s="191" t="str">
        <f t="shared" si="30"/>
        <v xml:space="preserve"> </v>
      </c>
      <c r="AZ128" s="207" t="str">
        <f t="shared" si="30"/>
        <v xml:space="preserve"> </v>
      </c>
      <c r="BA128" s="220" t="str">
        <f t="shared" si="30"/>
        <v xml:space="preserve"> </v>
      </c>
      <c r="BB128" s="191" t="str">
        <f t="shared" si="30"/>
        <v/>
      </c>
      <c r="BC128" s="207" t="str">
        <f t="shared" si="30"/>
        <v>3</v>
      </c>
      <c r="BD128" s="220" t="str">
        <f t="shared" si="30"/>
        <v>5</v>
      </c>
      <c r="BE128" s="191" t="str">
        <f t="shared" si="30"/>
        <v>0</v>
      </c>
      <c r="BF128" s="207" t="str">
        <f t="shared" si="30"/>
        <v>1</v>
      </c>
      <c r="BG128" s="220" t="str">
        <f t="shared" si="30"/>
        <v>3</v>
      </c>
      <c r="BH128" s="55"/>
    </row>
    <row r="129" spans="1:60" s="38" customFormat="1" ht="9" customHeight="1">
      <c r="A129" s="58"/>
      <c r="B129" s="87"/>
      <c r="C129" s="117"/>
      <c r="D129" s="117"/>
      <c r="E129" s="115"/>
      <c r="F129" s="115"/>
      <c r="G129" s="115"/>
      <c r="H129" s="115"/>
      <c r="I129" s="115"/>
      <c r="J129" s="115"/>
      <c r="K129" s="115"/>
      <c r="L129" s="115"/>
      <c r="M129" s="115"/>
      <c r="N129" s="115"/>
      <c r="O129" s="115"/>
      <c r="P129" s="115"/>
      <c r="Q129" s="115"/>
      <c r="R129" s="115"/>
      <c r="S129" s="115"/>
      <c r="T129" s="115"/>
      <c r="U129" s="115"/>
      <c r="V129" s="115"/>
      <c r="W129" s="115"/>
      <c r="X129" s="115"/>
      <c r="Y129" s="298"/>
      <c r="Z129" s="55"/>
      <c r="AA129" s="350"/>
      <c r="AB129" s="386"/>
      <c r="AC129" s="400"/>
      <c r="AD129" s="411"/>
      <c r="AE129" s="411"/>
      <c r="AF129" s="411"/>
      <c r="AG129" s="411"/>
      <c r="AH129" s="411"/>
      <c r="AI129" s="411"/>
      <c r="AJ129" s="411"/>
      <c r="AK129" s="411"/>
      <c r="AL129" s="411"/>
      <c r="AM129" s="411"/>
      <c r="AN129" s="411"/>
      <c r="AO129" s="411"/>
      <c r="AP129" s="411"/>
      <c r="AQ129" s="411"/>
      <c r="AR129" s="411"/>
      <c r="AS129" s="411"/>
      <c r="AT129" s="411"/>
      <c r="AU129" s="411"/>
      <c r="AV129" s="548"/>
      <c r="AW129" s="189"/>
      <c r="AX129" s="218">
        <f t="shared" ref="AX129:BG129" si="31">AX101</f>
        <v>0</v>
      </c>
      <c r="AY129" s="189">
        <f t="shared" si="31"/>
        <v>0</v>
      </c>
      <c r="AZ129" s="206">
        <f t="shared" si="31"/>
        <v>0</v>
      </c>
      <c r="BA129" s="218">
        <f t="shared" si="31"/>
        <v>0</v>
      </c>
      <c r="BB129" s="189">
        <f t="shared" si="31"/>
        <v>0</v>
      </c>
      <c r="BC129" s="206">
        <f t="shared" si="31"/>
        <v>0</v>
      </c>
      <c r="BD129" s="218">
        <f t="shared" si="31"/>
        <v>0</v>
      </c>
      <c r="BE129" s="189">
        <f t="shared" si="31"/>
        <v>0</v>
      </c>
      <c r="BF129" s="206">
        <f t="shared" si="31"/>
        <v>0</v>
      </c>
      <c r="BG129" s="218">
        <f t="shared" si="31"/>
        <v>0</v>
      </c>
      <c r="BH129" s="55"/>
    </row>
    <row r="130" spans="1:60" s="38" customFormat="1" ht="10.5" customHeight="1">
      <c r="A130" s="70" t="s">
        <v>161</v>
      </c>
      <c r="B130" s="98"/>
      <c r="C130" s="98"/>
      <c r="D130" s="98"/>
      <c r="E130" s="156" t="s">
        <v>167</v>
      </c>
      <c r="F130" s="174"/>
      <c r="G130" s="174"/>
      <c r="H130" s="174"/>
      <c r="I130" s="174"/>
      <c r="J130" s="174"/>
      <c r="K130" s="174"/>
      <c r="L130" s="174"/>
      <c r="M130" s="174"/>
      <c r="N130" s="174"/>
      <c r="O130" s="245"/>
      <c r="P130" s="156" t="s">
        <v>217</v>
      </c>
      <c r="Q130" s="174"/>
      <c r="R130" s="174"/>
      <c r="S130" s="174"/>
      <c r="T130" s="174"/>
      <c r="U130" s="174"/>
      <c r="V130" s="174"/>
      <c r="W130" s="174"/>
      <c r="X130" s="174"/>
      <c r="Y130" s="245"/>
      <c r="Z130" s="55"/>
      <c r="AA130" s="350"/>
      <c r="AB130" s="386"/>
      <c r="AC130" s="399" t="s">
        <v>3564</v>
      </c>
      <c r="AD130" s="410"/>
      <c r="AE130" s="410"/>
      <c r="AF130" s="410"/>
      <c r="AG130" s="410"/>
      <c r="AH130" s="410"/>
      <c r="AI130" s="410"/>
      <c r="AJ130" s="410"/>
      <c r="AK130" s="410"/>
      <c r="AL130" s="410"/>
      <c r="AM130" s="410"/>
      <c r="AN130" s="410"/>
      <c r="AO130" s="410"/>
      <c r="AP130" s="410"/>
      <c r="AQ130" s="410"/>
      <c r="AR130" s="410"/>
      <c r="AS130" s="410"/>
      <c r="AT130" s="410"/>
      <c r="AU130" s="410"/>
      <c r="AV130" s="546" t="s">
        <v>58</v>
      </c>
      <c r="AW130" s="191"/>
      <c r="AX130" s="220" t="str">
        <f t="shared" ref="AX130:BG130" si="32">AX$18</f>
        <v xml:space="preserve"> </v>
      </c>
      <c r="AY130" s="191" t="str">
        <f t="shared" si="32"/>
        <v xml:space="preserve"> </v>
      </c>
      <c r="AZ130" s="207" t="str">
        <f t="shared" si="32"/>
        <v xml:space="preserve"> </v>
      </c>
      <c r="BA130" s="220" t="str">
        <f t="shared" si="32"/>
        <v xml:space="preserve"> </v>
      </c>
      <c r="BB130" s="191" t="str">
        <f t="shared" si="32"/>
        <v xml:space="preserve"> </v>
      </c>
      <c r="BC130" s="207" t="str">
        <f t="shared" si="32"/>
        <v xml:space="preserve"> </v>
      </c>
      <c r="BD130" s="220" t="str">
        <f t="shared" si="32"/>
        <v xml:space="preserve"> </v>
      </c>
      <c r="BE130" s="191" t="str">
        <f t="shared" si="32"/>
        <v xml:space="preserve"> </v>
      </c>
      <c r="BF130" s="207" t="str">
        <f t="shared" si="32"/>
        <v xml:space="preserve"> </v>
      </c>
      <c r="BG130" s="220" t="str">
        <f t="shared" si="32"/>
        <v/>
      </c>
      <c r="BH130" s="55"/>
    </row>
    <row r="131" spans="1:60" s="38" customFormat="1" ht="7.5" customHeight="1">
      <c r="A131" s="71" t="s">
        <v>82</v>
      </c>
      <c r="B131" s="99"/>
      <c r="C131" s="99"/>
      <c r="D131" s="99"/>
      <c r="E131" s="157">
        <v>11</v>
      </c>
      <c r="F131" s="170" t="s">
        <v>164</v>
      </c>
      <c r="G131" s="188" t="s">
        <v>171</v>
      </c>
      <c r="H131" s="202" t="s">
        <v>187</v>
      </c>
      <c r="I131" s="217" t="s">
        <v>190</v>
      </c>
      <c r="J131" s="188" t="s">
        <v>164</v>
      </c>
      <c r="K131" s="202" t="s">
        <v>194</v>
      </c>
      <c r="L131" s="217" t="s">
        <v>187</v>
      </c>
      <c r="M131" s="188" t="s">
        <v>190</v>
      </c>
      <c r="N131" s="202" t="s">
        <v>164</v>
      </c>
      <c r="O131" s="217" t="s">
        <v>196</v>
      </c>
      <c r="P131" s="170" t="s">
        <v>164</v>
      </c>
      <c r="Q131" s="188" t="s">
        <v>171</v>
      </c>
      <c r="R131" s="202" t="s">
        <v>187</v>
      </c>
      <c r="S131" s="217" t="s">
        <v>190</v>
      </c>
      <c r="T131" s="188" t="s">
        <v>164</v>
      </c>
      <c r="U131" s="202" t="s">
        <v>194</v>
      </c>
      <c r="V131" s="217" t="s">
        <v>187</v>
      </c>
      <c r="W131" s="188" t="s">
        <v>190</v>
      </c>
      <c r="X131" s="202" t="s">
        <v>164</v>
      </c>
      <c r="Y131" s="217" t="s">
        <v>196</v>
      </c>
      <c r="Z131" s="55"/>
      <c r="AA131" s="350"/>
      <c r="AB131" s="386"/>
      <c r="AC131" s="400"/>
      <c r="AD131" s="411"/>
      <c r="AE131" s="411"/>
      <c r="AF131" s="411"/>
      <c r="AG131" s="411"/>
      <c r="AH131" s="411"/>
      <c r="AI131" s="411"/>
      <c r="AJ131" s="411"/>
      <c r="AK131" s="411"/>
      <c r="AL131" s="411"/>
      <c r="AM131" s="411"/>
      <c r="AN131" s="411"/>
      <c r="AO131" s="411"/>
      <c r="AP131" s="411"/>
      <c r="AQ131" s="411"/>
      <c r="AR131" s="411"/>
      <c r="AS131" s="411"/>
      <c r="AT131" s="411"/>
      <c r="AU131" s="411"/>
      <c r="AV131" s="548"/>
      <c r="AW131" s="189"/>
      <c r="AX131" s="218">
        <f t="shared" ref="AX131:BG131" si="33">AX103</f>
        <v>0</v>
      </c>
      <c r="AY131" s="189">
        <f t="shared" si="33"/>
        <v>0</v>
      </c>
      <c r="AZ131" s="206">
        <f t="shared" si="33"/>
        <v>0</v>
      </c>
      <c r="BA131" s="218">
        <f t="shared" si="33"/>
        <v>0</v>
      </c>
      <c r="BB131" s="189">
        <f t="shared" si="33"/>
        <v>0</v>
      </c>
      <c r="BC131" s="206">
        <f t="shared" si="33"/>
        <v>0</v>
      </c>
      <c r="BD131" s="218">
        <f t="shared" si="33"/>
        <v>0</v>
      </c>
      <c r="BE131" s="189">
        <f t="shared" si="33"/>
        <v>0</v>
      </c>
      <c r="BF131" s="206">
        <f t="shared" si="33"/>
        <v>0</v>
      </c>
      <c r="BG131" s="218">
        <f t="shared" si="33"/>
        <v>0</v>
      </c>
      <c r="BH131" s="55"/>
    </row>
    <row r="132" spans="1:60" s="38" customFormat="1" ht="18" customHeight="1">
      <c r="A132" s="72"/>
      <c r="B132" s="100"/>
      <c r="C132" s="100"/>
      <c r="D132" s="100"/>
      <c r="E132" s="158"/>
      <c r="F132" s="90" t="str">
        <f t="shared" ref="F132:Y132" si="34">F$20</f>
        <v xml:space="preserve"> </v>
      </c>
      <c r="G132" s="189" t="str">
        <f t="shared" si="34"/>
        <v xml:space="preserve"> </v>
      </c>
      <c r="H132" s="206" t="str">
        <f t="shared" si="34"/>
        <v xml:space="preserve"> </v>
      </c>
      <c r="I132" s="218" t="str">
        <f t="shared" si="34"/>
        <v/>
      </c>
      <c r="J132" s="189" t="str">
        <f t="shared" si="34"/>
        <v>7</v>
      </c>
      <c r="K132" s="206" t="str">
        <f t="shared" si="34"/>
        <v>0</v>
      </c>
      <c r="L132" s="218" t="str">
        <f t="shared" si="34"/>
        <v>2</v>
      </c>
      <c r="M132" s="189" t="str">
        <f t="shared" si="34"/>
        <v>0</v>
      </c>
      <c r="N132" s="206" t="str">
        <f t="shared" si="34"/>
        <v>8</v>
      </c>
      <c r="O132" s="218" t="str">
        <f t="shared" si="34"/>
        <v>4</v>
      </c>
      <c r="P132" s="90" t="str">
        <f t="shared" si="34"/>
        <v xml:space="preserve"> </v>
      </c>
      <c r="Q132" s="189" t="str">
        <f t="shared" si="34"/>
        <v xml:space="preserve"> </v>
      </c>
      <c r="R132" s="206" t="str">
        <f t="shared" si="34"/>
        <v xml:space="preserve"> </v>
      </c>
      <c r="S132" s="218" t="str">
        <f t="shared" si="34"/>
        <v xml:space="preserve"> </v>
      </c>
      <c r="T132" s="189" t="str">
        <f t="shared" si="34"/>
        <v/>
      </c>
      <c r="U132" s="206" t="str">
        <f t="shared" si="34"/>
        <v>3</v>
      </c>
      <c r="V132" s="218" t="str">
        <f t="shared" si="34"/>
        <v>5</v>
      </c>
      <c r="W132" s="189" t="str">
        <f t="shared" si="34"/>
        <v>0</v>
      </c>
      <c r="X132" s="206" t="str">
        <f t="shared" si="34"/>
        <v>1</v>
      </c>
      <c r="Y132" s="218" t="str">
        <f t="shared" si="34"/>
        <v>3</v>
      </c>
      <c r="Z132" s="55"/>
      <c r="AA132" s="350"/>
      <c r="AB132" s="386"/>
      <c r="AC132" s="401" t="s">
        <v>3938</v>
      </c>
      <c r="AD132" s="412"/>
      <c r="AE132" s="412"/>
      <c r="AF132" s="412"/>
      <c r="AG132" s="412"/>
      <c r="AH132" s="412"/>
      <c r="AI132" s="412"/>
      <c r="AJ132" s="412"/>
      <c r="AK132" s="412"/>
      <c r="AL132" s="412"/>
      <c r="AM132" s="412"/>
      <c r="AN132" s="412"/>
      <c r="AO132" s="412"/>
      <c r="AP132" s="412"/>
      <c r="AQ132" s="412"/>
      <c r="AR132" s="412"/>
      <c r="AS132" s="412"/>
      <c r="AT132" s="412"/>
      <c r="AU132" s="412"/>
      <c r="AV132" s="127" t="s">
        <v>69</v>
      </c>
      <c r="AW132" s="190"/>
      <c r="AX132" s="219" t="str">
        <f t="shared" ref="AX132:BG132" si="35">AX$20</f>
        <v xml:space="preserve"> </v>
      </c>
      <c r="AY132" s="184" t="str">
        <f t="shared" si="35"/>
        <v xml:space="preserve"> </v>
      </c>
      <c r="AZ132" s="200" t="str">
        <f t="shared" si="35"/>
        <v xml:space="preserve"> </v>
      </c>
      <c r="BA132" s="219" t="str">
        <f t="shared" si="35"/>
        <v xml:space="preserve"> </v>
      </c>
      <c r="BB132" s="190" t="str">
        <f t="shared" si="35"/>
        <v/>
      </c>
      <c r="BC132" s="200" t="str">
        <f t="shared" si="35"/>
        <v>3</v>
      </c>
      <c r="BD132" s="219" t="str">
        <f t="shared" si="35"/>
        <v>5</v>
      </c>
      <c r="BE132" s="190" t="str">
        <f t="shared" si="35"/>
        <v>0</v>
      </c>
      <c r="BF132" s="200" t="str">
        <f t="shared" si="35"/>
        <v>1</v>
      </c>
      <c r="BG132" s="219" t="str">
        <f t="shared" si="35"/>
        <v>3</v>
      </c>
      <c r="BH132" s="55"/>
    </row>
    <row r="133" spans="1:60" s="38" customFormat="1" ht="21" customHeight="1">
      <c r="A133" s="56" t="s">
        <v>105</v>
      </c>
      <c r="B133" s="101" t="s">
        <v>149</v>
      </c>
      <c r="C133" s="118"/>
      <c r="D133" s="118"/>
      <c r="E133" s="159">
        <v>12</v>
      </c>
      <c r="F133" s="175" t="str">
        <f t="shared" ref="F133:O133" si="36">F$21</f>
        <v xml:space="preserve"> </v>
      </c>
      <c r="G133" s="190" t="str">
        <f t="shared" si="36"/>
        <v xml:space="preserve"> </v>
      </c>
      <c r="H133" s="200" t="str">
        <f t="shared" si="36"/>
        <v xml:space="preserve"> </v>
      </c>
      <c r="I133" s="219" t="str">
        <f t="shared" si="36"/>
        <v xml:space="preserve"> </v>
      </c>
      <c r="J133" s="190" t="str">
        <f t="shared" si="36"/>
        <v xml:space="preserve"> </v>
      </c>
      <c r="K133" s="200" t="str">
        <f t="shared" si="36"/>
        <v xml:space="preserve"> </v>
      </c>
      <c r="L133" s="219" t="str">
        <f t="shared" si="36"/>
        <v xml:space="preserve"> </v>
      </c>
      <c r="M133" s="190" t="str">
        <f t="shared" si="36"/>
        <v xml:space="preserve"> </v>
      </c>
      <c r="N133" s="200" t="str">
        <f t="shared" si="36"/>
        <v xml:space="preserve"> </v>
      </c>
      <c r="O133" s="219" t="str">
        <f t="shared" si="36"/>
        <v/>
      </c>
      <c r="P133" s="257"/>
      <c r="Q133" s="268"/>
      <c r="R133" s="268"/>
      <c r="S133" s="268"/>
      <c r="T133" s="268"/>
      <c r="U133" s="268"/>
      <c r="V133" s="268"/>
      <c r="W133" s="268"/>
      <c r="X133" s="268"/>
      <c r="Y133" s="301"/>
      <c r="Z133" s="55"/>
      <c r="AA133" s="345" t="s">
        <v>3370</v>
      </c>
      <c r="AB133" s="381"/>
      <c r="AC133" s="381"/>
      <c r="AD133" s="381"/>
      <c r="AE133" s="381"/>
      <c r="AF133" s="381"/>
      <c r="AG133" s="425"/>
      <c r="AH133" s="425"/>
      <c r="AI133" s="425"/>
      <c r="AJ133" s="425"/>
      <c r="AK133" s="425"/>
      <c r="AL133" s="425"/>
      <c r="AM133" s="425"/>
      <c r="AN133" s="425"/>
      <c r="AO133" s="425"/>
      <c r="AP133" s="425"/>
      <c r="AQ133" s="425"/>
      <c r="AR133" s="383"/>
      <c r="AS133" s="383"/>
      <c r="AT133" s="383"/>
      <c r="AU133" s="68"/>
      <c r="AV133" s="277"/>
      <c r="AW133" s="277"/>
      <c r="AX133" s="277"/>
      <c r="AY133" s="277"/>
      <c r="AZ133" s="647" t="s">
        <v>3987</v>
      </c>
      <c r="BA133" s="668"/>
      <c r="BB133" s="681"/>
      <c r="BC133" s="681"/>
      <c r="BD133" s="681"/>
      <c r="BE133" s="681"/>
      <c r="BF133" s="681"/>
      <c r="BG133" s="721"/>
      <c r="BH133" s="55"/>
    </row>
    <row r="134" spans="1:60" s="38" customFormat="1" ht="21" customHeight="1">
      <c r="A134" s="57"/>
      <c r="B134" s="71" t="s">
        <v>213</v>
      </c>
      <c r="C134" s="99"/>
      <c r="D134" s="99"/>
      <c r="E134" s="160">
        <v>13</v>
      </c>
      <c r="F134" s="116" t="str">
        <f t="shared" ref="F134:O134" si="37">F$22</f>
        <v xml:space="preserve"> </v>
      </c>
      <c r="G134" s="191" t="str">
        <f t="shared" si="37"/>
        <v xml:space="preserve"> </v>
      </c>
      <c r="H134" s="207" t="str">
        <f t="shared" si="37"/>
        <v xml:space="preserve"> </v>
      </c>
      <c r="I134" s="220" t="str">
        <f t="shared" si="37"/>
        <v xml:space="preserve"> </v>
      </c>
      <c r="J134" s="191" t="str">
        <f t="shared" si="37"/>
        <v xml:space="preserve"> </v>
      </c>
      <c r="K134" s="207" t="str">
        <f t="shared" si="37"/>
        <v/>
      </c>
      <c r="L134" s="220" t="str">
        <f t="shared" si="37"/>
        <v>4</v>
      </c>
      <c r="M134" s="191" t="str">
        <f t="shared" si="37"/>
        <v>5</v>
      </c>
      <c r="N134" s="207" t="str">
        <f t="shared" si="37"/>
        <v>6</v>
      </c>
      <c r="O134" s="220" t="str">
        <f t="shared" si="37"/>
        <v>1</v>
      </c>
      <c r="P134" s="258"/>
      <c r="Q134" s="273"/>
      <c r="R134" s="273"/>
      <c r="S134" s="273"/>
      <c r="T134" s="273"/>
      <c r="U134" s="273"/>
      <c r="V134" s="273"/>
      <c r="W134" s="273"/>
      <c r="X134" s="273"/>
      <c r="Y134" s="307"/>
      <c r="Z134" s="55"/>
      <c r="AA134" s="346"/>
      <c r="AB134" s="145"/>
      <c r="AC134" s="145"/>
      <c r="AD134" s="145"/>
      <c r="AE134" s="145"/>
      <c r="AF134" s="145"/>
      <c r="AG134" s="264"/>
      <c r="AH134" s="145"/>
      <c r="AI134" s="145"/>
      <c r="AJ134" s="145"/>
      <c r="AK134" s="145"/>
      <c r="AL134" s="145"/>
      <c r="AM134" s="145"/>
      <c r="AN134" s="145"/>
      <c r="AO134" s="145"/>
      <c r="AP134" s="145"/>
      <c r="AQ134" s="145"/>
      <c r="AR134" s="68"/>
      <c r="AS134" s="68"/>
      <c r="AT134" s="68"/>
      <c r="AU134" s="68"/>
      <c r="AV134" s="549"/>
      <c r="AW134" s="549"/>
      <c r="AX134" s="549"/>
      <c r="AY134" s="549"/>
      <c r="AZ134" s="633"/>
      <c r="BA134" s="668"/>
      <c r="BB134" s="681"/>
      <c r="BC134" s="681"/>
      <c r="BD134" s="681"/>
      <c r="BE134" s="681"/>
      <c r="BF134" s="681"/>
      <c r="BG134" s="721"/>
      <c r="BH134" s="55"/>
    </row>
    <row r="135" spans="1:60" s="38" customFormat="1" ht="27" customHeight="1">
      <c r="A135" s="64" t="s">
        <v>215</v>
      </c>
      <c r="B135" s="92"/>
      <c r="C135" s="92"/>
      <c r="D135" s="92"/>
      <c r="E135" s="161">
        <v>14</v>
      </c>
      <c r="F135" s="176" t="str">
        <f t="shared" ref="F135:Y135" si="38">F$23</f>
        <v xml:space="preserve"> </v>
      </c>
      <c r="G135" s="192" t="str">
        <f t="shared" si="38"/>
        <v xml:space="preserve"> </v>
      </c>
      <c r="H135" s="208" t="str">
        <f t="shared" si="38"/>
        <v xml:space="preserve"> </v>
      </c>
      <c r="I135" s="221" t="str">
        <f t="shared" si="38"/>
        <v/>
      </c>
      <c r="J135" s="192" t="str">
        <f t="shared" si="38"/>
        <v>7</v>
      </c>
      <c r="K135" s="208" t="str">
        <f t="shared" si="38"/>
        <v>0</v>
      </c>
      <c r="L135" s="221" t="str">
        <f t="shared" si="38"/>
        <v>6</v>
      </c>
      <c r="M135" s="192" t="str">
        <f t="shared" si="38"/>
        <v>6</v>
      </c>
      <c r="N135" s="208" t="str">
        <f t="shared" si="38"/>
        <v>4</v>
      </c>
      <c r="O135" s="221" t="str">
        <f t="shared" si="38"/>
        <v>5</v>
      </c>
      <c r="P135" s="176" t="str">
        <f t="shared" si="38"/>
        <v xml:space="preserve"> </v>
      </c>
      <c r="Q135" s="192" t="str">
        <f t="shared" si="38"/>
        <v xml:space="preserve"> </v>
      </c>
      <c r="R135" s="208" t="str">
        <f t="shared" si="38"/>
        <v xml:space="preserve"> </v>
      </c>
      <c r="S135" s="221" t="str">
        <f t="shared" si="38"/>
        <v xml:space="preserve"> </v>
      </c>
      <c r="T135" s="192" t="str">
        <f t="shared" si="38"/>
        <v/>
      </c>
      <c r="U135" s="208" t="str">
        <f t="shared" si="38"/>
        <v>3</v>
      </c>
      <c r="V135" s="221" t="str">
        <f t="shared" si="38"/>
        <v>5</v>
      </c>
      <c r="W135" s="192" t="str">
        <f t="shared" si="38"/>
        <v>0</v>
      </c>
      <c r="X135" s="208" t="str">
        <f t="shared" si="38"/>
        <v>1</v>
      </c>
      <c r="Y135" s="303" t="str">
        <f t="shared" si="38"/>
        <v>3</v>
      </c>
      <c r="Z135" s="55"/>
      <c r="AA135" s="346"/>
      <c r="AB135" s="145"/>
      <c r="AC135" s="145"/>
      <c r="AD135" s="145"/>
      <c r="AE135" s="145"/>
      <c r="AF135" s="145"/>
      <c r="AG135" s="145"/>
      <c r="AH135" s="145"/>
      <c r="AI135" s="145"/>
      <c r="AJ135" s="145"/>
      <c r="AK135" s="145"/>
      <c r="AL135" s="145"/>
      <c r="AM135" s="145"/>
      <c r="AN135" s="145"/>
      <c r="AO135" s="145"/>
      <c r="AP135" s="145"/>
      <c r="AQ135" s="145"/>
      <c r="AR135" s="145"/>
      <c r="AS135" s="145"/>
      <c r="AT135" s="145"/>
      <c r="AU135" s="145"/>
      <c r="AV135" s="550"/>
      <c r="AW135" s="550"/>
      <c r="AX135" s="550"/>
      <c r="AY135" s="620"/>
      <c r="AZ135" s="633"/>
      <c r="BA135" s="668"/>
      <c r="BB135" s="681"/>
      <c r="BC135" s="681"/>
      <c r="BD135" s="681"/>
      <c r="BE135" s="681"/>
      <c r="BF135" s="681"/>
      <c r="BG135" s="721"/>
      <c r="BH135" s="55"/>
    </row>
    <row r="136" spans="1:60" s="38" customFormat="1" ht="21" customHeight="1">
      <c r="A136" s="57" t="s">
        <v>80</v>
      </c>
      <c r="B136" s="102"/>
      <c r="C136" s="119"/>
      <c r="D136" s="119"/>
      <c r="E136" s="119"/>
      <c r="F136" s="119"/>
      <c r="G136" s="119"/>
      <c r="H136" s="119"/>
      <c r="I136" s="119"/>
      <c r="J136" s="119"/>
      <c r="K136" s="119"/>
      <c r="L136" s="119"/>
      <c r="M136" s="119"/>
      <c r="N136" s="119"/>
      <c r="O136" s="119"/>
      <c r="P136" s="119"/>
      <c r="Q136" s="119"/>
      <c r="R136" s="119"/>
      <c r="S136" s="119"/>
      <c r="T136" s="119"/>
      <c r="U136" s="119"/>
      <c r="V136" s="119"/>
      <c r="W136" s="119"/>
      <c r="X136" s="119"/>
      <c r="Y136" s="308"/>
      <c r="Z136" s="55"/>
      <c r="AA136" s="346"/>
      <c r="AB136" s="145"/>
      <c r="AC136" s="145"/>
      <c r="AD136" s="145"/>
      <c r="AE136" s="145"/>
      <c r="AF136" s="145"/>
      <c r="AG136" s="145"/>
      <c r="AH136" s="145"/>
      <c r="AI136" s="145"/>
      <c r="AJ136" s="145"/>
      <c r="AK136" s="145"/>
      <c r="AL136" s="145"/>
      <c r="AM136" s="145"/>
      <c r="AN136" s="145"/>
      <c r="AO136" s="145"/>
      <c r="AP136" s="145"/>
      <c r="AQ136" s="145"/>
      <c r="AR136" s="145"/>
      <c r="AS136" s="145"/>
      <c r="AT136" s="145"/>
      <c r="AU136" s="145"/>
      <c r="AV136" s="145"/>
      <c r="AW136" s="145"/>
      <c r="AX136" s="145"/>
      <c r="AY136" s="621"/>
      <c r="AZ136" s="633"/>
      <c r="BA136" s="668"/>
      <c r="BB136" s="681"/>
      <c r="BC136" s="681"/>
      <c r="BD136" s="681"/>
      <c r="BE136" s="681"/>
      <c r="BF136" s="681"/>
      <c r="BG136" s="721"/>
      <c r="BH136" s="55"/>
    </row>
    <row r="137" spans="1:60" s="38" customFormat="1" ht="15" customHeight="1">
      <c r="A137" s="57"/>
      <c r="B137" s="102"/>
      <c r="C137" s="119"/>
      <c r="D137" s="119"/>
      <c r="E137" s="119"/>
      <c r="F137" s="119"/>
      <c r="G137" s="119"/>
      <c r="H137" s="119"/>
      <c r="I137" s="119"/>
      <c r="J137" s="119"/>
      <c r="K137" s="119"/>
      <c r="L137" s="119"/>
      <c r="M137" s="119"/>
      <c r="N137" s="119"/>
      <c r="O137" s="119"/>
      <c r="P137" s="119"/>
      <c r="Q137" s="119"/>
      <c r="R137" s="119"/>
      <c r="S137" s="119"/>
      <c r="T137" s="119"/>
      <c r="U137" s="119"/>
      <c r="V137" s="119"/>
      <c r="W137" s="119"/>
      <c r="X137" s="119"/>
      <c r="Y137" s="308"/>
      <c r="Z137" s="55"/>
      <c r="AA137" s="347"/>
      <c r="AB137" s="382"/>
      <c r="AC137" s="382"/>
      <c r="AD137" s="382"/>
      <c r="AE137" s="382"/>
      <c r="AF137" s="382"/>
      <c r="AG137" s="382"/>
      <c r="AH137" s="382"/>
      <c r="AI137" s="382"/>
      <c r="AJ137" s="382"/>
      <c r="AK137" s="382"/>
      <c r="AL137" s="382"/>
      <c r="AM137" s="382"/>
      <c r="AN137" s="382"/>
      <c r="AO137" s="382"/>
      <c r="AP137" s="382"/>
      <c r="AQ137" s="382"/>
      <c r="AR137" s="382"/>
      <c r="AS137" s="382"/>
      <c r="AT137" s="382"/>
      <c r="AU137" s="382"/>
      <c r="AV137" s="382"/>
      <c r="AW137" s="382"/>
      <c r="AX137" s="382"/>
      <c r="AY137" s="622"/>
      <c r="AZ137" s="633"/>
      <c r="BA137" s="668"/>
      <c r="BB137" s="681"/>
      <c r="BC137" s="681"/>
      <c r="BD137" s="681"/>
      <c r="BE137" s="681"/>
      <c r="BF137" s="681"/>
      <c r="BG137" s="721"/>
      <c r="BH137" s="55"/>
    </row>
    <row r="138" spans="1:60">
      <c r="A138" s="58"/>
      <c r="B138" s="103"/>
      <c r="C138" s="120"/>
      <c r="D138" s="120"/>
      <c r="E138" s="120"/>
      <c r="F138" s="120"/>
      <c r="G138" s="120"/>
      <c r="H138" s="120"/>
      <c r="I138" s="120"/>
      <c r="J138" s="120"/>
      <c r="K138" s="120"/>
      <c r="L138" s="120"/>
      <c r="M138" s="120"/>
      <c r="N138" s="120"/>
      <c r="O138" s="120"/>
      <c r="P138" s="120"/>
      <c r="Q138" s="120"/>
      <c r="R138" s="120"/>
      <c r="S138" s="120"/>
      <c r="T138" s="120"/>
      <c r="U138" s="120"/>
      <c r="V138" s="120"/>
      <c r="W138" s="120"/>
      <c r="X138" s="120"/>
      <c r="Y138" s="309"/>
      <c r="Z138" s="66"/>
      <c r="AA138" s="335" t="s">
        <v>1862</v>
      </c>
      <c r="AB138" s="368"/>
      <c r="AC138" s="368"/>
      <c r="AD138" s="368"/>
      <c r="AE138" s="368"/>
      <c r="AF138" s="368"/>
      <c r="AG138" s="368"/>
      <c r="AH138" s="368"/>
      <c r="AI138" s="368"/>
      <c r="AJ138" s="368"/>
      <c r="AK138" s="368"/>
      <c r="AL138" s="368"/>
      <c r="AM138" s="368"/>
      <c r="AN138" s="368"/>
      <c r="AO138" s="368"/>
      <c r="AP138" s="368"/>
      <c r="AQ138" s="368"/>
      <c r="AR138" s="368"/>
      <c r="AS138" s="368"/>
      <c r="AT138" s="368"/>
      <c r="AU138" s="368"/>
      <c r="AV138" s="368"/>
      <c r="AW138" s="368"/>
      <c r="AX138" s="368"/>
      <c r="AY138" s="623"/>
      <c r="AZ138" s="634"/>
      <c r="BA138" s="669"/>
      <c r="BB138" s="682"/>
      <c r="BC138" s="682"/>
      <c r="BD138" s="682"/>
      <c r="BE138" s="682"/>
      <c r="BF138" s="682"/>
      <c r="BG138" s="722"/>
      <c r="BH138" s="66"/>
    </row>
    <row r="139" spans="1:60" ht="9" customHeight="1">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row>
    <row r="140" spans="1:60" s="38" customFormat="1" ht="14.25" customHeight="1">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55"/>
    </row>
    <row r="141" spans="1:60" s="39" customFormat="1" ht="12">
      <c r="A141" s="74"/>
      <c r="B141" s="104" t="s">
        <v>3837</v>
      </c>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104" t="s">
        <v>3659</v>
      </c>
      <c r="AB141" s="74"/>
      <c r="AC141" s="74"/>
      <c r="AD141" s="74"/>
      <c r="AE141" s="74"/>
      <c r="AF141" s="74"/>
      <c r="AG141" s="74"/>
      <c r="AH141" s="74"/>
      <c r="AI141" s="74"/>
      <c r="AJ141" s="74"/>
      <c r="AK141" s="74"/>
      <c r="AL141" s="74"/>
      <c r="AM141" s="74"/>
      <c r="AN141" s="74"/>
      <c r="AO141" s="74"/>
      <c r="AP141" s="74"/>
      <c r="AQ141" s="74"/>
      <c r="AR141" s="74"/>
      <c r="AS141" s="74"/>
      <c r="AT141" s="74"/>
      <c r="AU141" s="74"/>
      <c r="AV141" s="74"/>
      <c r="AW141" s="74"/>
      <c r="AX141" s="74"/>
      <c r="AY141" s="74"/>
      <c r="AZ141" s="74"/>
      <c r="BA141" s="74"/>
      <c r="BB141" s="74"/>
      <c r="BC141" s="74"/>
      <c r="BD141" s="74"/>
      <c r="BE141" s="74"/>
      <c r="BF141" s="74"/>
      <c r="BG141" s="74"/>
      <c r="BH141" s="74"/>
    </row>
    <row r="142" spans="1:60" s="39" customFormat="1" ht="11.25">
      <c r="A142" s="74"/>
      <c r="B142" s="74" t="s">
        <v>3622</v>
      </c>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t="s">
        <v>3766</v>
      </c>
      <c r="AC142" s="74"/>
      <c r="AD142" s="74"/>
      <c r="AE142" s="74"/>
      <c r="AF142" s="74"/>
      <c r="AG142" s="74"/>
      <c r="AH142" s="74"/>
      <c r="AI142" s="74"/>
      <c r="AJ142" s="74"/>
      <c r="AK142" s="74"/>
      <c r="AL142" s="74"/>
      <c r="AM142" s="74"/>
      <c r="AN142" s="74"/>
      <c r="AO142" s="74"/>
      <c r="AP142" s="74"/>
      <c r="AQ142" s="74"/>
      <c r="AR142" s="74"/>
      <c r="AS142" s="74"/>
      <c r="AT142" s="74"/>
      <c r="AU142" s="74"/>
      <c r="AV142" s="74"/>
      <c r="AW142" s="74"/>
      <c r="AX142" s="74"/>
      <c r="AY142" s="74"/>
      <c r="AZ142" s="74"/>
      <c r="BA142" s="74"/>
      <c r="BB142" s="74"/>
      <c r="BC142" s="74"/>
      <c r="BD142" s="74"/>
      <c r="BE142" s="74"/>
      <c r="BF142" s="74"/>
      <c r="BG142" s="74"/>
      <c r="BH142" s="74"/>
    </row>
    <row r="143" spans="1:60" s="39" customFormat="1" ht="11.25">
      <c r="A143" s="74"/>
      <c r="B143" s="74" t="s">
        <v>2192</v>
      </c>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c r="AA143" s="74"/>
      <c r="AB143" s="74" t="s">
        <v>660</v>
      </c>
      <c r="AC143" s="74"/>
      <c r="AD143" s="74"/>
      <c r="AE143" s="74"/>
      <c r="AF143" s="74"/>
      <c r="AG143" s="74"/>
      <c r="AH143" s="74"/>
      <c r="AI143" s="74"/>
      <c r="AJ143" s="74"/>
      <c r="AK143" s="74"/>
      <c r="AL143" s="74"/>
      <c r="AM143" s="74"/>
      <c r="AN143" s="74"/>
      <c r="AO143" s="74"/>
      <c r="AP143" s="74"/>
      <c r="AQ143" s="74"/>
      <c r="AR143" s="74"/>
      <c r="AS143" s="74"/>
      <c r="AT143" s="74"/>
      <c r="AU143" s="74"/>
      <c r="AV143" s="74"/>
      <c r="AW143" s="74"/>
      <c r="AX143" s="74"/>
      <c r="AY143" s="74"/>
      <c r="AZ143" s="74"/>
      <c r="BA143" s="74"/>
      <c r="BB143" s="74"/>
      <c r="BC143" s="74"/>
      <c r="BD143" s="74"/>
      <c r="BE143" s="74"/>
      <c r="BF143" s="74"/>
      <c r="BG143" s="74"/>
      <c r="BH143" s="74"/>
    </row>
    <row r="144" spans="1:60" s="39" customFormat="1" ht="11.25">
      <c r="A144" s="74"/>
      <c r="B144" s="74" t="s">
        <v>2158</v>
      </c>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t="s">
        <v>3985</v>
      </c>
      <c r="AC144" s="74"/>
      <c r="AD144" s="74"/>
      <c r="AE144" s="74"/>
      <c r="AF144" s="74"/>
      <c r="AG144" s="74"/>
      <c r="AH144" s="74"/>
      <c r="AI144" s="74"/>
      <c r="AJ144" s="74"/>
      <c r="AK144" s="74"/>
      <c r="AL144" s="74"/>
      <c r="AM144" s="74"/>
      <c r="AN144" s="74"/>
      <c r="AO144" s="74"/>
      <c r="AP144" s="74"/>
      <c r="AQ144" s="74"/>
      <c r="AR144" s="74"/>
      <c r="AS144" s="74"/>
      <c r="AT144" s="74"/>
      <c r="AU144" s="74"/>
      <c r="AV144" s="74"/>
      <c r="AW144" s="74"/>
      <c r="AX144" s="74"/>
      <c r="AY144" s="74"/>
      <c r="AZ144" s="74"/>
      <c r="BA144" s="74"/>
      <c r="BB144" s="74"/>
      <c r="BC144" s="74"/>
      <c r="BD144" s="74"/>
      <c r="BE144" s="74"/>
      <c r="BF144" s="74"/>
      <c r="BG144" s="74"/>
      <c r="BH144" s="74"/>
    </row>
    <row r="145" spans="1:60" s="39" customFormat="1" ht="11.25">
      <c r="A145" s="74"/>
      <c r="B145" s="74" t="s">
        <v>1656</v>
      </c>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c r="AA145" s="74"/>
      <c r="AB145" s="74" t="s">
        <v>1318</v>
      </c>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row>
    <row r="146" spans="1:60" s="39" customFormat="1" ht="11.25">
      <c r="A146" s="74"/>
      <c r="B146" s="74" t="s">
        <v>3957</v>
      </c>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t="s">
        <v>1665</v>
      </c>
      <c r="AC146" s="74"/>
      <c r="AD146" s="74"/>
      <c r="AE146" s="74"/>
      <c r="AF146" s="74"/>
      <c r="AG146" s="74"/>
      <c r="AH146" s="74"/>
      <c r="AI146" s="74"/>
      <c r="AJ146" s="74"/>
      <c r="AK146" s="74"/>
      <c r="AL146" s="74"/>
      <c r="AM146" s="74"/>
      <c r="AN146" s="74"/>
      <c r="AO146" s="74"/>
      <c r="AP146" s="74"/>
      <c r="AQ146" s="74"/>
      <c r="AR146" s="74"/>
      <c r="AS146" s="74"/>
      <c r="AT146" s="74"/>
      <c r="AU146" s="74"/>
      <c r="AV146" s="74"/>
      <c r="AW146" s="74"/>
      <c r="AX146" s="74"/>
      <c r="AY146" s="74"/>
      <c r="AZ146" s="74"/>
      <c r="BA146" s="74"/>
      <c r="BB146" s="74"/>
      <c r="BC146" s="74"/>
      <c r="BD146" s="74"/>
      <c r="BE146" s="74"/>
      <c r="BF146" s="74"/>
      <c r="BG146" s="74"/>
      <c r="BH146" s="74"/>
    </row>
    <row r="147" spans="1:60" s="39" customFormat="1" ht="11.25">
      <c r="A147" s="74"/>
      <c r="B147" s="105" t="s">
        <v>3984</v>
      </c>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c r="AA147" s="74"/>
      <c r="AB147" s="74" t="s">
        <v>3960</v>
      </c>
      <c r="AC147" s="74"/>
      <c r="AD147" s="74"/>
      <c r="AE147" s="74"/>
      <c r="AF147" s="74"/>
      <c r="AG147" s="74"/>
      <c r="AH147" s="74"/>
      <c r="AI147" s="74"/>
      <c r="AJ147" s="74"/>
      <c r="AK147" s="74"/>
      <c r="AL147" s="74"/>
      <c r="AM147" s="74"/>
      <c r="AN147" s="74"/>
      <c r="AO147" s="74"/>
      <c r="AP147" s="74"/>
      <c r="AQ147" s="74"/>
      <c r="AR147" s="74"/>
      <c r="AS147" s="74"/>
      <c r="AT147" s="74"/>
      <c r="AU147" s="74"/>
      <c r="AV147" s="74"/>
      <c r="AW147" s="74"/>
      <c r="AX147" s="74"/>
      <c r="AY147" s="74"/>
      <c r="AZ147" s="74"/>
      <c r="BA147" s="74"/>
      <c r="BB147" s="74"/>
      <c r="BC147" s="74"/>
      <c r="BD147" s="74"/>
      <c r="BE147" s="74"/>
      <c r="BF147" s="74"/>
      <c r="BG147" s="74"/>
      <c r="BH147" s="74"/>
    </row>
    <row r="148" spans="1:60" s="39" customFormat="1" ht="11.25">
      <c r="A148" s="74"/>
      <c r="B148" s="74" t="s">
        <v>3955</v>
      </c>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t="s">
        <v>3961</v>
      </c>
      <c r="AC148" s="74"/>
      <c r="AD148" s="74"/>
      <c r="AE148" s="74"/>
      <c r="AF148" s="74"/>
      <c r="AG148" s="74"/>
      <c r="AH148" s="74"/>
      <c r="AI148" s="74"/>
      <c r="AJ148" s="74"/>
      <c r="AK148" s="74"/>
      <c r="AL148" s="74"/>
      <c r="AM148" s="74"/>
      <c r="AN148" s="74"/>
      <c r="AO148" s="74"/>
      <c r="AP148" s="74"/>
      <c r="AQ148" s="74"/>
      <c r="AR148" s="74"/>
      <c r="AS148" s="74"/>
      <c r="AT148" s="74"/>
      <c r="AU148" s="74"/>
      <c r="AV148" s="74"/>
      <c r="AW148" s="74"/>
      <c r="AX148" s="74"/>
      <c r="AY148" s="74"/>
      <c r="AZ148" s="74"/>
      <c r="BA148" s="74"/>
      <c r="BB148" s="74"/>
      <c r="BC148" s="74"/>
      <c r="BD148" s="74"/>
      <c r="BE148" s="74"/>
      <c r="BF148" s="74"/>
      <c r="BG148" s="74"/>
      <c r="BH148" s="74"/>
    </row>
    <row r="149" spans="1:60" s="39" customFormat="1" ht="11.25">
      <c r="A149" s="74"/>
      <c r="B149" s="74" t="s">
        <v>2806</v>
      </c>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c r="AA149" s="74"/>
      <c r="AB149" s="74" t="s">
        <v>3378</v>
      </c>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4"/>
      <c r="BH149" s="74"/>
    </row>
    <row r="150" spans="1:60" s="39" customFormat="1" ht="11.25">
      <c r="A150" s="74"/>
      <c r="B150" s="74" t="s">
        <v>3956</v>
      </c>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t="s">
        <v>2979</v>
      </c>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row>
    <row r="151" spans="1:60" s="39" customFormat="1" ht="11.25">
      <c r="A151" s="74"/>
      <c r="B151" s="74" t="s">
        <v>2400</v>
      </c>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c r="AA151" s="74"/>
      <c r="AB151" s="74" t="s">
        <v>2740</v>
      </c>
      <c r="AC151" s="74"/>
      <c r="AD151" s="74"/>
      <c r="AE151" s="74"/>
      <c r="AF151" s="74"/>
      <c r="AG151" s="74"/>
      <c r="AH151" s="74"/>
      <c r="AI151" s="74"/>
      <c r="AJ151" s="74"/>
      <c r="AK151" s="74"/>
      <c r="AL151" s="74"/>
      <c r="AM151" s="74"/>
      <c r="AN151" s="74"/>
      <c r="AO151" s="74"/>
      <c r="AP151" s="74"/>
      <c r="AQ151" s="74"/>
      <c r="AR151" s="74"/>
      <c r="AS151" s="74"/>
      <c r="AT151" s="74"/>
      <c r="AU151" s="74"/>
      <c r="AV151" s="74"/>
      <c r="AW151" s="74"/>
      <c r="AX151" s="74"/>
      <c r="AY151" s="74"/>
      <c r="AZ151" s="74"/>
      <c r="BA151" s="74"/>
      <c r="BB151" s="74"/>
      <c r="BC151" s="74"/>
      <c r="BD151" s="74"/>
      <c r="BE151" s="74"/>
      <c r="BF151" s="74"/>
      <c r="BG151" s="74"/>
      <c r="BH151" s="74"/>
    </row>
    <row r="152" spans="1:60" s="39" customFormat="1" ht="11.25">
      <c r="A152" s="74"/>
      <c r="B152" s="74" t="s">
        <v>403</v>
      </c>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t="s">
        <v>3164</v>
      </c>
      <c r="AC152" s="74"/>
      <c r="AD152" s="74"/>
      <c r="AE152" s="74"/>
      <c r="AF152" s="74"/>
      <c r="AG152" s="74"/>
      <c r="AH152" s="74"/>
      <c r="AI152" s="74"/>
      <c r="AJ152" s="74"/>
      <c r="AK152" s="74"/>
      <c r="AL152" s="74"/>
      <c r="AM152" s="74"/>
      <c r="AN152" s="74"/>
      <c r="AO152" s="74"/>
      <c r="AP152" s="74"/>
      <c r="AQ152" s="74"/>
      <c r="AR152" s="74"/>
      <c r="AS152" s="74"/>
      <c r="AT152" s="74"/>
      <c r="AU152" s="74"/>
      <c r="AV152" s="74"/>
      <c r="AW152" s="74"/>
      <c r="AX152" s="74"/>
      <c r="AY152" s="74"/>
      <c r="AZ152" s="74"/>
      <c r="BA152" s="74"/>
      <c r="BB152" s="74"/>
      <c r="BC152" s="74"/>
      <c r="BD152" s="74"/>
      <c r="BE152" s="74"/>
      <c r="BF152" s="74"/>
      <c r="BG152" s="74"/>
      <c r="BH152" s="74"/>
    </row>
    <row r="153" spans="1:60" s="39" customFormat="1" ht="11.25" customHeight="1">
      <c r="A153" s="74"/>
      <c r="B153" s="74" t="s">
        <v>2184</v>
      </c>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c r="AA153" s="74"/>
      <c r="AB153" s="74" t="s">
        <v>3958</v>
      </c>
      <c r="AC153" s="74"/>
      <c r="AD153" s="74"/>
      <c r="AE153" s="74"/>
      <c r="AF153" s="74"/>
      <c r="AG153" s="74"/>
      <c r="AH153" s="74"/>
      <c r="AI153" s="74"/>
      <c r="AJ153" s="74"/>
      <c r="AK153" s="74"/>
      <c r="AL153" s="74"/>
      <c r="AM153" s="74"/>
      <c r="AN153" s="74"/>
      <c r="AO153" s="74"/>
      <c r="AP153" s="74"/>
      <c r="AQ153" s="74"/>
      <c r="AR153" s="74"/>
      <c r="AS153" s="74"/>
      <c r="AT153" s="74"/>
      <c r="AU153" s="74"/>
      <c r="AV153" s="74"/>
      <c r="AW153" s="74"/>
      <c r="AX153" s="74"/>
      <c r="AY153" s="74"/>
      <c r="AZ153" s="74"/>
      <c r="BA153" s="74"/>
      <c r="BB153" s="74"/>
      <c r="BC153" s="74"/>
      <c r="BD153" s="74"/>
      <c r="BE153" s="74"/>
      <c r="BF153" s="74"/>
      <c r="BG153" s="74"/>
      <c r="BH153" s="74"/>
    </row>
    <row r="154" spans="1:60" s="38" customFormat="1" ht="11.25" customHeight="1">
      <c r="A154" s="55"/>
      <c r="B154" s="74" t="s">
        <v>3959</v>
      </c>
      <c r="C154" s="74"/>
      <c r="D154" s="5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74" t="s">
        <v>1591</v>
      </c>
      <c r="AC154" s="74"/>
      <c r="AD154" s="74"/>
      <c r="AE154" s="74"/>
      <c r="AF154" s="74"/>
      <c r="AG154" s="74"/>
      <c r="AH154" s="74"/>
      <c r="AI154" s="74"/>
      <c r="AJ154" s="74"/>
      <c r="AK154" s="74"/>
      <c r="AL154" s="74"/>
      <c r="AM154" s="74"/>
      <c r="AN154" s="74"/>
      <c r="AO154" s="74"/>
      <c r="AP154" s="74"/>
      <c r="AQ154" s="74"/>
      <c r="AR154" s="74"/>
      <c r="AS154" s="74"/>
      <c r="AT154" s="74"/>
      <c r="AU154" s="74"/>
      <c r="AV154" s="74"/>
      <c r="AW154" s="74"/>
      <c r="AX154" s="74"/>
      <c r="AY154" s="74"/>
      <c r="AZ154" s="74"/>
      <c r="BA154" s="74"/>
      <c r="BB154" s="74"/>
      <c r="BC154" s="74"/>
      <c r="BD154" s="74"/>
      <c r="BE154" s="74"/>
      <c r="BF154" s="74"/>
      <c r="BG154" s="74"/>
      <c r="BH154" s="55"/>
    </row>
    <row r="155" spans="1:60" s="38" customFormat="1" ht="13.5">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c r="Z155" s="55"/>
      <c r="AA155" s="55"/>
      <c r="AB155" s="74" t="s">
        <v>3306</v>
      </c>
      <c r="AC155" s="55"/>
      <c r="AD155" s="55"/>
      <c r="AE155" s="55"/>
      <c r="AF155" s="55"/>
      <c r="AG155" s="55"/>
      <c r="AH155" s="55"/>
      <c r="AI155" s="55"/>
      <c r="AJ155" s="55"/>
      <c r="AK155" s="55"/>
      <c r="AL155" s="55"/>
      <c r="AM155" s="55"/>
      <c r="AN155" s="55"/>
      <c r="AO155" s="55"/>
      <c r="AP155" s="55"/>
      <c r="AQ155" s="55"/>
      <c r="AR155" s="55"/>
      <c r="AS155" s="55"/>
      <c r="AT155" s="55"/>
      <c r="AU155" s="55"/>
      <c r="AV155" s="55"/>
      <c r="AW155" s="55"/>
      <c r="AX155" s="55"/>
      <c r="AY155" s="55"/>
      <c r="AZ155" s="55"/>
      <c r="BA155" s="55"/>
      <c r="BB155" s="55"/>
      <c r="BC155" s="55"/>
      <c r="BD155" s="55"/>
      <c r="BE155" s="55"/>
      <c r="BF155" s="55"/>
      <c r="BG155" s="55"/>
      <c r="BH155" s="55"/>
    </row>
    <row r="156" spans="1:60" s="38" customFormat="1" ht="13.5">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c r="Z156" s="55"/>
      <c r="AA156" s="55"/>
      <c r="AB156" s="74" t="s">
        <v>3989</v>
      </c>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55"/>
      <c r="AY156" s="55"/>
      <c r="AZ156" s="55"/>
      <c r="BA156" s="55"/>
      <c r="BB156" s="55"/>
      <c r="BC156" s="55"/>
      <c r="BD156" s="55"/>
      <c r="BE156" s="55"/>
      <c r="BF156" s="55"/>
      <c r="BG156" s="55"/>
      <c r="BH156" s="55"/>
    </row>
    <row r="157" spans="1:60" ht="13.5" customHeight="1">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74" t="s">
        <v>1080</v>
      </c>
      <c r="AC157" s="55"/>
      <c r="AD157" s="55"/>
      <c r="AE157" s="55"/>
      <c r="AF157" s="55"/>
      <c r="AG157" s="55"/>
      <c r="AH157" s="55"/>
      <c r="AI157" s="55"/>
      <c r="AJ157" s="55"/>
      <c r="AK157" s="55"/>
      <c r="AL157" s="55"/>
      <c r="AM157" s="55"/>
      <c r="AN157" s="55"/>
      <c r="AO157" s="55"/>
      <c r="AP157" s="55"/>
      <c r="AQ157" s="55"/>
      <c r="AR157" s="55"/>
      <c r="AS157" s="55"/>
      <c r="AT157" s="55"/>
      <c r="AU157" s="55"/>
      <c r="AV157" s="55"/>
      <c r="AW157" s="55"/>
      <c r="AX157" s="55"/>
      <c r="AY157" s="55"/>
      <c r="AZ157" s="55"/>
      <c r="BA157" s="55"/>
      <c r="BB157" s="55"/>
      <c r="BC157" s="55"/>
      <c r="BD157" s="55"/>
      <c r="BE157" s="55"/>
      <c r="BF157" s="55"/>
      <c r="BG157" s="55"/>
      <c r="BH157" s="66"/>
    </row>
    <row r="158" spans="1:60" ht="13.5" customHeight="1">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74" t="s">
        <v>925</v>
      </c>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c r="AZ158" s="66"/>
      <c r="BA158" s="66"/>
      <c r="BB158" s="66"/>
      <c r="BC158" s="66"/>
      <c r="BD158" s="66"/>
      <c r="BE158" s="66"/>
      <c r="BF158" s="66"/>
      <c r="BG158" s="66"/>
      <c r="BH158" s="66"/>
    </row>
    <row r="159" spans="1:60" ht="13.5" customHeight="1">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74" t="s">
        <v>2196</v>
      </c>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c r="AZ159" s="66"/>
      <c r="BA159" s="66"/>
      <c r="BB159" s="66"/>
      <c r="BC159" s="66"/>
      <c r="BD159" s="66"/>
      <c r="BE159" s="66"/>
      <c r="BF159" s="66"/>
      <c r="BG159" s="66"/>
      <c r="BH159" s="66"/>
    </row>
    <row r="160" spans="1:60" ht="13.5" customHeight="1">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74" t="s">
        <v>2096</v>
      </c>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c r="AZ160" s="66"/>
      <c r="BA160" s="66"/>
      <c r="BB160" s="66"/>
      <c r="BC160" s="66"/>
      <c r="BD160" s="66"/>
      <c r="BE160" s="66"/>
      <c r="BF160" s="66"/>
      <c r="BG160" s="66"/>
      <c r="BH160" s="66"/>
    </row>
    <row r="161" spans="1:60" ht="13.5" customHeight="1">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74" t="s">
        <v>3962</v>
      </c>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c r="AZ161" s="66"/>
      <c r="BA161" s="66"/>
      <c r="BB161" s="66"/>
      <c r="BC161" s="66"/>
      <c r="BD161" s="66"/>
      <c r="BE161" s="66"/>
      <c r="BF161" s="66"/>
      <c r="BG161" s="66"/>
      <c r="BH161" s="66"/>
    </row>
    <row r="162" spans="1:60" ht="13.5" customHeight="1">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74" t="s">
        <v>2309</v>
      </c>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c r="AZ162" s="66"/>
      <c r="BA162" s="66"/>
      <c r="BB162" s="66"/>
      <c r="BC162" s="66"/>
      <c r="BD162" s="66"/>
      <c r="BE162" s="66"/>
      <c r="BF162" s="66"/>
      <c r="BG162" s="66"/>
      <c r="BH162" s="66"/>
    </row>
    <row r="163" spans="1:60" ht="13.5" customHeight="1">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74" t="s">
        <v>3185</v>
      </c>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c r="AZ163" s="66"/>
      <c r="BA163" s="66"/>
      <c r="BB163" s="66"/>
      <c r="BC163" s="66"/>
      <c r="BD163" s="66"/>
      <c r="BE163" s="66"/>
      <c r="BF163" s="66"/>
      <c r="BG163" s="66"/>
      <c r="BH163" s="66"/>
    </row>
    <row r="164" spans="1:60" ht="13.5" customHeight="1">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74" t="s">
        <v>2096</v>
      </c>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c r="AZ164" s="66"/>
      <c r="BA164" s="66"/>
      <c r="BB164" s="66"/>
      <c r="BC164" s="66"/>
      <c r="BD164" s="66"/>
      <c r="BE164" s="66"/>
      <c r="BF164" s="66"/>
      <c r="BG164" s="66"/>
      <c r="BH164" s="66"/>
    </row>
  </sheetData>
  <mergeCells count="566">
    <mergeCell ref="S1:Y1"/>
    <mergeCell ref="AR1:AV1"/>
    <mergeCell ref="S2:Y2"/>
    <mergeCell ref="Q4:Y4"/>
    <mergeCell ref="AB4:AC4"/>
    <mergeCell ref="AD4:AE4"/>
    <mergeCell ref="AF4:AG4"/>
    <mergeCell ref="AI4:AJ4"/>
    <mergeCell ref="AK4:AM4"/>
    <mergeCell ref="AN4:AP4"/>
    <mergeCell ref="AC6:AD6"/>
    <mergeCell ref="AG6:AH6"/>
    <mergeCell ref="AJ6:AK6"/>
    <mergeCell ref="AL6:AM6"/>
    <mergeCell ref="AN6:AP6"/>
    <mergeCell ref="AB9:AC9"/>
    <mergeCell ref="AD9:AE9"/>
    <mergeCell ref="AF9:AG9"/>
    <mergeCell ref="AH9:AI9"/>
    <mergeCell ref="AJ9:AL9"/>
    <mergeCell ref="AM9:AN9"/>
    <mergeCell ref="AT9:AU9"/>
    <mergeCell ref="AV11:BB11"/>
    <mergeCell ref="BC11:BG11"/>
    <mergeCell ref="AV12:BB12"/>
    <mergeCell ref="BC12:BG12"/>
    <mergeCell ref="A18:D18"/>
    <mergeCell ref="E18:O18"/>
    <mergeCell ref="P18:Y18"/>
    <mergeCell ref="AA20:AU20"/>
    <mergeCell ref="B21:D21"/>
    <mergeCell ref="P21:Y21"/>
    <mergeCell ref="AA21:AF21"/>
    <mergeCell ref="AG21:AY21"/>
    <mergeCell ref="B22:D22"/>
    <mergeCell ref="P22:Y22"/>
    <mergeCell ref="A23:D23"/>
    <mergeCell ref="AA24:AF24"/>
    <mergeCell ref="AG24:AY24"/>
    <mergeCell ref="AA25:AY25"/>
    <mergeCell ref="AA26:AY26"/>
    <mergeCell ref="S29:Y29"/>
    <mergeCell ref="S30:Y30"/>
    <mergeCell ref="Q32:Y32"/>
    <mergeCell ref="AB32:AC32"/>
    <mergeCell ref="AD32:AE32"/>
    <mergeCell ref="AF32:AG32"/>
    <mergeCell ref="AI32:AJ32"/>
    <mergeCell ref="AK32:AM32"/>
    <mergeCell ref="AN32:AP32"/>
    <mergeCell ref="AC34:AD34"/>
    <mergeCell ref="AG34:AH34"/>
    <mergeCell ref="AJ34:AK34"/>
    <mergeCell ref="AL34:AM34"/>
    <mergeCell ref="AN34:AP34"/>
    <mergeCell ref="AB37:AC37"/>
    <mergeCell ref="AD37:AE37"/>
    <mergeCell ref="AF37:AG37"/>
    <mergeCell ref="AH37:AI37"/>
    <mergeCell ref="AJ37:AL37"/>
    <mergeCell ref="AM37:AN37"/>
    <mergeCell ref="AV39:BB39"/>
    <mergeCell ref="BC39:BG39"/>
    <mergeCell ref="AV40:BB40"/>
    <mergeCell ref="BC40:BG40"/>
    <mergeCell ref="A46:D46"/>
    <mergeCell ref="E46:O46"/>
    <mergeCell ref="P46:Y46"/>
    <mergeCell ref="AA48:AU48"/>
    <mergeCell ref="B49:D49"/>
    <mergeCell ref="P49:Y49"/>
    <mergeCell ref="AA49:AF49"/>
    <mergeCell ref="AG49:AY49"/>
    <mergeCell ref="B50:D50"/>
    <mergeCell ref="P50:Y50"/>
    <mergeCell ref="A51:D51"/>
    <mergeCell ref="AA52:AF52"/>
    <mergeCell ref="AG52:AY52"/>
    <mergeCell ref="AA53:AY53"/>
    <mergeCell ref="AA54:AY54"/>
    <mergeCell ref="AR57:AV57"/>
    <mergeCell ref="Q60:Y60"/>
    <mergeCell ref="AB60:AC60"/>
    <mergeCell ref="AD60:AE60"/>
    <mergeCell ref="AF60:AG60"/>
    <mergeCell ref="AI60:AJ60"/>
    <mergeCell ref="AK60:AM60"/>
    <mergeCell ref="AN60:AP60"/>
    <mergeCell ref="AC62:AD62"/>
    <mergeCell ref="AG62:AH62"/>
    <mergeCell ref="AJ62:AK62"/>
    <mergeCell ref="AL62:AM62"/>
    <mergeCell ref="AN62:AP62"/>
    <mergeCell ref="AB65:AC65"/>
    <mergeCell ref="AD65:AE65"/>
    <mergeCell ref="AF65:AG65"/>
    <mergeCell ref="AH65:AI65"/>
    <mergeCell ref="AJ65:AL65"/>
    <mergeCell ref="AM65:AN65"/>
    <mergeCell ref="AT65:AU65"/>
    <mergeCell ref="AT66:AU66"/>
    <mergeCell ref="AV67:BB67"/>
    <mergeCell ref="BC67:BG67"/>
    <mergeCell ref="AV68:BB68"/>
    <mergeCell ref="BC68:BG68"/>
    <mergeCell ref="A74:D74"/>
    <mergeCell ref="E74:O74"/>
    <mergeCell ref="P74:Y74"/>
    <mergeCell ref="AC76:AU76"/>
    <mergeCell ref="B77:D77"/>
    <mergeCell ref="P77:Y77"/>
    <mergeCell ref="AA77:AF77"/>
    <mergeCell ref="AG77:AY77"/>
    <mergeCell ref="B78:D78"/>
    <mergeCell ref="P78:Y78"/>
    <mergeCell ref="A79:D79"/>
    <mergeCell ref="AA80:AF80"/>
    <mergeCell ref="AG80:AY80"/>
    <mergeCell ref="AA81:AY81"/>
    <mergeCell ref="AA82:AY82"/>
    <mergeCell ref="S85:Y85"/>
    <mergeCell ref="AR85:AV85"/>
    <mergeCell ref="S86:Y86"/>
    <mergeCell ref="Q88:Y88"/>
    <mergeCell ref="AB88:AC88"/>
    <mergeCell ref="AD88:AE88"/>
    <mergeCell ref="AF88:AG88"/>
    <mergeCell ref="AI88:AJ88"/>
    <mergeCell ref="AK88:AM88"/>
    <mergeCell ref="AN88:AP88"/>
    <mergeCell ref="AC90:AD90"/>
    <mergeCell ref="AG90:AH90"/>
    <mergeCell ref="AJ90:AK90"/>
    <mergeCell ref="AL90:AM90"/>
    <mergeCell ref="AN90:AP90"/>
    <mergeCell ref="AB93:AC93"/>
    <mergeCell ref="AD93:AE93"/>
    <mergeCell ref="AF93:AG93"/>
    <mergeCell ref="AH93:AI93"/>
    <mergeCell ref="AJ93:AL93"/>
    <mergeCell ref="AM93:AN93"/>
    <mergeCell ref="AT93:AU93"/>
    <mergeCell ref="AT94:AU94"/>
    <mergeCell ref="AV95:BB95"/>
    <mergeCell ref="BC95:BG95"/>
    <mergeCell ref="AV96:BB96"/>
    <mergeCell ref="BC96:BG96"/>
    <mergeCell ref="A102:D102"/>
    <mergeCell ref="E102:O102"/>
    <mergeCell ref="P102:Y102"/>
    <mergeCell ref="AC104:AU104"/>
    <mergeCell ref="B105:D105"/>
    <mergeCell ref="P105:Y105"/>
    <mergeCell ref="AV105:AY105"/>
    <mergeCell ref="B106:D106"/>
    <mergeCell ref="P106:Y106"/>
    <mergeCell ref="AV106:AY106"/>
    <mergeCell ref="A107:D107"/>
    <mergeCell ref="AV107:AY107"/>
    <mergeCell ref="AA110:AY110"/>
    <mergeCell ref="S113:Y113"/>
    <mergeCell ref="AR113:AV113"/>
    <mergeCell ref="S114:Y114"/>
    <mergeCell ref="Q116:Y116"/>
    <mergeCell ref="AB116:AC116"/>
    <mergeCell ref="AD116:AE116"/>
    <mergeCell ref="AF116:AG116"/>
    <mergeCell ref="AI116:AJ116"/>
    <mergeCell ref="AK116:AM116"/>
    <mergeCell ref="AN116:AP116"/>
    <mergeCell ref="AC118:AD118"/>
    <mergeCell ref="AG118:AH118"/>
    <mergeCell ref="AJ118:AK118"/>
    <mergeCell ref="AL118:AM118"/>
    <mergeCell ref="AN118:AP118"/>
    <mergeCell ref="AB121:AC121"/>
    <mergeCell ref="AD121:AE121"/>
    <mergeCell ref="AF121:AG121"/>
    <mergeCell ref="AH121:AI121"/>
    <mergeCell ref="AJ121:AL121"/>
    <mergeCell ref="AM121:AN121"/>
    <mergeCell ref="AT121:AU121"/>
    <mergeCell ref="AT122:AU122"/>
    <mergeCell ref="AV123:BB123"/>
    <mergeCell ref="BC123:BG123"/>
    <mergeCell ref="AV124:BB124"/>
    <mergeCell ref="BC124:BG124"/>
    <mergeCell ref="A130:D130"/>
    <mergeCell ref="E130:O130"/>
    <mergeCell ref="P130:Y130"/>
    <mergeCell ref="AC132:AU132"/>
    <mergeCell ref="B133:D133"/>
    <mergeCell ref="P133:Y133"/>
    <mergeCell ref="AV133:AY133"/>
    <mergeCell ref="B134:D134"/>
    <mergeCell ref="P134:Y134"/>
    <mergeCell ref="AV134:AY134"/>
    <mergeCell ref="A135:D135"/>
    <mergeCell ref="AV135:AY135"/>
    <mergeCell ref="AA138:AY138"/>
    <mergeCell ref="AR2:BG3"/>
    <mergeCell ref="AR4:BG6"/>
    <mergeCell ref="AA7:AP8"/>
    <mergeCell ref="AR7:AW8"/>
    <mergeCell ref="AY7:AZ8"/>
    <mergeCell ref="BA7:BG8"/>
    <mergeCell ref="C8:C9"/>
    <mergeCell ref="D8:D9"/>
    <mergeCell ref="E8:M9"/>
    <mergeCell ref="O8:O9"/>
    <mergeCell ref="P8:P9"/>
    <mergeCell ref="Q8:Y9"/>
    <mergeCell ref="AR9:AS10"/>
    <mergeCell ref="C11:C12"/>
    <mergeCell ref="D11:D12"/>
    <mergeCell ref="E11:M12"/>
    <mergeCell ref="O11:O12"/>
    <mergeCell ref="P11:P12"/>
    <mergeCell ref="Q11:Y12"/>
    <mergeCell ref="AA11:AB12"/>
    <mergeCell ref="AC11:AU12"/>
    <mergeCell ref="AA13:AU15"/>
    <mergeCell ref="AV13:AV15"/>
    <mergeCell ref="AW13:AW14"/>
    <mergeCell ref="AX13:AX14"/>
    <mergeCell ref="AY13:AY14"/>
    <mergeCell ref="AZ13:AZ14"/>
    <mergeCell ref="BA13:BA14"/>
    <mergeCell ref="BB13:BB14"/>
    <mergeCell ref="BC13:BC14"/>
    <mergeCell ref="BD13:BD14"/>
    <mergeCell ref="BE13:BE14"/>
    <mergeCell ref="BF13:BF14"/>
    <mergeCell ref="BG13:BG14"/>
    <mergeCell ref="C14:C16"/>
    <mergeCell ref="D14:D16"/>
    <mergeCell ref="E14:L16"/>
    <mergeCell ref="AA16:AU17"/>
    <mergeCell ref="AV16:AV17"/>
    <mergeCell ref="AW16:AW17"/>
    <mergeCell ref="AX16:AX17"/>
    <mergeCell ref="AY16:AY17"/>
    <mergeCell ref="AZ16:AZ17"/>
    <mergeCell ref="BA16:BA17"/>
    <mergeCell ref="BB16:BB17"/>
    <mergeCell ref="BC16:BC17"/>
    <mergeCell ref="BD16:BD17"/>
    <mergeCell ref="BE16:BE17"/>
    <mergeCell ref="BF16:BF17"/>
    <mergeCell ref="BG16:BG17"/>
    <mergeCell ref="AA18:AU19"/>
    <mergeCell ref="AV18:AV19"/>
    <mergeCell ref="AW18:AW19"/>
    <mergeCell ref="AX18:AX19"/>
    <mergeCell ref="AY18:AY19"/>
    <mergeCell ref="AZ18:AZ19"/>
    <mergeCell ref="BA18:BA19"/>
    <mergeCell ref="BB18:BB19"/>
    <mergeCell ref="BC18:BC19"/>
    <mergeCell ref="BD18:BD19"/>
    <mergeCell ref="BE18:BE19"/>
    <mergeCell ref="BF18:BF19"/>
    <mergeCell ref="BG18:BG19"/>
    <mergeCell ref="A19:D20"/>
    <mergeCell ref="E19:E20"/>
    <mergeCell ref="A21:A22"/>
    <mergeCell ref="AZ21:AZ26"/>
    <mergeCell ref="BA21:BG26"/>
    <mergeCell ref="AA22:AF23"/>
    <mergeCell ref="AG22:AY23"/>
    <mergeCell ref="A24:A26"/>
    <mergeCell ref="B24:Y26"/>
    <mergeCell ref="AA35:AP36"/>
    <mergeCell ref="C36:C37"/>
    <mergeCell ref="D36:D37"/>
    <mergeCell ref="E36:M37"/>
    <mergeCell ref="O36:O37"/>
    <mergeCell ref="P36:P37"/>
    <mergeCell ref="Q36:Y37"/>
    <mergeCell ref="C39:C40"/>
    <mergeCell ref="D39:D40"/>
    <mergeCell ref="E39:M40"/>
    <mergeCell ref="O39:O40"/>
    <mergeCell ref="P39:P40"/>
    <mergeCell ref="Q39:Y40"/>
    <mergeCell ref="AA39:AB40"/>
    <mergeCell ref="AC39:AU40"/>
    <mergeCell ref="AA41:AU43"/>
    <mergeCell ref="AV41:AV43"/>
    <mergeCell ref="AW41:AW42"/>
    <mergeCell ref="AX41:AX42"/>
    <mergeCell ref="AY41:AY42"/>
    <mergeCell ref="AZ41:AZ42"/>
    <mergeCell ref="BA41:BA42"/>
    <mergeCell ref="BB41:BB42"/>
    <mergeCell ref="BC41:BC42"/>
    <mergeCell ref="BD41:BD42"/>
    <mergeCell ref="BE41:BE42"/>
    <mergeCell ref="BF41:BF42"/>
    <mergeCell ref="BG41:BG42"/>
    <mergeCell ref="C42:C44"/>
    <mergeCell ref="D42:D44"/>
    <mergeCell ref="E42:L44"/>
    <mergeCell ref="AA44:AU45"/>
    <mergeCell ref="AV44:AV45"/>
    <mergeCell ref="AW44:AW45"/>
    <mergeCell ref="AX44:AX45"/>
    <mergeCell ref="AY44:AY45"/>
    <mergeCell ref="AZ44:AZ45"/>
    <mergeCell ref="BA44:BA45"/>
    <mergeCell ref="BB44:BB45"/>
    <mergeCell ref="BC44:BC45"/>
    <mergeCell ref="BD44:BD45"/>
    <mergeCell ref="BE44:BE45"/>
    <mergeCell ref="BF44:BF45"/>
    <mergeCell ref="BG44:BG45"/>
    <mergeCell ref="AA46:AU47"/>
    <mergeCell ref="AV46:AV47"/>
    <mergeCell ref="AW46:AW47"/>
    <mergeCell ref="AX46:AX47"/>
    <mergeCell ref="AY46:AY47"/>
    <mergeCell ref="AZ46:AZ47"/>
    <mergeCell ref="BA46:BA47"/>
    <mergeCell ref="BB46:BB47"/>
    <mergeCell ref="BC46:BC47"/>
    <mergeCell ref="BD46:BD47"/>
    <mergeCell ref="BE46:BE47"/>
    <mergeCell ref="BF46:BF47"/>
    <mergeCell ref="BG46:BG47"/>
    <mergeCell ref="A47:D48"/>
    <mergeCell ref="E47:E48"/>
    <mergeCell ref="A49:A50"/>
    <mergeCell ref="AZ49:AZ54"/>
    <mergeCell ref="BA49:BG54"/>
    <mergeCell ref="AA50:AF51"/>
    <mergeCell ref="AG50:AY51"/>
    <mergeCell ref="A52:A54"/>
    <mergeCell ref="B52:Y54"/>
    <mergeCell ref="AR58:BG59"/>
    <mergeCell ref="AR60:BG62"/>
    <mergeCell ref="AA63:AP64"/>
    <mergeCell ref="AR63:AW64"/>
    <mergeCell ref="AY63:AZ64"/>
    <mergeCell ref="BA63:BG64"/>
    <mergeCell ref="C64:C65"/>
    <mergeCell ref="D64:D65"/>
    <mergeCell ref="E64:M65"/>
    <mergeCell ref="O64:O65"/>
    <mergeCell ref="P64:P65"/>
    <mergeCell ref="Q64:Y65"/>
    <mergeCell ref="AR65:AS66"/>
    <mergeCell ref="C67:C68"/>
    <mergeCell ref="D67:D68"/>
    <mergeCell ref="E67:M68"/>
    <mergeCell ref="O67:O68"/>
    <mergeCell ref="P67:P68"/>
    <mergeCell ref="Q67:Y68"/>
    <mergeCell ref="AA67:AB68"/>
    <mergeCell ref="AC67:AU68"/>
    <mergeCell ref="AA69:AU71"/>
    <mergeCell ref="AV69:AV71"/>
    <mergeCell ref="AW69:AW70"/>
    <mergeCell ref="AX69:AX70"/>
    <mergeCell ref="AY69:AY70"/>
    <mergeCell ref="AZ69:AZ70"/>
    <mergeCell ref="BA69:BA70"/>
    <mergeCell ref="BB69:BB70"/>
    <mergeCell ref="BC69:BC70"/>
    <mergeCell ref="BD69:BD70"/>
    <mergeCell ref="BE69:BE70"/>
    <mergeCell ref="BF69:BF70"/>
    <mergeCell ref="BG69:BG70"/>
    <mergeCell ref="C70:C72"/>
    <mergeCell ref="D70:D72"/>
    <mergeCell ref="E70:L72"/>
    <mergeCell ref="AA72:AB76"/>
    <mergeCell ref="AC72:AU73"/>
    <mergeCell ref="AV72:AV73"/>
    <mergeCell ref="AW72:AW73"/>
    <mergeCell ref="AX72:AX73"/>
    <mergeCell ref="AY72:AY73"/>
    <mergeCell ref="AZ72:AZ73"/>
    <mergeCell ref="BA72:BA73"/>
    <mergeCell ref="BB72:BB73"/>
    <mergeCell ref="BC72:BC73"/>
    <mergeCell ref="BD72:BD73"/>
    <mergeCell ref="BE72:BE73"/>
    <mergeCell ref="BF72:BF73"/>
    <mergeCell ref="BG72:BG73"/>
    <mergeCell ref="AC74:AU75"/>
    <mergeCell ref="AV74:AV75"/>
    <mergeCell ref="AW74:AW75"/>
    <mergeCell ref="AX74:AX75"/>
    <mergeCell ref="AY74:AY75"/>
    <mergeCell ref="AZ74:AZ75"/>
    <mergeCell ref="BA74:BA75"/>
    <mergeCell ref="BB74:BB75"/>
    <mergeCell ref="BC74:BC75"/>
    <mergeCell ref="BD74:BD75"/>
    <mergeCell ref="BE74:BE75"/>
    <mergeCell ref="BF74:BF75"/>
    <mergeCell ref="BG74:BG75"/>
    <mergeCell ref="A75:D76"/>
    <mergeCell ref="E75:E76"/>
    <mergeCell ref="A77:A78"/>
    <mergeCell ref="AZ77:AZ82"/>
    <mergeCell ref="BA77:BG82"/>
    <mergeCell ref="AA78:AF79"/>
    <mergeCell ref="AG78:AY79"/>
    <mergeCell ref="A80:A82"/>
    <mergeCell ref="B80:Y82"/>
    <mergeCell ref="AR86:BG87"/>
    <mergeCell ref="AR88:BG90"/>
    <mergeCell ref="AA91:AP92"/>
    <mergeCell ref="AR91:AW92"/>
    <mergeCell ref="AY91:AZ92"/>
    <mergeCell ref="BA91:BG92"/>
    <mergeCell ref="C92:C93"/>
    <mergeCell ref="D92:D93"/>
    <mergeCell ref="E92:M93"/>
    <mergeCell ref="O92:O93"/>
    <mergeCell ref="P92:P93"/>
    <mergeCell ref="Q92:Y93"/>
    <mergeCell ref="AR93:AS94"/>
    <mergeCell ref="C95:C96"/>
    <mergeCell ref="D95:D96"/>
    <mergeCell ref="E95:M96"/>
    <mergeCell ref="O95:O96"/>
    <mergeCell ref="P95:P96"/>
    <mergeCell ref="Q95:Y96"/>
    <mergeCell ref="AA95:AB96"/>
    <mergeCell ref="AC95:AU96"/>
    <mergeCell ref="AA97:AU99"/>
    <mergeCell ref="AV97:AV99"/>
    <mergeCell ref="AW97:AW98"/>
    <mergeCell ref="AX97:AX98"/>
    <mergeCell ref="AY97:AY98"/>
    <mergeCell ref="AZ97:AZ98"/>
    <mergeCell ref="BA97:BA98"/>
    <mergeCell ref="BB97:BB98"/>
    <mergeCell ref="BC97:BC98"/>
    <mergeCell ref="BD97:BD98"/>
    <mergeCell ref="BE97:BE98"/>
    <mergeCell ref="BF97:BF98"/>
    <mergeCell ref="BG97:BG98"/>
    <mergeCell ref="C98:C100"/>
    <mergeCell ref="D98:D100"/>
    <mergeCell ref="E98:L100"/>
    <mergeCell ref="AA100:AB104"/>
    <mergeCell ref="AC100:AU101"/>
    <mergeCell ref="AV100:AV101"/>
    <mergeCell ref="AW100:AW101"/>
    <mergeCell ref="AX100:AX101"/>
    <mergeCell ref="AY100:AY101"/>
    <mergeCell ref="AZ100:AZ101"/>
    <mergeCell ref="BA100:BA101"/>
    <mergeCell ref="BB100:BB101"/>
    <mergeCell ref="BC100:BC101"/>
    <mergeCell ref="BD100:BD101"/>
    <mergeCell ref="BE100:BE101"/>
    <mergeCell ref="BF100:BF101"/>
    <mergeCell ref="BG100:BG101"/>
    <mergeCell ref="AC102:AU103"/>
    <mergeCell ref="AV102:AV103"/>
    <mergeCell ref="AW102:AW103"/>
    <mergeCell ref="AX102:AX103"/>
    <mergeCell ref="AY102:AY103"/>
    <mergeCell ref="AZ102:AZ103"/>
    <mergeCell ref="BA102:BA103"/>
    <mergeCell ref="BB102:BB103"/>
    <mergeCell ref="BC102:BC103"/>
    <mergeCell ref="BD102:BD103"/>
    <mergeCell ref="BE102:BE103"/>
    <mergeCell ref="BF102:BF103"/>
    <mergeCell ref="BG102:BG103"/>
    <mergeCell ref="A103:D104"/>
    <mergeCell ref="E103:E104"/>
    <mergeCell ref="A105:A106"/>
    <mergeCell ref="AR105:AU106"/>
    <mergeCell ref="AZ105:AZ110"/>
    <mergeCell ref="BA105:BG110"/>
    <mergeCell ref="A108:A110"/>
    <mergeCell ref="B108:Y110"/>
    <mergeCell ref="AR114:BG115"/>
    <mergeCell ref="AR116:BG118"/>
    <mergeCell ref="AA119:AP120"/>
    <mergeCell ref="AR119:AW120"/>
    <mergeCell ref="AY119:AZ120"/>
    <mergeCell ref="BA119:BG120"/>
    <mergeCell ref="C120:C121"/>
    <mergeCell ref="D120:D121"/>
    <mergeCell ref="E120:M121"/>
    <mergeCell ref="O120:O121"/>
    <mergeCell ref="P120:P121"/>
    <mergeCell ref="Q120:Y121"/>
    <mergeCell ref="AR121:AS122"/>
    <mergeCell ref="C123:C124"/>
    <mergeCell ref="D123:D124"/>
    <mergeCell ref="E123:M124"/>
    <mergeCell ref="O123:O124"/>
    <mergeCell ref="P123:P124"/>
    <mergeCell ref="Q123:Y124"/>
    <mergeCell ref="AA123:AB124"/>
    <mergeCell ref="AC123:AU124"/>
    <mergeCell ref="AA125:AU127"/>
    <mergeCell ref="AV125:AV127"/>
    <mergeCell ref="AW125:AW126"/>
    <mergeCell ref="AX125:AX126"/>
    <mergeCell ref="AY125:AY126"/>
    <mergeCell ref="AZ125:AZ126"/>
    <mergeCell ref="BA125:BA126"/>
    <mergeCell ref="BB125:BB126"/>
    <mergeCell ref="BC125:BC126"/>
    <mergeCell ref="BD125:BD126"/>
    <mergeCell ref="BE125:BE126"/>
    <mergeCell ref="BF125:BF126"/>
    <mergeCell ref="BG125:BG126"/>
    <mergeCell ref="C126:C128"/>
    <mergeCell ref="D126:D128"/>
    <mergeCell ref="E126:L128"/>
    <mergeCell ref="AA128:AB132"/>
    <mergeCell ref="AC128:AU129"/>
    <mergeCell ref="AV128:AV129"/>
    <mergeCell ref="AW128:AW129"/>
    <mergeCell ref="AX128:AX129"/>
    <mergeCell ref="AY128:AY129"/>
    <mergeCell ref="AZ128:AZ129"/>
    <mergeCell ref="BA128:BA129"/>
    <mergeCell ref="BB128:BB129"/>
    <mergeCell ref="BC128:BC129"/>
    <mergeCell ref="BD128:BD129"/>
    <mergeCell ref="BE128:BE129"/>
    <mergeCell ref="BF128:BF129"/>
    <mergeCell ref="BG128:BG129"/>
    <mergeCell ref="AC130:AU131"/>
    <mergeCell ref="AV130:AV131"/>
    <mergeCell ref="AW130:AW131"/>
    <mergeCell ref="AX130:AX131"/>
    <mergeCell ref="AY130:AY131"/>
    <mergeCell ref="AZ130:AZ131"/>
    <mergeCell ref="BA130:BA131"/>
    <mergeCell ref="BB130:BB131"/>
    <mergeCell ref="BC130:BC131"/>
    <mergeCell ref="BD130:BD131"/>
    <mergeCell ref="BE130:BE131"/>
    <mergeCell ref="BF130:BF131"/>
    <mergeCell ref="BG130:BG131"/>
    <mergeCell ref="A131:D132"/>
    <mergeCell ref="E131:E132"/>
    <mergeCell ref="A133:A134"/>
    <mergeCell ref="AR133:AU134"/>
    <mergeCell ref="AZ133:AZ138"/>
    <mergeCell ref="BA133:BG138"/>
    <mergeCell ref="A136:A138"/>
    <mergeCell ref="B136:Y138"/>
    <mergeCell ref="AQ1:AQ10"/>
    <mergeCell ref="A3:A17"/>
    <mergeCell ref="AQ29:AQ38"/>
    <mergeCell ref="AR29:BG38"/>
    <mergeCell ref="A31:A45"/>
    <mergeCell ref="AQ57:AQ66"/>
    <mergeCell ref="A59:A73"/>
    <mergeCell ref="AQ85:AQ94"/>
    <mergeCell ref="A87:A101"/>
    <mergeCell ref="AQ113:AQ122"/>
    <mergeCell ref="A115:A129"/>
  </mergeCells>
  <phoneticPr fontId="2"/>
  <pageMargins left="0.19685039370078741" right="0.19685039370078741" top="0.19685039370078741" bottom="0.19685039370078741" header="0" footer="0"/>
  <pageSetup paperSize="9" scale="70" fitToWidth="1" fitToHeight="0" orientation="portrait" usePrinterDefaults="1" r:id="rId1"/>
  <rowBreaks count="2" manualBreakCount="2">
    <brk id="56" max="16383" man="1"/>
    <brk id="11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pageSetUpPr fitToPage="1"/>
  </sheetPr>
  <dimension ref="A1:BP149"/>
  <sheetViews>
    <sheetView view="pageBreakPreview" topLeftCell="A106" zoomScale="130" zoomScaleNormal="150" zoomScaleSheetLayoutView="130" workbookViewId="0">
      <selection activeCell="AT97" sqref="AT97"/>
    </sheetView>
  </sheetViews>
  <sheetFormatPr defaultRowHeight="18.75"/>
  <cols>
    <col min="1" max="2" width="2.625" customWidth="1"/>
    <col min="3" max="3" width="10.625" customWidth="1"/>
    <col min="4" max="4" width="1.875" customWidth="1"/>
    <col min="5" max="5" width="2.625" customWidth="1"/>
    <col min="6" max="15" width="1.875" customWidth="1"/>
    <col min="16" max="16" width="2.625" customWidth="1"/>
    <col min="17" max="25" width="1.875" customWidth="1"/>
    <col min="26" max="26" width="0.875" customWidth="1"/>
    <col min="27" max="27" width="2.625" customWidth="1"/>
    <col min="28" max="28" width="1.625" customWidth="1"/>
    <col min="29" max="30" width="0.875" customWidth="1"/>
    <col min="31" max="32" width="1.625" customWidth="1"/>
    <col min="33" max="34" width="0.875" customWidth="1"/>
    <col min="35" max="35" width="1.625" customWidth="1"/>
    <col min="36" max="38" width="0.75" customWidth="1"/>
    <col min="39" max="39" width="0.875" customWidth="1"/>
    <col min="40" max="40" width="1.625" customWidth="1"/>
    <col min="41" max="41" width="2.5" customWidth="1"/>
    <col min="42" max="42" width="2.625" customWidth="1"/>
    <col min="43" max="43" width="3.625" customWidth="1"/>
    <col min="44" max="44" width="2.625" customWidth="1"/>
    <col min="45" max="45" width="3.625" customWidth="1"/>
    <col min="46" max="46" width="2.625" customWidth="1"/>
    <col min="47" max="47" width="1.625" customWidth="1"/>
    <col min="48" max="48" width="2.875" customWidth="1"/>
    <col min="49" max="49" width="3.125" customWidth="1"/>
    <col min="50" max="58" width="2.75" customWidth="1"/>
    <col min="59" max="59" width="3.125" customWidth="1"/>
    <col min="60" max="60" width="0.375" customWidth="1"/>
    <col min="61" max="61" width="1.125" customWidth="1"/>
    <col min="62" max="73" width="2.625" customWidth="1"/>
  </cols>
  <sheetData>
    <row r="1" spans="1:59" s="36" customFormat="1" ht="15" customHeight="1">
      <c r="A1" s="40" t="s">
        <v>208</v>
      </c>
      <c r="B1" s="40"/>
      <c r="C1" s="40"/>
      <c r="D1" s="40"/>
      <c r="E1" s="40"/>
      <c r="F1" s="40"/>
      <c r="G1" s="40"/>
      <c r="H1" s="40"/>
      <c r="I1" s="40"/>
      <c r="J1" s="40"/>
      <c r="K1" s="40"/>
      <c r="L1" s="40"/>
      <c r="M1" s="40"/>
      <c r="N1" s="40"/>
      <c r="O1" s="40"/>
      <c r="P1" s="40"/>
      <c r="Q1" s="276" t="s">
        <v>220</v>
      </c>
      <c r="R1" s="276"/>
      <c r="S1" s="276"/>
      <c r="T1" s="276"/>
      <c r="U1" s="276"/>
      <c r="V1" s="276"/>
      <c r="W1" s="276"/>
      <c r="X1" s="276"/>
      <c r="Y1" s="276"/>
      <c r="Z1" s="40"/>
      <c r="AA1" s="310" t="s">
        <v>25</v>
      </c>
      <c r="AB1" s="106"/>
      <c r="AC1" s="106"/>
      <c r="AD1" s="106"/>
      <c r="AE1" s="106"/>
      <c r="AF1" s="106"/>
      <c r="AG1" s="106"/>
      <c r="AH1" s="106"/>
      <c r="AI1" s="106"/>
      <c r="AJ1" s="106"/>
      <c r="AK1" s="106"/>
      <c r="AL1" s="106"/>
      <c r="AM1" s="106"/>
      <c r="AN1" s="106"/>
      <c r="AO1" s="106"/>
      <c r="AP1" s="287"/>
      <c r="AQ1" s="453" t="s">
        <v>1131</v>
      </c>
      <c r="AR1" s="974" t="str">
        <f>IF(入力シート!C1="","県・営",IF(入力シート!C1="一括納入","県","営"))</f>
        <v>営</v>
      </c>
      <c r="AS1" s="984"/>
      <c r="AT1" s="984"/>
      <c r="AU1" s="984"/>
      <c r="AV1" s="1012"/>
      <c r="AW1" s="551" t="s">
        <v>234</v>
      </c>
      <c r="AX1" s="551"/>
      <c r="AY1" s="106"/>
      <c r="AZ1" s="106"/>
      <c r="BA1" s="106"/>
      <c r="BB1" s="106"/>
      <c r="BC1" s="106"/>
      <c r="BD1" s="106"/>
      <c r="BE1" s="106"/>
      <c r="BF1" s="106"/>
      <c r="BG1" s="287"/>
    </row>
    <row r="2" spans="1:59" s="36" customFormat="1" ht="15" customHeight="1">
      <c r="A2" s="40" t="s">
        <v>14</v>
      </c>
      <c r="B2" s="40"/>
      <c r="C2" s="40"/>
      <c r="D2" s="40"/>
      <c r="E2" s="40"/>
      <c r="F2" s="40"/>
      <c r="G2" s="40"/>
      <c r="H2" s="40"/>
      <c r="I2" s="40"/>
      <c r="J2" s="40"/>
      <c r="K2" s="40"/>
      <c r="L2" s="40"/>
      <c r="M2" s="40"/>
      <c r="N2" s="40"/>
      <c r="O2" s="40"/>
      <c r="P2" s="40"/>
      <c r="Q2" s="275" t="s">
        <v>205</v>
      </c>
      <c r="R2" s="275"/>
      <c r="S2" s="275"/>
      <c r="T2" s="275"/>
      <c r="U2" s="275"/>
      <c r="V2" s="275"/>
      <c r="W2" s="275"/>
      <c r="X2" s="275"/>
      <c r="Y2" s="275"/>
      <c r="Z2" s="40"/>
      <c r="AA2" s="77"/>
      <c r="AB2" s="944" t="s">
        <v>249</v>
      </c>
      <c r="AC2" s="112"/>
      <c r="AD2" s="112"/>
      <c r="AE2" s="112"/>
      <c r="AF2" s="112"/>
      <c r="AG2" s="112"/>
      <c r="AH2" s="112"/>
      <c r="AI2" s="112"/>
      <c r="AJ2" s="112"/>
      <c r="AK2" s="112"/>
      <c r="AL2" s="112"/>
      <c r="AM2" s="112"/>
      <c r="AN2" s="112"/>
      <c r="AO2" s="112"/>
      <c r="AP2" s="291"/>
      <c r="AQ2" s="454"/>
      <c r="AR2" s="462" t="str">
        <f>IF(入力シート!E5="",入力シート!E4,入力シート!E5)</f>
        <v>静岡市葵区追手町　８－１</v>
      </c>
      <c r="AS2" s="482"/>
      <c r="AT2" s="482"/>
      <c r="AU2" s="482"/>
      <c r="AV2" s="482"/>
      <c r="AW2" s="482"/>
      <c r="AX2" s="482"/>
      <c r="AY2" s="482"/>
      <c r="AZ2" s="482"/>
      <c r="BA2" s="482"/>
      <c r="BB2" s="482"/>
      <c r="BC2" s="482"/>
      <c r="BD2" s="482"/>
      <c r="BE2" s="482"/>
      <c r="BF2" s="482"/>
      <c r="BG2" s="691"/>
    </row>
    <row r="3" spans="1:59" s="36" customFormat="1" ht="5.25" customHeight="1">
      <c r="A3" s="732" t="s">
        <v>3745</v>
      </c>
      <c r="B3" s="746" t="s">
        <v>3974</v>
      </c>
      <c r="C3" s="747"/>
      <c r="D3" s="747"/>
      <c r="E3" s="747"/>
      <c r="F3" s="747"/>
      <c r="G3" s="747"/>
      <c r="H3" s="747"/>
      <c r="I3" s="747"/>
      <c r="J3" s="747"/>
      <c r="K3" s="747"/>
      <c r="L3" s="747"/>
      <c r="M3" s="747"/>
      <c r="N3" s="747"/>
      <c r="O3" s="747"/>
      <c r="P3" s="747"/>
      <c r="Q3" s="747"/>
      <c r="R3" s="747"/>
      <c r="S3" s="747"/>
      <c r="T3" s="747"/>
      <c r="U3" s="747"/>
      <c r="V3" s="747"/>
      <c r="W3" s="747"/>
      <c r="X3" s="747"/>
      <c r="Y3" s="747"/>
      <c r="Z3" s="40"/>
      <c r="AA3" s="75"/>
      <c r="AB3" s="106"/>
      <c r="AC3" s="106"/>
      <c r="AD3" s="106"/>
      <c r="AE3" s="106"/>
      <c r="AF3" s="106"/>
      <c r="AG3" s="106"/>
      <c r="AH3" s="106"/>
      <c r="AI3" s="106"/>
      <c r="AJ3" s="106"/>
      <c r="AK3" s="106"/>
      <c r="AL3" s="106"/>
      <c r="AM3" s="106"/>
      <c r="AN3" s="106"/>
      <c r="AO3" s="106"/>
      <c r="AP3" s="287"/>
      <c r="AQ3" s="454"/>
      <c r="AR3" s="462"/>
      <c r="AS3" s="482"/>
      <c r="AT3" s="482"/>
      <c r="AU3" s="482"/>
      <c r="AV3" s="482"/>
      <c r="AW3" s="482"/>
      <c r="AX3" s="482"/>
      <c r="AY3" s="482"/>
      <c r="AZ3" s="482"/>
      <c r="BA3" s="482"/>
      <c r="BB3" s="482"/>
      <c r="BC3" s="482"/>
      <c r="BD3" s="482"/>
      <c r="BE3" s="482"/>
      <c r="BF3" s="482"/>
      <c r="BG3" s="691"/>
    </row>
    <row r="4" spans="1:59" s="36" customFormat="1" ht="18.75" customHeight="1">
      <c r="A4" s="732"/>
      <c r="B4" s="747"/>
      <c r="C4" s="747"/>
      <c r="D4" s="747"/>
      <c r="E4" s="747"/>
      <c r="F4" s="747"/>
      <c r="G4" s="747"/>
      <c r="H4" s="747"/>
      <c r="I4" s="747"/>
      <c r="J4" s="747"/>
      <c r="K4" s="747"/>
      <c r="L4" s="747"/>
      <c r="M4" s="747"/>
      <c r="N4" s="747"/>
      <c r="O4" s="747"/>
      <c r="P4" s="747"/>
      <c r="Q4" s="747"/>
      <c r="R4" s="747"/>
      <c r="S4" s="747"/>
      <c r="T4" s="747"/>
      <c r="U4" s="747"/>
      <c r="V4" s="747"/>
      <c r="W4" s="747"/>
      <c r="X4" s="747"/>
      <c r="Y4" s="747"/>
      <c r="Z4" s="40"/>
      <c r="AA4" s="311" t="s">
        <v>252</v>
      </c>
      <c r="AB4" s="224" t="str">
        <f>LEFT(入力シート!$D$8,1)</f>
        <v>0</v>
      </c>
      <c r="AC4" s="233"/>
      <c r="AD4" s="224" t="str">
        <f>RIGHT(入力シート!$D$8,1)</f>
        <v>8</v>
      </c>
      <c r="AE4" s="233"/>
      <c r="AF4" s="415" t="s">
        <v>15</v>
      </c>
      <c r="AG4" s="415"/>
      <c r="AH4" s="415"/>
      <c r="AI4" s="224" t="str">
        <f>LEFT(入力シート!$E$8,1)</f>
        <v>0</v>
      </c>
      <c r="AJ4" s="233"/>
      <c r="AK4" s="224" t="str">
        <f>RIGHT(入力シート!$E$8,1)</f>
        <v>5</v>
      </c>
      <c r="AL4" s="179"/>
      <c r="AM4" s="233"/>
      <c r="AN4" s="436" t="s">
        <v>111</v>
      </c>
      <c r="AO4" s="436"/>
      <c r="AP4" s="443"/>
      <c r="AQ4" s="454"/>
      <c r="AR4" s="463" t="str">
        <f>入力シート!C4</f>
        <v>（株）みずほ銀行　静岡支店</v>
      </c>
      <c r="AS4" s="483"/>
      <c r="AT4" s="483"/>
      <c r="AU4" s="483"/>
      <c r="AV4" s="483"/>
      <c r="AW4" s="483"/>
      <c r="AX4" s="483"/>
      <c r="AY4" s="483"/>
      <c r="AZ4" s="483"/>
      <c r="BA4" s="483"/>
      <c r="BB4" s="483"/>
      <c r="BC4" s="483"/>
      <c r="BD4" s="483"/>
      <c r="BE4" s="483"/>
      <c r="BF4" s="483"/>
      <c r="BG4" s="692"/>
    </row>
    <row r="5" spans="1:59" s="36" customFormat="1" ht="5.25" customHeight="1">
      <c r="A5" s="732"/>
      <c r="B5" s="747"/>
      <c r="C5" s="747"/>
      <c r="D5" s="747"/>
      <c r="E5" s="747"/>
      <c r="F5" s="747"/>
      <c r="G5" s="747"/>
      <c r="H5" s="747"/>
      <c r="I5" s="747"/>
      <c r="J5" s="747"/>
      <c r="K5" s="747"/>
      <c r="L5" s="747"/>
      <c r="M5" s="747"/>
      <c r="N5" s="747"/>
      <c r="O5" s="747"/>
      <c r="P5" s="747"/>
      <c r="Q5" s="747"/>
      <c r="R5" s="747"/>
      <c r="S5" s="747"/>
      <c r="T5" s="747"/>
      <c r="U5" s="747"/>
      <c r="V5" s="747"/>
      <c r="W5" s="747"/>
      <c r="X5" s="747"/>
      <c r="Y5" s="747"/>
      <c r="Z5" s="40"/>
      <c r="AA5" s="75"/>
      <c r="AB5" s="106"/>
      <c r="AC5" s="106"/>
      <c r="AD5" s="106"/>
      <c r="AE5" s="106"/>
      <c r="AF5" s="106"/>
      <c r="AG5" s="106"/>
      <c r="AH5" s="106"/>
      <c r="AI5" s="106"/>
      <c r="AJ5" s="106"/>
      <c r="AK5" s="106"/>
      <c r="AL5" s="106"/>
      <c r="AM5" s="106"/>
      <c r="AN5" s="106"/>
      <c r="AO5" s="106"/>
      <c r="AP5" s="287"/>
      <c r="AQ5" s="454"/>
      <c r="AR5" s="463"/>
      <c r="AS5" s="483"/>
      <c r="AT5" s="483"/>
      <c r="AU5" s="483"/>
      <c r="AV5" s="483"/>
      <c r="AW5" s="483"/>
      <c r="AX5" s="483"/>
      <c r="AY5" s="483"/>
      <c r="AZ5" s="483"/>
      <c r="BA5" s="483"/>
      <c r="BB5" s="483"/>
      <c r="BC5" s="483"/>
      <c r="BD5" s="483"/>
      <c r="BE5" s="483"/>
      <c r="BF5" s="483"/>
      <c r="BG5" s="692"/>
    </row>
    <row r="6" spans="1:59" s="36" customFormat="1" ht="18.75" customHeight="1">
      <c r="A6" s="732"/>
      <c r="B6" s="747"/>
      <c r="C6" s="747"/>
      <c r="D6" s="747"/>
      <c r="E6" s="747"/>
      <c r="F6" s="747"/>
      <c r="G6" s="747"/>
      <c r="H6" s="747"/>
      <c r="I6" s="747"/>
      <c r="J6" s="747"/>
      <c r="K6" s="747"/>
      <c r="L6" s="747"/>
      <c r="M6" s="747"/>
      <c r="N6" s="747"/>
      <c r="O6" s="747"/>
      <c r="P6" s="747"/>
      <c r="Q6" s="747"/>
      <c r="R6" s="747"/>
      <c r="S6" s="747"/>
      <c r="T6" s="747"/>
      <c r="U6" s="747"/>
      <c r="V6" s="747"/>
      <c r="W6" s="747"/>
      <c r="X6" s="747"/>
      <c r="Y6" s="747"/>
      <c r="Z6" s="40"/>
      <c r="AA6" s="311" t="s">
        <v>252</v>
      </c>
      <c r="AB6" s="164" t="str">
        <f>LEFT(入力シート!$D$9,1)</f>
        <v>0</v>
      </c>
      <c r="AC6" s="224" t="str">
        <f>RIGHT(入力シート!$D$9,1)</f>
        <v>8</v>
      </c>
      <c r="AD6" s="233"/>
      <c r="AE6" s="415" t="s">
        <v>15</v>
      </c>
      <c r="AF6" s="164" t="str">
        <f>LEFT(入力シート!$E$9,1)</f>
        <v>0</v>
      </c>
      <c r="AG6" s="224" t="str">
        <f>RIGHT(入力シート!$E$9,1)</f>
        <v>6</v>
      </c>
      <c r="AH6" s="233"/>
      <c r="AI6" s="415" t="s">
        <v>256</v>
      </c>
      <c r="AJ6" s="224" t="str">
        <f>LEFT(入力シート!$F$9,1)</f>
        <v>0</v>
      </c>
      <c r="AK6" s="233"/>
      <c r="AL6" s="224" t="str">
        <f>RIGHT(入力シート!$F$9,1)</f>
        <v>2</v>
      </c>
      <c r="AM6" s="233"/>
      <c r="AN6" s="436" t="s">
        <v>180</v>
      </c>
      <c r="AO6" s="436"/>
      <c r="AP6" s="443"/>
      <c r="AQ6" s="454"/>
      <c r="AR6" s="463"/>
      <c r="AS6" s="483"/>
      <c r="AT6" s="483"/>
      <c r="AU6" s="483"/>
      <c r="AV6" s="483"/>
      <c r="AW6" s="483"/>
      <c r="AX6" s="483"/>
      <c r="AY6" s="483"/>
      <c r="AZ6" s="483"/>
      <c r="BA6" s="483"/>
      <c r="BB6" s="483"/>
      <c r="BC6" s="483"/>
      <c r="BD6" s="483"/>
      <c r="BE6" s="483"/>
      <c r="BF6" s="483"/>
      <c r="BG6" s="692"/>
    </row>
    <row r="7" spans="1:59" s="36" customFormat="1" ht="12" customHeight="1">
      <c r="A7" s="733" t="s">
        <v>161</v>
      </c>
      <c r="B7" s="733"/>
      <c r="C7" s="733"/>
      <c r="D7" s="733"/>
      <c r="E7" s="733" t="s">
        <v>167</v>
      </c>
      <c r="F7" s="733"/>
      <c r="G7" s="733"/>
      <c r="H7" s="733"/>
      <c r="I7" s="733"/>
      <c r="J7" s="733"/>
      <c r="K7" s="733"/>
      <c r="L7" s="733"/>
      <c r="M7" s="733"/>
      <c r="N7" s="733"/>
      <c r="O7" s="733"/>
      <c r="P7" s="733" t="s">
        <v>217</v>
      </c>
      <c r="Q7" s="733"/>
      <c r="R7" s="733"/>
      <c r="S7" s="733"/>
      <c r="T7" s="733"/>
      <c r="U7" s="733"/>
      <c r="V7" s="733"/>
      <c r="W7" s="733"/>
      <c r="X7" s="733"/>
      <c r="Y7" s="733"/>
      <c r="Z7" s="40"/>
      <c r="AA7" s="313" t="s">
        <v>260</v>
      </c>
      <c r="AB7" s="414"/>
      <c r="AC7" s="414"/>
      <c r="AD7" s="414"/>
      <c r="AE7" s="414"/>
      <c r="AF7" s="414"/>
      <c r="AG7" s="414"/>
      <c r="AH7" s="414"/>
      <c r="AI7" s="414"/>
      <c r="AJ7" s="414"/>
      <c r="AK7" s="414"/>
      <c r="AL7" s="414"/>
      <c r="AM7" s="414"/>
      <c r="AN7" s="414"/>
      <c r="AO7" s="414"/>
      <c r="AP7" s="445"/>
      <c r="AQ7" s="454"/>
      <c r="AR7" s="137"/>
      <c r="AS7" s="137"/>
      <c r="AT7" s="137"/>
      <c r="AU7" s="137"/>
      <c r="AV7" s="137"/>
      <c r="AW7" s="137"/>
      <c r="AX7" s="108"/>
      <c r="AY7" s="137" t="s">
        <v>1593</v>
      </c>
      <c r="AZ7" s="137"/>
      <c r="BA7" s="648" t="str">
        <f>IF(入力シート!F5="",入力シート!F4,入力シート!F5)</f>
        <v>054-253-1131</v>
      </c>
      <c r="BB7" s="648"/>
      <c r="BC7" s="648"/>
      <c r="BD7" s="648"/>
      <c r="BE7" s="648"/>
      <c r="BF7" s="648"/>
      <c r="BG7" s="693"/>
    </row>
    <row r="8" spans="1:59" s="36" customFormat="1" ht="7.5" customHeight="1">
      <c r="A8" s="734" t="s">
        <v>82</v>
      </c>
      <c r="B8" s="748">
        <v>13</v>
      </c>
      <c r="C8" s="781" t="s">
        <v>3832</v>
      </c>
      <c r="D8" s="805"/>
      <c r="E8" s="824">
        <v>11</v>
      </c>
      <c r="F8" s="163" t="s">
        <v>164</v>
      </c>
      <c r="G8" s="222" t="s">
        <v>171</v>
      </c>
      <c r="H8" s="193" t="s">
        <v>187</v>
      </c>
      <c r="I8" s="231" t="s">
        <v>190</v>
      </c>
      <c r="J8" s="222" t="s">
        <v>164</v>
      </c>
      <c r="K8" s="193" t="s">
        <v>194</v>
      </c>
      <c r="L8" s="231" t="s">
        <v>187</v>
      </c>
      <c r="M8" s="222" t="s">
        <v>190</v>
      </c>
      <c r="N8" s="193" t="s">
        <v>164</v>
      </c>
      <c r="O8" s="231" t="s">
        <v>196</v>
      </c>
      <c r="P8" s="122" t="s">
        <v>312</v>
      </c>
      <c r="Q8" s="222" t="s">
        <v>171</v>
      </c>
      <c r="R8" s="193" t="s">
        <v>187</v>
      </c>
      <c r="S8" s="231" t="s">
        <v>190</v>
      </c>
      <c r="T8" s="222" t="s">
        <v>164</v>
      </c>
      <c r="U8" s="193" t="s">
        <v>194</v>
      </c>
      <c r="V8" s="231" t="s">
        <v>187</v>
      </c>
      <c r="W8" s="222" t="s">
        <v>190</v>
      </c>
      <c r="X8" s="193" t="s">
        <v>164</v>
      </c>
      <c r="Y8" s="231" t="s">
        <v>196</v>
      </c>
      <c r="Z8" s="40"/>
      <c r="AA8" s="314"/>
      <c r="AB8" s="352"/>
      <c r="AC8" s="352"/>
      <c r="AD8" s="352"/>
      <c r="AE8" s="352"/>
      <c r="AF8" s="352"/>
      <c r="AG8" s="352"/>
      <c r="AH8" s="352"/>
      <c r="AI8" s="352"/>
      <c r="AJ8" s="352"/>
      <c r="AK8" s="352"/>
      <c r="AL8" s="352"/>
      <c r="AM8" s="352"/>
      <c r="AN8" s="352"/>
      <c r="AO8" s="352"/>
      <c r="AP8" s="446"/>
      <c r="AQ8" s="454"/>
      <c r="AR8" s="975"/>
      <c r="AS8" s="975"/>
      <c r="AT8" s="975"/>
      <c r="AU8" s="975"/>
      <c r="AV8" s="975"/>
      <c r="AW8" s="975"/>
      <c r="AX8" s="108"/>
      <c r="AY8" s="137"/>
      <c r="AZ8" s="137"/>
      <c r="BA8" s="648"/>
      <c r="BB8" s="648"/>
      <c r="BC8" s="648"/>
      <c r="BD8" s="648"/>
      <c r="BE8" s="648"/>
      <c r="BF8" s="648"/>
      <c r="BG8" s="693"/>
    </row>
    <row r="9" spans="1:59" s="36" customFormat="1" ht="13.5" customHeight="1">
      <c r="A9" s="735"/>
      <c r="B9" s="749"/>
      <c r="C9" s="782"/>
      <c r="D9" s="806"/>
      <c r="E9" s="825"/>
      <c r="F9" s="84" t="str">
        <f>入力シート!L25</f>
        <v xml:space="preserve"> </v>
      </c>
      <c r="G9" s="223" t="str">
        <f>入力シート!M25</f>
        <v xml:space="preserve"> </v>
      </c>
      <c r="H9" s="194" t="str">
        <f>入力シート!N25</f>
        <v xml:space="preserve"> </v>
      </c>
      <c r="I9" s="232" t="str">
        <f>入力シート!O25</f>
        <v xml:space="preserve"> </v>
      </c>
      <c r="J9" s="223" t="str">
        <f>入力シート!P25</f>
        <v xml:space="preserve"> </v>
      </c>
      <c r="K9" s="194" t="str">
        <f>入力シート!Q25</f>
        <v xml:space="preserve"> </v>
      </c>
      <c r="L9" s="232" t="str">
        <f>入力シート!R25</f>
        <v xml:space="preserve"> </v>
      </c>
      <c r="M9" s="223" t="str">
        <f>入力シート!S25</f>
        <v xml:space="preserve"> </v>
      </c>
      <c r="N9" s="194" t="str">
        <f>入力シート!T25</f>
        <v>1</v>
      </c>
      <c r="O9" s="232" t="str">
        <f>入力シート!U25</f>
        <v>2</v>
      </c>
      <c r="P9" s="123"/>
      <c r="Q9" s="223" t="str">
        <f>入力シート!M36</f>
        <v xml:space="preserve"> </v>
      </c>
      <c r="R9" s="194" t="str">
        <f>入力シート!N36</f>
        <v xml:space="preserve"> </v>
      </c>
      <c r="S9" s="232" t="str">
        <f>入力シート!O36</f>
        <v xml:space="preserve"> </v>
      </c>
      <c r="T9" s="223" t="str">
        <f>入力シート!P36</f>
        <v xml:space="preserve"> </v>
      </c>
      <c r="U9" s="194" t="str">
        <f>入力シート!Q36</f>
        <v xml:space="preserve"> </v>
      </c>
      <c r="V9" s="232" t="str">
        <f>入力シート!R36</f>
        <v xml:space="preserve"> </v>
      </c>
      <c r="W9" s="223" t="str">
        <f>入力シート!S36</f>
        <v xml:space="preserve"> </v>
      </c>
      <c r="X9" s="194" t="str">
        <f>入力シート!T36</f>
        <v xml:space="preserve"> </v>
      </c>
      <c r="Y9" s="232" t="str">
        <f>入力シート!U36</f>
        <v>1</v>
      </c>
      <c r="Z9" s="40"/>
      <c r="AA9" s="930" t="str">
        <f>入力シート!$L$13</f>
        <v>0</v>
      </c>
      <c r="AB9" s="945" t="str">
        <f>入力シート!$M$13</f>
        <v>0</v>
      </c>
      <c r="AC9" s="945" t="str">
        <f>入力シート!N13</f>
        <v>0</v>
      </c>
      <c r="AD9" s="945" t="str">
        <f>入力シート!$N$13</f>
        <v>0</v>
      </c>
      <c r="AE9" s="945" t="str">
        <f>入力シート!P13</f>
        <v>0</v>
      </c>
      <c r="AF9" s="945" t="str">
        <f>入力シート!O13</f>
        <v>0</v>
      </c>
      <c r="AG9" s="945" t="str">
        <f>入力シート!R13</f>
        <v>4</v>
      </c>
      <c r="AH9" s="945" t="str">
        <f>入力シート!P13</f>
        <v>0</v>
      </c>
      <c r="AI9" s="945" t="str">
        <f>入力シート!T13</f>
        <v>1</v>
      </c>
      <c r="AJ9" s="945" t="str">
        <f>入力シート!Q13</f>
        <v>1</v>
      </c>
      <c r="AK9" s="945">
        <f>入力シート!V13</f>
        <v>0</v>
      </c>
      <c r="AL9" s="945">
        <f>入力シート!W13</f>
        <v>0</v>
      </c>
      <c r="AM9" s="945" t="str">
        <f>入力シート!R13</f>
        <v>4</v>
      </c>
      <c r="AN9" s="945">
        <f>入力シート!Y13</f>
        <v>0</v>
      </c>
      <c r="AO9" s="945" t="str">
        <f>入力シート!S13</f>
        <v>2</v>
      </c>
      <c r="AP9" s="973" t="str">
        <f>入力シート!T13</f>
        <v>1</v>
      </c>
      <c r="AQ9" s="454"/>
      <c r="AR9" s="976" t="s">
        <v>3990</v>
      </c>
      <c r="AS9" s="985"/>
      <c r="AT9" s="999" t="str">
        <f>入力シート!L14</f>
        <v>1</v>
      </c>
      <c r="AU9" s="1001" t="str">
        <f>入力シート!L14</f>
        <v>1</v>
      </c>
      <c r="AV9" s="1001" t="str">
        <f>入力シート!M14</f>
        <v>2</v>
      </c>
      <c r="AW9" s="1001" t="str">
        <f>入力シート!N14</f>
        <v>3</v>
      </c>
      <c r="AX9" s="1001" t="str">
        <f>入力シート!O14</f>
        <v>4</v>
      </c>
      <c r="AY9" s="1001" t="str">
        <f>入力シート!P14</f>
        <v>5</v>
      </c>
      <c r="AZ9" s="1001" t="str">
        <f>入力シート!Q14</f>
        <v>6</v>
      </c>
      <c r="BA9" s="1001" t="str">
        <f>入力シート!R14</f>
        <v>7</v>
      </c>
      <c r="BB9" s="1001" t="str">
        <f>入力シート!S14</f>
        <v>8</v>
      </c>
      <c r="BC9" s="1001" t="str">
        <f>入力シート!T14</f>
        <v>9</v>
      </c>
      <c r="BD9" s="1001" t="str">
        <f>入力シート!U14</f>
        <v>1</v>
      </c>
      <c r="BE9" s="1001" t="str">
        <f>入力シート!V14</f>
        <v>2</v>
      </c>
      <c r="BF9" s="1001" t="str">
        <f>入力シート!W14</f>
        <v>3</v>
      </c>
      <c r="BG9" s="1083" t="str">
        <f>入力シート!X14</f>
        <v>4</v>
      </c>
    </row>
    <row r="10" spans="1:59" s="36" customFormat="1" ht="6" customHeight="1">
      <c r="A10" s="735"/>
      <c r="B10" s="750">
        <v>14</v>
      </c>
      <c r="C10" s="783" t="s">
        <v>3975</v>
      </c>
      <c r="D10" s="807"/>
      <c r="E10" s="824">
        <v>12</v>
      </c>
      <c r="F10" s="109" t="str">
        <f>入力シート!L26</f>
        <v xml:space="preserve"> </v>
      </c>
      <c r="G10" s="849" t="str">
        <f>入力シート!M26</f>
        <v xml:space="preserve"> </v>
      </c>
      <c r="H10" s="856" t="str">
        <f>入力シート!N26</f>
        <v xml:space="preserve"> </v>
      </c>
      <c r="I10" s="864" t="str">
        <f>入力シート!O26</f>
        <v xml:space="preserve"> </v>
      </c>
      <c r="J10" s="849" t="str">
        <f>入力シート!P26</f>
        <v xml:space="preserve"> </v>
      </c>
      <c r="K10" s="856" t="str">
        <f>入力シート!Q26</f>
        <v xml:space="preserve"> </v>
      </c>
      <c r="L10" s="864" t="str">
        <f>入力シート!R26</f>
        <v xml:space="preserve"> </v>
      </c>
      <c r="M10" s="849" t="str">
        <f>入力シート!S26</f>
        <v>1</v>
      </c>
      <c r="N10" s="856" t="str">
        <f>入力シート!T26</f>
        <v>2</v>
      </c>
      <c r="O10" s="864" t="str">
        <f>入力シート!U26</f>
        <v>3</v>
      </c>
      <c r="P10" s="45">
        <v>22</v>
      </c>
      <c r="Q10" s="849" t="str">
        <f>入力シート!M37</f>
        <v xml:space="preserve"> </v>
      </c>
      <c r="R10" s="856" t="str">
        <f>入力シート!N37</f>
        <v xml:space="preserve"> </v>
      </c>
      <c r="S10" s="864" t="str">
        <f>入力シート!O37</f>
        <v xml:space="preserve"> </v>
      </c>
      <c r="T10" s="849" t="str">
        <f>入力シート!P37</f>
        <v xml:space="preserve"> </v>
      </c>
      <c r="U10" s="856" t="str">
        <f>入力シート!Q37</f>
        <v xml:space="preserve"> </v>
      </c>
      <c r="V10" s="864" t="str">
        <f>入力シート!R37</f>
        <v xml:space="preserve"> </v>
      </c>
      <c r="W10" s="849" t="str">
        <f>入力シート!S37</f>
        <v xml:space="preserve"> </v>
      </c>
      <c r="X10" s="856" t="str">
        <f>入力シート!T37</f>
        <v xml:space="preserve"> </v>
      </c>
      <c r="Y10" s="864" t="str">
        <f>入力シート!U37</f>
        <v>9</v>
      </c>
      <c r="Z10" s="40"/>
      <c r="AA10" s="931"/>
      <c r="AB10" s="931"/>
      <c r="AC10" s="953"/>
      <c r="AD10" s="931"/>
      <c r="AE10" s="953"/>
      <c r="AF10" s="931"/>
      <c r="AG10" s="953"/>
      <c r="AH10" s="931"/>
      <c r="AI10" s="953"/>
      <c r="AJ10" s="931"/>
      <c r="AK10" s="970"/>
      <c r="AL10" s="953"/>
      <c r="AM10" s="931"/>
      <c r="AN10" s="953"/>
      <c r="AO10" s="971"/>
      <c r="AP10" s="953"/>
      <c r="AQ10" s="455"/>
      <c r="AR10" s="977"/>
      <c r="AS10" s="986"/>
      <c r="AT10" s="1000"/>
      <c r="AU10" s="1000"/>
      <c r="AV10" s="1013"/>
      <c r="AW10" s="1000"/>
      <c r="AX10" s="1026"/>
      <c r="AY10" s="1030"/>
      <c r="AZ10" s="1043"/>
      <c r="BA10" s="1026"/>
      <c r="BB10" s="1026"/>
      <c r="BC10" s="1030"/>
      <c r="BD10" s="1043"/>
      <c r="BE10" s="1026"/>
      <c r="BF10" s="1026"/>
      <c r="BG10" s="1084"/>
    </row>
    <row r="11" spans="1:59" s="36" customFormat="1" ht="12" customHeight="1">
      <c r="A11" s="735"/>
      <c r="B11" s="749"/>
      <c r="C11" s="784"/>
      <c r="D11" s="808"/>
      <c r="E11" s="825"/>
      <c r="F11" s="110" t="str">
        <f>入力シート!L27</f>
        <v xml:space="preserve"> </v>
      </c>
      <c r="G11" s="850" t="str">
        <f>入力シート!M27</f>
        <v xml:space="preserve"> </v>
      </c>
      <c r="H11" s="857" t="str">
        <f>入力シート!N27</f>
        <v xml:space="preserve"> </v>
      </c>
      <c r="I11" s="865" t="str">
        <f>入力シート!O27</f>
        <v xml:space="preserve"> </v>
      </c>
      <c r="J11" s="850" t="str">
        <f>入力シート!P27</f>
        <v xml:space="preserve"> </v>
      </c>
      <c r="K11" s="857" t="str">
        <f>入力シート!Q27</f>
        <v xml:space="preserve"> </v>
      </c>
      <c r="L11" s="865" t="str">
        <f>入力シート!R27</f>
        <v>1</v>
      </c>
      <c r="M11" s="850" t="str">
        <f>入力シート!S27</f>
        <v>2</v>
      </c>
      <c r="N11" s="857" t="str">
        <f>入力シート!T27</f>
        <v>3</v>
      </c>
      <c r="O11" s="865" t="str">
        <f>入力シート!U27</f>
        <v>4</v>
      </c>
      <c r="P11" s="46"/>
      <c r="Q11" s="850" t="str">
        <f>入力シート!M38</f>
        <v xml:space="preserve"> </v>
      </c>
      <c r="R11" s="857" t="str">
        <f>入力シート!N38</f>
        <v xml:space="preserve"> </v>
      </c>
      <c r="S11" s="865" t="str">
        <f>入力シート!O38</f>
        <v xml:space="preserve"> </v>
      </c>
      <c r="T11" s="850" t="str">
        <f>入力シート!P38</f>
        <v xml:space="preserve"> </v>
      </c>
      <c r="U11" s="857" t="str">
        <f>入力シート!Q38</f>
        <v xml:space="preserve"> </v>
      </c>
      <c r="V11" s="865" t="str">
        <f>入力シート!R38</f>
        <v xml:space="preserve"> </v>
      </c>
      <c r="W11" s="850" t="str">
        <f>入力シート!S38</f>
        <v xml:space="preserve"> </v>
      </c>
      <c r="X11" s="857" t="str">
        <f>入力シート!T38</f>
        <v>9</v>
      </c>
      <c r="Y11" s="865" t="str">
        <f>入力シート!U38</f>
        <v>8</v>
      </c>
      <c r="Z11" s="40"/>
      <c r="AA11" s="315" t="s">
        <v>267</v>
      </c>
      <c r="AB11" s="354"/>
      <c r="AC11" s="388" t="str">
        <f>"63516"&amp;入力シート!C2&amp;"  "&amp;入力シート!F8&amp;"99"</f>
        <v>63516000001421  20260599</v>
      </c>
      <c r="AD11" s="402"/>
      <c r="AE11" s="402"/>
      <c r="AF11" s="402"/>
      <c r="AG11" s="402"/>
      <c r="AH11" s="402"/>
      <c r="AI11" s="402"/>
      <c r="AJ11" s="402"/>
      <c r="AK11" s="402"/>
      <c r="AL11" s="402"/>
      <c r="AM11" s="402"/>
      <c r="AN11" s="402"/>
      <c r="AO11" s="402"/>
      <c r="AP11" s="402"/>
      <c r="AQ11" s="402"/>
      <c r="AR11" s="468"/>
      <c r="AS11" s="487"/>
      <c r="AT11" s="487"/>
      <c r="AU11" s="1002"/>
      <c r="AV11" s="1014" t="s">
        <v>279</v>
      </c>
      <c r="AW11" s="1021"/>
      <c r="AX11" s="1021"/>
      <c r="AY11" s="1021"/>
      <c r="AZ11" s="1021"/>
      <c r="BA11" s="1021"/>
      <c r="BB11" s="1064"/>
      <c r="BC11" s="1014" t="s">
        <v>66</v>
      </c>
      <c r="BD11" s="1021"/>
      <c r="BE11" s="1021"/>
      <c r="BF11" s="1021"/>
      <c r="BG11" s="1064"/>
    </row>
    <row r="12" spans="1:59" s="36" customFormat="1" ht="18" customHeight="1">
      <c r="A12" s="735"/>
      <c r="B12" s="751">
        <v>15</v>
      </c>
      <c r="C12" s="785" t="s">
        <v>1728</v>
      </c>
      <c r="D12" s="809"/>
      <c r="E12" s="826">
        <v>13</v>
      </c>
      <c r="F12" s="164" t="str">
        <f>入力シート!L27</f>
        <v xml:space="preserve"> </v>
      </c>
      <c r="G12" s="224" t="str">
        <f>入力シート!M27</f>
        <v xml:space="preserve"> </v>
      </c>
      <c r="H12" s="195" t="str">
        <f>入力シート!N27</f>
        <v xml:space="preserve"> </v>
      </c>
      <c r="I12" s="233" t="str">
        <f>入力シート!O27</f>
        <v xml:space="preserve"> </v>
      </c>
      <c r="J12" s="224" t="str">
        <f>入力シート!P27</f>
        <v xml:space="preserve"> </v>
      </c>
      <c r="K12" s="195" t="str">
        <f>入力シート!Q27</f>
        <v xml:space="preserve"> </v>
      </c>
      <c r="L12" s="233" t="str">
        <f>入力シート!R27</f>
        <v>1</v>
      </c>
      <c r="M12" s="224" t="str">
        <f>入力シート!S27</f>
        <v>2</v>
      </c>
      <c r="N12" s="195" t="str">
        <f>入力シート!T27</f>
        <v>3</v>
      </c>
      <c r="O12" s="233" t="str">
        <f>入力シート!U27</f>
        <v>4</v>
      </c>
      <c r="P12" s="121" t="s">
        <v>2624</v>
      </c>
      <c r="Q12" s="895" t="str">
        <f>入力シート!M38</f>
        <v xml:space="preserve"> </v>
      </c>
      <c r="R12" s="903" t="str">
        <f>入力シート!N38</f>
        <v xml:space="preserve"> </v>
      </c>
      <c r="S12" s="906" t="str">
        <f>入力シート!O38</f>
        <v xml:space="preserve"> </v>
      </c>
      <c r="T12" s="895" t="str">
        <f>入力シート!P38</f>
        <v xml:space="preserve"> </v>
      </c>
      <c r="U12" s="903" t="str">
        <f>入力シート!Q38</f>
        <v xml:space="preserve"> </v>
      </c>
      <c r="V12" s="906" t="str">
        <f>入力シート!R38</f>
        <v xml:space="preserve"> </v>
      </c>
      <c r="W12" s="895" t="str">
        <f>入力シート!S38</f>
        <v xml:space="preserve"> </v>
      </c>
      <c r="X12" s="903" t="str">
        <f>入力シート!T38</f>
        <v>9</v>
      </c>
      <c r="Y12" s="906" t="str">
        <f>入力シート!U38</f>
        <v>8</v>
      </c>
      <c r="Z12" s="40"/>
      <c r="AA12" s="316"/>
      <c r="AB12" s="355"/>
      <c r="AC12" s="389"/>
      <c r="AD12" s="403"/>
      <c r="AE12" s="403"/>
      <c r="AF12" s="403"/>
      <c r="AG12" s="403"/>
      <c r="AH12" s="403"/>
      <c r="AI12" s="403"/>
      <c r="AJ12" s="403"/>
      <c r="AK12" s="403"/>
      <c r="AL12" s="403"/>
      <c r="AM12" s="403"/>
      <c r="AN12" s="403"/>
      <c r="AO12" s="403"/>
      <c r="AP12" s="403"/>
      <c r="AQ12" s="403"/>
      <c r="AR12" s="403"/>
      <c r="AS12" s="488"/>
      <c r="AT12" s="488"/>
      <c r="AU12" s="512"/>
      <c r="AV12" s="1015" t="s">
        <v>284</v>
      </c>
      <c r="AW12" s="1022"/>
      <c r="AX12" s="1022"/>
      <c r="AY12" s="1022"/>
      <c r="AZ12" s="1022"/>
      <c r="BA12" s="1022"/>
      <c r="BB12" s="1065"/>
      <c r="BC12" s="1075" t="s">
        <v>272</v>
      </c>
      <c r="BD12" s="1079"/>
      <c r="BE12" s="1079"/>
      <c r="BF12" s="1079"/>
      <c r="BG12" s="1085"/>
    </row>
    <row r="13" spans="1:59" s="36" customFormat="1" ht="7.5" customHeight="1">
      <c r="A13" s="735"/>
      <c r="B13" s="750">
        <v>16</v>
      </c>
      <c r="C13" s="783" t="s">
        <v>2286</v>
      </c>
      <c r="D13" s="807"/>
      <c r="E13" s="824">
        <v>14</v>
      </c>
      <c r="F13" s="109" t="str">
        <f>入力シート!L28</f>
        <v xml:space="preserve"> </v>
      </c>
      <c r="G13" s="849" t="str">
        <f>入力シート!M28</f>
        <v xml:space="preserve"> </v>
      </c>
      <c r="H13" s="856" t="str">
        <f>入力シート!N28</f>
        <v xml:space="preserve"> </v>
      </c>
      <c r="I13" s="864" t="str">
        <f>入力シート!O28</f>
        <v xml:space="preserve"> </v>
      </c>
      <c r="J13" s="849" t="str">
        <f>入力シート!P28</f>
        <v xml:space="preserve"> </v>
      </c>
      <c r="K13" s="856" t="str">
        <f>入力シート!Q28</f>
        <v>1</v>
      </c>
      <c r="L13" s="864" t="str">
        <f>入力シート!R28</f>
        <v>2</v>
      </c>
      <c r="M13" s="849" t="str">
        <f>入力シート!S28</f>
        <v>3</v>
      </c>
      <c r="N13" s="856" t="str">
        <f>入力シート!T28</f>
        <v>4</v>
      </c>
      <c r="O13" s="864" t="str">
        <f>入力シート!U28</f>
        <v>5</v>
      </c>
      <c r="P13" s="45">
        <v>24</v>
      </c>
      <c r="Q13" s="849" t="str">
        <f>入力シート!M39</f>
        <v xml:space="preserve"> </v>
      </c>
      <c r="R13" s="856" t="str">
        <f>入力シート!N39</f>
        <v xml:space="preserve"> </v>
      </c>
      <c r="S13" s="864" t="str">
        <f>入力シート!O39</f>
        <v xml:space="preserve"> </v>
      </c>
      <c r="T13" s="849" t="str">
        <f>入力シート!P39</f>
        <v xml:space="preserve"> </v>
      </c>
      <c r="U13" s="856" t="str">
        <f>入力シート!Q39</f>
        <v xml:space="preserve"> </v>
      </c>
      <c r="V13" s="864" t="str">
        <f>入力シート!R39</f>
        <v xml:space="preserve"> </v>
      </c>
      <c r="W13" s="849" t="str">
        <f>入力シート!S39</f>
        <v>9</v>
      </c>
      <c r="X13" s="856" t="str">
        <f>入力シート!T39</f>
        <v>8</v>
      </c>
      <c r="Y13" s="864" t="str">
        <f>入力シート!U39</f>
        <v>7</v>
      </c>
      <c r="Z13" s="40"/>
      <c r="AA13" s="932" t="s">
        <v>19</v>
      </c>
      <c r="AB13" s="946"/>
      <c r="AC13" s="946"/>
      <c r="AD13" s="946"/>
      <c r="AE13" s="946"/>
      <c r="AF13" s="946"/>
      <c r="AG13" s="946"/>
      <c r="AH13" s="946"/>
      <c r="AI13" s="946"/>
      <c r="AJ13" s="946"/>
      <c r="AK13" s="946"/>
      <c r="AL13" s="946"/>
      <c r="AM13" s="946"/>
      <c r="AN13" s="946"/>
      <c r="AO13" s="946"/>
      <c r="AP13" s="946"/>
      <c r="AQ13" s="946"/>
      <c r="AR13" s="946"/>
      <c r="AS13" s="987"/>
      <c r="AT13" s="987"/>
      <c r="AU13" s="1003"/>
      <c r="AV13" s="122" t="s">
        <v>44</v>
      </c>
      <c r="AW13" s="592"/>
      <c r="AX13" s="231" t="s">
        <v>164</v>
      </c>
      <c r="AY13" s="1031" t="s">
        <v>171</v>
      </c>
      <c r="AZ13" s="1044" t="s">
        <v>187</v>
      </c>
      <c r="BA13" s="1050" t="s">
        <v>190</v>
      </c>
      <c r="BB13" s="222" t="s">
        <v>164</v>
      </c>
      <c r="BC13" s="193" t="s">
        <v>194</v>
      </c>
      <c r="BD13" s="231" t="s">
        <v>187</v>
      </c>
      <c r="BE13" s="222" t="s">
        <v>190</v>
      </c>
      <c r="BF13" s="193" t="s">
        <v>164</v>
      </c>
      <c r="BG13" s="231" t="s">
        <v>196</v>
      </c>
    </row>
    <row r="14" spans="1:59" s="36" customFormat="1" ht="14.25" customHeight="1">
      <c r="A14" s="735"/>
      <c r="B14" s="749"/>
      <c r="C14" s="784"/>
      <c r="D14" s="808"/>
      <c r="E14" s="825"/>
      <c r="F14" s="110" t="str">
        <f>入力シート!L30</f>
        <v xml:space="preserve"> </v>
      </c>
      <c r="G14" s="850" t="str">
        <f>入力シート!M30</f>
        <v xml:space="preserve"> </v>
      </c>
      <c r="H14" s="857" t="str">
        <f>入力シート!N30</f>
        <v xml:space="preserve"> </v>
      </c>
      <c r="I14" s="865" t="str">
        <f>入力シート!O30</f>
        <v>1</v>
      </c>
      <c r="J14" s="850" t="str">
        <f>入力シート!P30</f>
        <v>2</v>
      </c>
      <c r="K14" s="857" t="str">
        <f>入力シート!Q30</f>
        <v>3</v>
      </c>
      <c r="L14" s="865" t="str">
        <f>入力シート!R30</f>
        <v>4</v>
      </c>
      <c r="M14" s="850" t="str">
        <f>入力シート!S30</f>
        <v>5</v>
      </c>
      <c r="N14" s="857" t="str">
        <f>入力シート!T30</f>
        <v>6</v>
      </c>
      <c r="O14" s="865" t="str">
        <f>入力シート!U30</f>
        <v>7</v>
      </c>
      <c r="P14" s="46"/>
      <c r="Q14" s="850" t="str">
        <f>入力シート!M41</f>
        <v xml:space="preserve"> </v>
      </c>
      <c r="R14" s="857" t="str">
        <f>入力シート!N41</f>
        <v xml:space="preserve"> </v>
      </c>
      <c r="S14" s="865" t="str">
        <f>入力シート!O41</f>
        <v xml:space="preserve"> </v>
      </c>
      <c r="T14" s="850" t="str">
        <f>入力シート!P41</f>
        <v xml:space="preserve"> </v>
      </c>
      <c r="U14" s="857" t="str">
        <f>入力シート!Q41</f>
        <v>9</v>
      </c>
      <c r="V14" s="865" t="str">
        <f>入力シート!R41</f>
        <v>8</v>
      </c>
      <c r="W14" s="850" t="str">
        <f>入力シート!S41</f>
        <v>7</v>
      </c>
      <c r="X14" s="857" t="str">
        <f>入力シート!T41</f>
        <v>6</v>
      </c>
      <c r="Y14" s="865" t="str">
        <f>入力シート!U41</f>
        <v>5</v>
      </c>
      <c r="Z14" s="40"/>
      <c r="AA14" s="933"/>
      <c r="AB14" s="947"/>
      <c r="AC14" s="947"/>
      <c r="AD14" s="947"/>
      <c r="AE14" s="947"/>
      <c r="AF14" s="947"/>
      <c r="AG14" s="947"/>
      <c r="AH14" s="947"/>
      <c r="AI14" s="947"/>
      <c r="AJ14" s="947"/>
      <c r="AK14" s="947"/>
      <c r="AL14" s="947"/>
      <c r="AM14" s="947"/>
      <c r="AN14" s="947"/>
      <c r="AO14" s="947"/>
      <c r="AP14" s="947"/>
      <c r="AQ14" s="947"/>
      <c r="AR14" s="947"/>
      <c r="AS14" s="988"/>
      <c r="AT14" s="988"/>
      <c r="AU14" s="1004"/>
      <c r="AV14" s="123"/>
      <c r="AW14" s="931"/>
      <c r="AX14" s="1027" t="str">
        <f t="shared" ref="AX14:BG14" si="0">F20</f>
        <v>1</v>
      </c>
      <c r="AY14" s="1032" t="str">
        <f t="shared" si="0"/>
        <v>3</v>
      </c>
      <c r="AZ14" s="1045" t="str">
        <f t="shared" si="0"/>
        <v>7</v>
      </c>
      <c r="BA14" s="577" t="str">
        <f t="shared" si="0"/>
        <v>1</v>
      </c>
      <c r="BB14" s="1066" t="str">
        <f t="shared" si="0"/>
        <v>7</v>
      </c>
      <c r="BC14" s="1076" t="str">
        <f t="shared" si="0"/>
        <v>4</v>
      </c>
      <c r="BD14" s="1027" t="str">
        <f t="shared" si="0"/>
        <v>2</v>
      </c>
      <c r="BE14" s="1066" t="str">
        <f t="shared" si="0"/>
        <v>0</v>
      </c>
      <c r="BF14" s="1076" t="str">
        <f t="shared" si="0"/>
        <v>9</v>
      </c>
      <c r="BG14" s="1027" t="str">
        <f t="shared" si="0"/>
        <v>4</v>
      </c>
    </row>
    <row r="15" spans="1:59" s="36" customFormat="1" ht="18" customHeight="1">
      <c r="A15" s="735"/>
      <c r="B15" s="751">
        <v>17</v>
      </c>
      <c r="C15" s="785" t="s">
        <v>3767</v>
      </c>
      <c r="D15" s="809"/>
      <c r="E15" s="827">
        <v>15</v>
      </c>
      <c r="F15" s="164" t="str">
        <f>入力シート!L29</f>
        <v xml:space="preserve"> </v>
      </c>
      <c r="G15" s="224" t="str">
        <f>入力シート!M29</f>
        <v xml:space="preserve"> </v>
      </c>
      <c r="H15" s="195" t="str">
        <f>入力シート!N29</f>
        <v xml:space="preserve"> </v>
      </c>
      <c r="I15" s="233" t="str">
        <f>入力シート!O29</f>
        <v xml:space="preserve"> </v>
      </c>
      <c r="J15" s="224" t="str">
        <f>入力シート!P29</f>
        <v>1</v>
      </c>
      <c r="K15" s="195" t="str">
        <f>入力シート!Q29</f>
        <v>2</v>
      </c>
      <c r="L15" s="233" t="str">
        <f>入力シート!R29</f>
        <v>3</v>
      </c>
      <c r="M15" s="224" t="str">
        <f>入力シート!S29</f>
        <v>4</v>
      </c>
      <c r="N15" s="195" t="str">
        <f>入力シート!T29</f>
        <v>5</v>
      </c>
      <c r="O15" s="875" t="str">
        <f>入力シート!U29</f>
        <v>6</v>
      </c>
      <c r="P15" s="527">
        <v>25</v>
      </c>
      <c r="Q15" s="224" t="str">
        <f>入力シート!M40</f>
        <v xml:space="preserve"> </v>
      </c>
      <c r="R15" s="195" t="str">
        <f>入力シート!N40</f>
        <v xml:space="preserve"> </v>
      </c>
      <c r="S15" s="233" t="str">
        <f>入力シート!O40</f>
        <v xml:space="preserve"> </v>
      </c>
      <c r="T15" s="224" t="str">
        <f>入力シート!P40</f>
        <v xml:space="preserve"> </v>
      </c>
      <c r="U15" s="195" t="str">
        <f>入力シート!Q40</f>
        <v xml:space="preserve"> </v>
      </c>
      <c r="V15" s="233" t="str">
        <f>入力シート!R40</f>
        <v>9</v>
      </c>
      <c r="W15" s="224" t="str">
        <f>入力シート!S40</f>
        <v>8</v>
      </c>
      <c r="X15" s="195" t="str">
        <f>入力シート!T40</f>
        <v>7</v>
      </c>
      <c r="Y15" s="233" t="str">
        <f>入力シート!U40</f>
        <v>6</v>
      </c>
      <c r="Z15" s="40"/>
      <c r="AA15" s="934" t="s">
        <v>277</v>
      </c>
      <c r="AB15" s="948"/>
      <c r="AC15" s="948"/>
      <c r="AD15" s="948"/>
      <c r="AE15" s="948"/>
      <c r="AF15" s="948"/>
      <c r="AG15" s="948"/>
      <c r="AH15" s="948"/>
      <c r="AI15" s="948"/>
      <c r="AJ15" s="948"/>
      <c r="AK15" s="948"/>
      <c r="AL15" s="948"/>
      <c r="AM15" s="948"/>
      <c r="AN15" s="948"/>
      <c r="AO15" s="948"/>
      <c r="AP15" s="948"/>
      <c r="AQ15" s="948"/>
      <c r="AR15" s="948"/>
      <c r="AS15" s="989"/>
      <c r="AT15" s="989"/>
      <c r="AU15" s="1005"/>
      <c r="AV15" s="121" t="s">
        <v>26</v>
      </c>
      <c r="AW15" s="224"/>
      <c r="AX15" s="233"/>
      <c r="AY15" s="224" t="str">
        <f t="shared" ref="AY15:BG15" si="1">Q20</f>
        <v xml:space="preserve"> </v>
      </c>
      <c r="AZ15" s="195" t="str">
        <f t="shared" si="1"/>
        <v xml:space="preserve"> </v>
      </c>
      <c r="BA15" s="233" t="str">
        <f t="shared" si="1"/>
        <v>1</v>
      </c>
      <c r="BB15" s="224" t="str">
        <f t="shared" si="1"/>
        <v>0</v>
      </c>
      <c r="BC15" s="195" t="str">
        <f t="shared" si="1"/>
        <v>9</v>
      </c>
      <c r="BD15" s="233" t="str">
        <f t="shared" si="1"/>
        <v>7</v>
      </c>
      <c r="BE15" s="224" t="str">
        <f t="shared" si="1"/>
        <v>3</v>
      </c>
      <c r="BF15" s="195" t="str">
        <f t="shared" si="1"/>
        <v>9</v>
      </c>
      <c r="BG15" s="233" t="str">
        <f t="shared" si="1"/>
        <v>0</v>
      </c>
    </row>
    <row r="16" spans="1:59" s="36" customFormat="1" ht="18" customHeight="1">
      <c r="A16" s="735"/>
      <c r="B16" s="752">
        <v>18</v>
      </c>
      <c r="C16" s="786" t="s">
        <v>3976</v>
      </c>
      <c r="D16" s="810"/>
      <c r="E16" s="827">
        <v>16</v>
      </c>
      <c r="F16" s="164" t="str">
        <f>入力シート!L30</f>
        <v xml:space="preserve"> </v>
      </c>
      <c r="G16" s="224" t="str">
        <f>入力シート!M30</f>
        <v xml:space="preserve"> </v>
      </c>
      <c r="H16" s="195" t="str">
        <f>入力シート!N30</f>
        <v xml:space="preserve"> </v>
      </c>
      <c r="I16" s="233" t="str">
        <f>入力シート!O30</f>
        <v>1</v>
      </c>
      <c r="J16" s="224" t="str">
        <f>入力シート!P30</f>
        <v>2</v>
      </c>
      <c r="K16" s="195" t="str">
        <f>入力シート!Q30</f>
        <v>3</v>
      </c>
      <c r="L16" s="233" t="str">
        <f>入力シート!R30</f>
        <v>4</v>
      </c>
      <c r="M16" s="224" t="str">
        <f>入力シート!S30</f>
        <v>5</v>
      </c>
      <c r="N16" s="195" t="str">
        <f>入力シート!T30</f>
        <v>6</v>
      </c>
      <c r="O16" s="233" t="str">
        <f>入力シート!U30</f>
        <v>7</v>
      </c>
      <c r="P16" s="527">
        <v>26</v>
      </c>
      <c r="Q16" s="224" t="str">
        <f>入力シート!M41</f>
        <v xml:space="preserve"> </v>
      </c>
      <c r="R16" s="195" t="str">
        <f>入力シート!N41</f>
        <v xml:space="preserve"> </v>
      </c>
      <c r="S16" s="233" t="str">
        <f>入力シート!O41</f>
        <v xml:space="preserve"> </v>
      </c>
      <c r="T16" s="224" t="str">
        <f>入力シート!P41</f>
        <v xml:space="preserve"> </v>
      </c>
      <c r="U16" s="195" t="str">
        <f>入力シート!Q41</f>
        <v>9</v>
      </c>
      <c r="V16" s="233" t="str">
        <f>入力シート!R41</f>
        <v>8</v>
      </c>
      <c r="W16" s="224" t="str">
        <f>入力シート!S41</f>
        <v>7</v>
      </c>
      <c r="X16" s="195" t="str">
        <f>入力シート!T41</f>
        <v>6</v>
      </c>
      <c r="Y16" s="233" t="str">
        <f>入力シート!U41</f>
        <v>5</v>
      </c>
      <c r="Z16" s="40"/>
      <c r="AA16" s="935" t="s">
        <v>294</v>
      </c>
      <c r="AB16" s="935"/>
      <c r="AC16" s="935"/>
      <c r="AD16" s="935"/>
      <c r="AE16" s="935"/>
      <c r="AF16" s="935"/>
      <c r="AG16" s="935"/>
      <c r="AH16" s="935"/>
      <c r="AI16" s="935"/>
      <c r="AJ16" s="935"/>
      <c r="AK16" s="935"/>
      <c r="AL16" s="935"/>
      <c r="AM16" s="935"/>
      <c r="AN16" s="935"/>
      <c r="AO16" s="935"/>
      <c r="AP16" s="935"/>
      <c r="AQ16" s="935"/>
      <c r="AR16" s="935"/>
      <c r="AS16" s="990"/>
      <c r="AT16" s="990"/>
      <c r="AU16" s="990"/>
      <c r="AV16" s="126" t="s">
        <v>58</v>
      </c>
      <c r="AW16" s="180"/>
      <c r="AX16" s="180"/>
      <c r="AY16" s="225" t="str">
        <f>入力シート!M44</f>
        <v xml:space="preserve"> </v>
      </c>
      <c r="AZ16" s="196" t="str">
        <f>入力シート!N44</f>
        <v xml:space="preserve"> </v>
      </c>
      <c r="BA16" s="234" t="str">
        <f>入力シート!O44</f>
        <v xml:space="preserve"> </v>
      </c>
      <c r="BB16" s="180" t="str">
        <f>入力シート!P44</f>
        <v xml:space="preserve"> </v>
      </c>
      <c r="BC16" s="196" t="str">
        <f>入力シート!Q44</f>
        <v xml:space="preserve"> </v>
      </c>
      <c r="BD16" s="180" t="str">
        <f>入力シート!R44</f>
        <v>1</v>
      </c>
      <c r="BE16" s="1081" t="str">
        <f>入力シート!S44</f>
        <v>0</v>
      </c>
      <c r="BF16" s="1082" t="str">
        <f>入力シート!T44</f>
        <v>0</v>
      </c>
      <c r="BG16" s="1086" t="str">
        <f>入力シート!U44</f>
        <v>0</v>
      </c>
    </row>
    <row r="17" spans="1:59" s="36" customFormat="1" ht="18" customHeight="1">
      <c r="A17" s="736"/>
      <c r="B17" s="752">
        <v>19</v>
      </c>
      <c r="C17" s="785" t="s">
        <v>3978</v>
      </c>
      <c r="D17" s="809"/>
      <c r="E17" s="826">
        <v>17</v>
      </c>
      <c r="F17" s="164" t="str">
        <f>入力シート!L31</f>
        <v xml:space="preserve"> </v>
      </c>
      <c r="G17" s="224" t="str">
        <f>入力シート!M31</f>
        <v xml:space="preserve"> </v>
      </c>
      <c r="H17" s="195" t="str">
        <f>入力シート!N31</f>
        <v>1</v>
      </c>
      <c r="I17" s="233" t="str">
        <f>入力シート!O31</f>
        <v>2</v>
      </c>
      <c r="J17" s="224" t="str">
        <f>入力シート!P31</f>
        <v>3</v>
      </c>
      <c r="K17" s="195" t="str">
        <f>入力シート!Q31</f>
        <v>4</v>
      </c>
      <c r="L17" s="233" t="str">
        <f>入力シート!R31</f>
        <v>5</v>
      </c>
      <c r="M17" s="224" t="str">
        <f>入力シート!S31</f>
        <v>6</v>
      </c>
      <c r="N17" s="195" t="str">
        <f>入力シート!T31</f>
        <v>7</v>
      </c>
      <c r="O17" s="233" t="str">
        <f>入力シート!U31</f>
        <v>8</v>
      </c>
      <c r="P17" s="527">
        <v>27</v>
      </c>
      <c r="Q17" s="224" t="str">
        <f>入力シート!M42</f>
        <v xml:space="preserve"> </v>
      </c>
      <c r="R17" s="195" t="str">
        <f>入力シート!N42</f>
        <v xml:space="preserve"> </v>
      </c>
      <c r="S17" s="233" t="str">
        <f>入力シート!O42</f>
        <v xml:space="preserve"> </v>
      </c>
      <c r="T17" s="224" t="str">
        <f>入力シート!P42</f>
        <v>9</v>
      </c>
      <c r="U17" s="195" t="str">
        <f>入力シート!Q42</f>
        <v>8</v>
      </c>
      <c r="V17" s="233" t="str">
        <f>入力シート!R42</f>
        <v>7</v>
      </c>
      <c r="W17" s="224" t="str">
        <f>入力シート!S42</f>
        <v>6</v>
      </c>
      <c r="X17" s="195" t="str">
        <f>入力シート!T42</f>
        <v>5</v>
      </c>
      <c r="Y17" s="233" t="str">
        <f>入力シート!U42</f>
        <v>4</v>
      </c>
      <c r="Z17" s="40"/>
      <c r="AA17" s="319" t="s">
        <v>308</v>
      </c>
      <c r="AB17" s="358"/>
      <c r="AC17" s="358"/>
      <c r="AD17" s="358"/>
      <c r="AE17" s="358"/>
      <c r="AF17" s="358"/>
      <c r="AG17" s="358"/>
      <c r="AH17" s="358"/>
      <c r="AI17" s="358"/>
      <c r="AJ17" s="358"/>
      <c r="AK17" s="358"/>
      <c r="AL17" s="358"/>
      <c r="AM17" s="358"/>
      <c r="AN17" s="358"/>
      <c r="AO17" s="358"/>
      <c r="AP17" s="358"/>
      <c r="AQ17" s="358"/>
      <c r="AR17" s="358"/>
      <c r="AS17" s="491"/>
      <c r="AT17" s="491"/>
      <c r="AU17" s="491"/>
      <c r="AV17" s="531" t="s">
        <v>69</v>
      </c>
      <c r="AW17" s="555"/>
      <c r="AX17" s="555"/>
      <c r="AY17" s="226" t="str">
        <f>入力シート!M45</f>
        <v xml:space="preserve"> </v>
      </c>
      <c r="AZ17" s="197" t="str">
        <f>入力シート!N45</f>
        <v xml:space="preserve"> </v>
      </c>
      <c r="BA17" s="235" t="str">
        <f>入力シート!O45</f>
        <v>1</v>
      </c>
      <c r="BB17" s="226" t="str">
        <f>入力シート!P45</f>
        <v>0</v>
      </c>
      <c r="BC17" s="197" t="str">
        <f>入力シート!Q45</f>
        <v>9</v>
      </c>
      <c r="BD17" s="235" t="str">
        <f>入力シート!R45</f>
        <v>8</v>
      </c>
      <c r="BE17" s="181" t="str">
        <f>入力シート!S45</f>
        <v>3</v>
      </c>
      <c r="BF17" s="197" t="str">
        <f>入力シート!T45</f>
        <v>9</v>
      </c>
      <c r="BG17" s="295" t="str">
        <f>入力シート!U45</f>
        <v>0</v>
      </c>
    </row>
    <row r="18" spans="1:59" s="36" customFormat="1" ht="21" customHeight="1">
      <c r="A18" s="41" t="s">
        <v>105</v>
      </c>
      <c r="B18" s="753" t="s">
        <v>149</v>
      </c>
      <c r="C18" s="787"/>
      <c r="D18" s="811"/>
      <c r="E18" s="828">
        <v>18</v>
      </c>
      <c r="F18" s="164" t="str">
        <f>入力シート!L32</f>
        <v xml:space="preserve"> </v>
      </c>
      <c r="G18" s="224" t="str">
        <f>入力シート!M32</f>
        <v>1</v>
      </c>
      <c r="H18" s="195" t="str">
        <f>入力シート!N32</f>
        <v>2</v>
      </c>
      <c r="I18" s="233" t="str">
        <f>入力シート!O32</f>
        <v>3</v>
      </c>
      <c r="J18" s="224" t="str">
        <f>入力シート!P32</f>
        <v>4</v>
      </c>
      <c r="K18" s="195" t="str">
        <f>入力シート!Q32</f>
        <v>5</v>
      </c>
      <c r="L18" s="233" t="str">
        <f>入力シート!R32</f>
        <v>6</v>
      </c>
      <c r="M18" s="224" t="str">
        <f>入力シート!S32</f>
        <v>7</v>
      </c>
      <c r="N18" s="195" t="str">
        <f>入力シート!T32</f>
        <v>8</v>
      </c>
      <c r="O18" s="233" t="str">
        <f>入力シート!U32</f>
        <v>9</v>
      </c>
      <c r="P18" s="885"/>
      <c r="Q18" s="896"/>
      <c r="R18" s="896"/>
      <c r="S18" s="896"/>
      <c r="T18" s="896"/>
      <c r="U18" s="896"/>
      <c r="V18" s="896"/>
      <c r="W18" s="896"/>
      <c r="X18" s="896"/>
      <c r="Y18" s="911"/>
      <c r="Z18" s="40"/>
      <c r="AA18" s="936" t="s">
        <v>314</v>
      </c>
      <c r="AB18" s="936"/>
      <c r="AC18" s="936"/>
      <c r="AD18" s="936"/>
      <c r="AE18" s="936"/>
      <c r="AF18" s="936"/>
      <c r="AG18" s="757" t="s">
        <v>341</v>
      </c>
      <c r="AH18" s="757"/>
      <c r="AI18" s="757"/>
      <c r="AJ18" s="757"/>
      <c r="AK18" s="757"/>
      <c r="AL18" s="757"/>
      <c r="AM18" s="757"/>
      <c r="AN18" s="757"/>
      <c r="AO18" s="757"/>
      <c r="AP18" s="757"/>
      <c r="AQ18" s="757"/>
      <c r="AR18" s="757"/>
      <c r="AS18" s="757"/>
      <c r="AT18" s="757"/>
      <c r="AU18" s="757"/>
      <c r="AV18" s="757"/>
      <c r="AW18" s="757"/>
      <c r="AX18" s="757"/>
      <c r="AY18" s="757"/>
      <c r="AZ18" s="52" t="s">
        <v>324</v>
      </c>
      <c r="BA18" s="1051" t="s">
        <v>13</v>
      </c>
      <c r="BB18" s="1051"/>
      <c r="BC18" s="1051"/>
      <c r="BD18" s="1051"/>
      <c r="BE18" s="1051"/>
      <c r="BF18" s="1051"/>
      <c r="BG18" s="1051"/>
    </row>
    <row r="19" spans="1:59" s="36" customFormat="1" ht="21" customHeight="1">
      <c r="A19" s="737"/>
      <c r="B19" s="754" t="s">
        <v>213</v>
      </c>
      <c r="C19" s="788"/>
      <c r="D19" s="812"/>
      <c r="E19" s="75">
        <v>19</v>
      </c>
      <c r="F19" s="111" t="str">
        <f>入力シート!L33</f>
        <v>1</v>
      </c>
      <c r="G19" s="595" t="str">
        <f>入力シート!M33</f>
        <v>2</v>
      </c>
      <c r="H19" s="627" t="str">
        <f>入力シート!N33</f>
        <v>3</v>
      </c>
      <c r="I19" s="653" t="str">
        <f>入力シート!O33</f>
        <v>4</v>
      </c>
      <c r="J19" s="595" t="str">
        <f>入力シート!P33</f>
        <v>5</v>
      </c>
      <c r="K19" s="627" t="str">
        <f>入力シート!Q33</f>
        <v>6</v>
      </c>
      <c r="L19" s="653" t="str">
        <f>入力シート!R33</f>
        <v>7</v>
      </c>
      <c r="M19" s="595" t="str">
        <f>入力シート!S33</f>
        <v>8</v>
      </c>
      <c r="N19" s="627" t="str">
        <f>入力シート!T33</f>
        <v>9</v>
      </c>
      <c r="O19" s="653" t="str">
        <f>入力シート!U33</f>
        <v>0</v>
      </c>
      <c r="P19" s="886"/>
      <c r="Q19" s="897"/>
      <c r="R19" s="897"/>
      <c r="S19" s="897"/>
      <c r="T19" s="897"/>
      <c r="U19" s="897"/>
      <c r="V19" s="897"/>
      <c r="W19" s="897"/>
      <c r="X19" s="897"/>
      <c r="Y19" s="912"/>
      <c r="Z19" s="40"/>
      <c r="AA19" s="937" t="s">
        <v>159</v>
      </c>
      <c r="AB19" s="937"/>
      <c r="AC19" s="937"/>
      <c r="AD19" s="937"/>
      <c r="AE19" s="937"/>
      <c r="AF19" s="937"/>
      <c r="AG19" s="965" t="s">
        <v>3529</v>
      </c>
      <c r="AH19" s="965"/>
      <c r="AI19" s="965"/>
      <c r="AJ19" s="965"/>
      <c r="AK19" s="965"/>
      <c r="AL19" s="965"/>
      <c r="AM19" s="965"/>
      <c r="AN19" s="965"/>
      <c r="AO19" s="965"/>
      <c r="AP19" s="965"/>
      <c r="AQ19" s="965"/>
      <c r="AR19" s="965"/>
      <c r="AS19" s="965"/>
      <c r="AT19" s="965"/>
      <c r="AU19" s="965"/>
      <c r="AV19" s="965"/>
      <c r="AW19" s="965"/>
      <c r="AX19" s="965"/>
      <c r="AY19" s="965"/>
      <c r="AZ19" s="732"/>
      <c r="BA19" s="1052"/>
      <c r="BB19" s="1052"/>
      <c r="BC19" s="1052"/>
      <c r="BD19" s="1052"/>
      <c r="BE19" s="1052"/>
      <c r="BF19" s="1052"/>
      <c r="BG19" s="1052"/>
    </row>
    <row r="20" spans="1:59" s="36" customFormat="1" ht="21" customHeight="1">
      <c r="A20" s="738" t="s">
        <v>215</v>
      </c>
      <c r="B20" s="755"/>
      <c r="C20" s="755"/>
      <c r="D20" s="813"/>
      <c r="E20" s="829">
        <v>20</v>
      </c>
      <c r="F20" s="165" t="str">
        <f>入力シート!L34</f>
        <v>1</v>
      </c>
      <c r="G20" s="226" t="str">
        <f>入力シート!M34</f>
        <v>3</v>
      </c>
      <c r="H20" s="197" t="str">
        <f>入力シート!N34</f>
        <v>7</v>
      </c>
      <c r="I20" s="235" t="str">
        <f>入力シート!O34</f>
        <v>1</v>
      </c>
      <c r="J20" s="226" t="str">
        <f>入力シート!P34</f>
        <v>7</v>
      </c>
      <c r="K20" s="197" t="str">
        <f>入力シート!Q34</f>
        <v>4</v>
      </c>
      <c r="L20" s="235" t="str">
        <f>入力シート!R34</f>
        <v>2</v>
      </c>
      <c r="M20" s="226" t="str">
        <f>入力シート!S34</f>
        <v>0</v>
      </c>
      <c r="N20" s="197" t="str">
        <f>入力シート!T34</f>
        <v>9</v>
      </c>
      <c r="O20" s="235" t="str">
        <f>入力シート!U34</f>
        <v>4</v>
      </c>
      <c r="P20" s="81">
        <v>28</v>
      </c>
      <c r="Q20" s="226" t="str">
        <f>入力シート!M43</f>
        <v xml:space="preserve"> </v>
      </c>
      <c r="R20" s="197" t="str">
        <f>入力シート!N43</f>
        <v xml:space="preserve"> </v>
      </c>
      <c r="S20" s="235" t="str">
        <f>入力シート!O43</f>
        <v>1</v>
      </c>
      <c r="T20" s="226" t="str">
        <f>入力シート!P43</f>
        <v>0</v>
      </c>
      <c r="U20" s="197" t="str">
        <f>入力シート!Q43</f>
        <v>9</v>
      </c>
      <c r="V20" s="235" t="str">
        <f>入力シート!R43</f>
        <v>7</v>
      </c>
      <c r="W20" s="226" t="str">
        <f>入力シート!S43</f>
        <v>3</v>
      </c>
      <c r="X20" s="197" t="str">
        <f>入力シート!T43</f>
        <v>9</v>
      </c>
      <c r="Y20" s="295" t="str">
        <f>入力シート!U43</f>
        <v>0</v>
      </c>
      <c r="Z20" s="40"/>
      <c r="AA20" s="937"/>
      <c r="AB20" s="937"/>
      <c r="AC20" s="937"/>
      <c r="AD20" s="937"/>
      <c r="AE20" s="937"/>
      <c r="AF20" s="937"/>
      <c r="AG20" s="965"/>
      <c r="AH20" s="965"/>
      <c r="AI20" s="965"/>
      <c r="AJ20" s="965"/>
      <c r="AK20" s="965"/>
      <c r="AL20" s="965"/>
      <c r="AM20" s="965"/>
      <c r="AN20" s="965"/>
      <c r="AO20" s="965"/>
      <c r="AP20" s="965"/>
      <c r="AQ20" s="965"/>
      <c r="AR20" s="965"/>
      <c r="AS20" s="965"/>
      <c r="AT20" s="965"/>
      <c r="AU20" s="965"/>
      <c r="AV20" s="965"/>
      <c r="AW20" s="965"/>
      <c r="AX20" s="965"/>
      <c r="AY20" s="965"/>
      <c r="AZ20" s="732"/>
      <c r="BA20" s="1052"/>
      <c r="BB20" s="1052"/>
      <c r="BC20" s="1052"/>
      <c r="BD20" s="1052"/>
      <c r="BE20" s="1052"/>
      <c r="BF20" s="1052"/>
      <c r="BG20" s="1052"/>
    </row>
    <row r="21" spans="1:59" s="36" customFormat="1" ht="21" customHeight="1">
      <c r="A21" s="50" t="s">
        <v>80</v>
      </c>
      <c r="B21" s="756"/>
      <c r="C21" s="756"/>
      <c r="D21" s="756"/>
      <c r="E21" s="756"/>
      <c r="F21" s="756"/>
      <c r="G21" s="756"/>
      <c r="H21" s="756"/>
      <c r="I21" s="756"/>
      <c r="J21" s="756"/>
      <c r="K21" s="756"/>
      <c r="L21" s="756"/>
      <c r="M21" s="756"/>
      <c r="N21" s="756"/>
      <c r="O21" s="756"/>
      <c r="P21" s="756"/>
      <c r="Q21" s="756"/>
      <c r="R21" s="756"/>
      <c r="S21" s="756"/>
      <c r="T21" s="756"/>
      <c r="U21" s="756"/>
      <c r="V21" s="756"/>
      <c r="W21" s="756"/>
      <c r="X21" s="756"/>
      <c r="Y21" s="756"/>
      <c r="Z21" s="40"/>
      <c r="AA21" s="937" t="s">
        <v>311</v>
      </c>
      <c r="AB21" s="937"/>
      <c r="AC21" s="937"/>
      <c r="AD21" s="937"/>
      <c r="AE21" s="937"/>
      <c r="AF21" s="937"/>
      <c r="AG21" s="937" t="s">
        <v>334</v>
      </c>
      <c r="AH21" s="937"/>
      <c r="AI21" s="937"/>
      <c r="AJ21" s="937"/>
      <c r="AK21" s="937"/>
      <c r="AL21" s="937"/>
      <c r="AM21" s="937"/>
      <c r="AN21" s="937"/>
      <c r="AO21" s="937"/>
      <c r="AP21" s="937"/>
      <c r="AQ21" s="937"/>
      <c r="AR21" s="937"/>
      <c r="AS21" s="937"/>
      <c r="AT21" s="937"/>
      <c r="AU21" s="937"/>
      <c r="AV21" s="937"/>
      <c r="AW21" s="937"/>
      <c r="AX21" s="937"/>
      <c r="AY21" s="937"/>
      <c r="AZ21" s="732"/>
      <c r="BA21" s="1052"/>
      <c r="BB21" s="1052"/>
      <c r="BC21" s="1052"/>
      <c r="BD21" s="1052"/>
      <c r="BE21" s="1052"/>
      <c r="BF21" s="1052"/>
      <c r="BG21" s="1052"/>
    </row>
    <row r="22" spans="1:59" s="36" customFormat="1" ht="19.5" customHeight="1">
      <c r="A22" s="51"/>
      <c r="B22" s="80"/>
      <c r="C22" s="80"/>
      <c r="D22" s="80"/>
      <c r="E22" s="80"/>
      <c r="F22" s="80"/>
      <c r="G22" s="80"/>
      <c r="H22" s="80"/>
      <c r="I22" s="80"/>
      <c r="J22" s="80"/>
      <c r="K22" s="80"/>
      <c r="L22" s="80"/>
      <c r="M22" s="80"/>
      <c r="N22" s="80"/>
      <c r="O22" s="80"/>
      <c r="P22" s="80"/>
      <c r="Q22" s="80"/>
      <c r="R22" s="80"/>
      <c r="S22" s="80"/>
      <c r="T22" s="80"/>
      <c r="U22" s="80"/>
      <c r="V22" s="80"/>
      <c r="W22" s="80"/>
      <c r="X22" s="80"/>
      <c r="Y22" s="80"/>
      <c r="Z22" s="40"/>
      <c r="AA22" s="938" t="s">
        <v>330</v>
      </c>
      <c r="AB22" s="938"/>
      <c r="AC22" s="938"/>
      <c r="AD22" s="938"/>
      <c r="AE22" s="938"/>
      <c r="AF22" s="938"/>
      <c r="AG22" s="938"/>
      <c r="AH22" s="938"/>
      <c r="AI22" s="938"/>
      <c r="AJ22" s="938"/>
      <c r="AK22" s="938"/>
      <c r="AL22" s="938"/>
      <c r="AM22" s="938"/>
      <c r="AN22" s="938"/>
      <c r="AO22" s="938"/>
      <c r="AP22" s="938"/>
      <c r="AQ22" s="938"/>
      <c r="AR22" s="938"/>
      <c r="AS22" s="938"/>
      <c r="AT22" s="938"/>
      <c r="AU22" s="938"/>
      <c r="AV22" s="938"/>
      <c r="AW22" s="938"/>
      <c r="AX22" s="938"/>
      <c r="AY22" s="938"/>
      <c r="AZ22" s="732"/>
      <c r="BA22" s="1052"/>
      <c r="BB22" s="1052"/>
      <c r="BC22" s="1052"/>
      <c r="BD22" s="1052"/>
      <c r="BE22" s="1052"/>
      <c r="BF22" s="1052"/>
      <c r="BG22" s="1052"/>
    </row>
    <row r="23" spans="1:59" s="37" customFormat="1" ht="21" customHeight="1">
      <c r="A23" s="52"/>
      <c r="B23" s="757"/>
      <c r="C23" s="757"/>
      <c r="D23" s="757"/>
      <c r="E23" s="757"/>
      <c r="F23" s="757"/>
      <c r="G23" s="757"/>
      <c r="H23" s="757"/>
      <c r="I23" s="757"/>
      <c r="J23" s="757"/>
      <c r="K23" s="757"/>
      <c r="L23" s="757"/>
      <c r="M23" s="757"/>
      <c r="N23" s="757"/>
      <c r="O23" s="757"/>
      <c r="P23" s="757"/>
      <c r="Q23" s="757"/>
      <c r="R23" s="757"/>
      <c r="S23" s="757"/>
      <c r="T23" s="757"/>
      <c r="U23" s="757"/>
      <c r="V23" s="757"/>
      <c r="W23" s="757"/>
      <c r="X23" s="757"/>
      <c r="Y23" s="757"/>
      <c r="Z23" s="53"/>
      <c r="AA23" s="939" t="s">
        <v>345</v>
      </c>
      <c r="AB23" s="939"/>
      <c r="AC23" s="939"/>
      <c r="AD23" s="939"/>
      <c r="AE23" s="939"/>
      <c r="AF23" s="939"/>
      <c r="AG23" s="939"/>
      <c r="AH23" s="939"/>
      <c r="AI23" s="939"/>
      <c r="AJ23" s="939"/>
      <c r="AK23" s="939"/>
      <c r="AL23" s="939"/>
      <c r="AM23" s="939"/>
      <c r="AN23" s="939"/>
      <c r="AO23" s="939"/>
      <c r="AP23" s="939"/>
      <c r="AQ23" s="939"/>
      <c r="AR23" s="939"/>
      <c r="AS23" s="939"/>
      <c r="AT23" s="939"/>
      <c r="AU23" s="939"/>
      <c r="AV23" s="939"/>
      <c r="AW23" s="939"/>
      <c r="AX23" s="939"/>
      <c r="AY23" s="939"/>
      <c r="AZ23" s="732"/>
      <c r="BA23" s="1052"/>
      <c r="BB23" s="1052"/>
      <c r="BC23" s="1052"/>
      <c r="BD23" s="1052"/>
      <c r="BE23" s="1052"/>
      <c r="BF23" s="1052"/>
      <c r="BG23" s="1052"/>
    </row>
    <row r="24" spans="1:59" s="37" customFormat="1" ht="5.25" customHeight="1">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row>
    <row r="25" spans="1:59" ht="9" customHeight="1">
      <c r="A25" s="54"/>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row>
    <row r="26" spans="1:59" s="38" customFormat="1" ht="15" customHeight="1">
      <c r="A26" s="55" t="s">
        <v>208</v>
      </c>
      <c r="B26" s="55"/>
      <c r="C26" s="55"/>
      <c r="D26" s="55"/>
      <c r="E26" s="55"/>
      <c r="F26" s="55"/>
      <c r="G26" s="55"/>
      <c r="H26" s="55"/>
      <c r="I26" s="55"/>
      <c r="J26" s="55"/>
      <c r="K26" s="55"/>
      <c r="L26" s="55"/>
      <c r="M26" s="55"/>
      <c r="N26" s="55"/>
      <c r="O26" s="55"/>
      <c r="P26" s="55"/>
      <c r="Q26" s="278" t="s">
        <v>220</v>
      </c>
      <c r="R26" s="278"/>
      <c r="S26" s="278"/>
      <c r="T26" s="278"/>
      <c r="U26" s="278"/>
      <c r="V26" s="278"/>
      <c r="W26" s="278"/>
      <c r="X26" s="278"/>
      <c r="Y26" s="278"/>
      <c r="Z26" s="55"/>
      <c r="AA26" s="325" t="s">
        <v>25</v>
      </c>
      <c r="AB26" s="113"/>
      <c r="AC26" s="113"/>
      <c r="AD26" s="113"/>
      <c r="AE26" s="113"/>
      <c r="AF26" s="113"/>
      <c r="AG26" s="113"/>
      <c r="AH26" s="113"/>
      <c r="AI26" s="113"/>
      <c r="AJ26" s="113"/>
      <c r="AK26" s="113"/>
      <c r="AL26" s="113"/>
      <c r="AM26" s="113"/>
      <c r="AN26" s="113"/>
      <c r="AO26" s="113"/>
      <c r="AP26" s="296"/>
      <c r="AQ26" s="456" t="s">
        <v>1131</v>
      </c>
      <c r="AR26" s="978"/>
      <c r="AS26" s="991"/>
      <c r="AT26" s="991"/>
      <c r="AU26" s="991"/>
      <c r="AV26" s="991"/>
      <c r="AW26" s="991"/>
      <c r="AX26" s="991"/>
      <c r="AY26" s="991"/>
      <c r="AZ26" s="991"/>
      <c r="BA26" s="991"/>
      <c r="BB26" s="991"/>
      <c r="BC26" s="991"/>
      <c r="BD26" s="991"/>
      <c r="BE26" s="991"/>
      <c r="BF26" s="991"/>
      <c r="BG26" s="1087"/>
    </row>
    <row r="27" spans="1:59" s="38" customFormat="1" ht="15" customHeight="1">
      <c r="A27" s="55" t="s">
        <v>3953</v>
      </c>
      <c r="B27" s="55"/>
      <c r="C27" s="55"/>
      <c r="D27" s="55"/>
      <c r="E27" s="55"/>
      <c r="F27" s="55"/>
      <c r="G27" s="55"/>
      <c r="H27" s="55"/>
      <c r="I27" s="55"/>
      <c r="J27" s="55"/>
      <c r="K27" s="55"/>
      <c r="L27" s="55"/>
      <c r="M27" s="55"/>
      <c r="N27" s="55"/>
      <c r="O27" s="55"/>
      <c r="P27" s="55"/>
      <c r="Q27" s="277" t="s">
        <v>205</v>
      </c>
      <c r="R27" s="277"/>
      <c r="S27" s="277"/>
      <c r="T27" s="277"/>
      <c r="U27" s="277"/>
      <c r="V27" s="277"/>
      <c r="W27" s="277"/>
      <c r="X27" s="277"/>
      <c r="Y27" s="277"/>
      <c r="Z27" s="55"/>
      <c r="AA27" s="87"/>
      <c r="AB27" s="361" t="s">
        <v>249</v>
      </c>
      <c r="AC27" s="117"/>
      <c r="AD27" s="117"/>
      <c r="AE27" s="117"/>
      <c r="AF27" s="117"/>
      <c r="AG27" s="117"/>
      <c r="AH27" s="117"/>
      <c r="AI27" s="117"/>
      <c r="AJ27" s="117"/>
      <c r="AK27" s="117"/>
      <c r="AL27" s="117"/>
      <c r="AM27" s="117"/>
      <c r="AN27" s="117"/>
      <c r="AO27" s="117"/>
      <c r="AP27" s="300"/>
      <c r="AQ27" s="457"/>
      <c r="AR27" s="979"/>
      <c r="AS27" s="992"/>
      <c r="AT27" s="992"/>
      <c r="AU27" s="992"/>
      <c r="AV27" s="992"/>
      <c r="AW27" s="992"/>
      <c r="AX27" s="992"/>
      <c r="AY27" s="992"/>
      <c r="AZ27" s="992"/>
      <c r="BA27" s="992"/>
      <c r="BB27" s="992"/>
      <c r="BC27" s="992"/>
      <c r="BD27" s="992"/>
      <c r="BE27" s="992"/>
      <c r="BF27" s="992"/>
      <c r="BG27" s="1088"/>
    </row>
    <row r="28" spans="1:59" s="38" customFormat="1" ht="5.25" customHeight="1">
      <c r="A28" s="56" t="s">
        <v>3745</v>
      </c>
      <c r="B28" s="758" t="s">
        <v>3974</v>
      </c>
      <c r="C28" s="789"/>
      <c r="D28" s="789"/>
      <c r="E28" s="789"/>
      <c r="F28" s="789"/>
      <c r="G28" s="789"/>
      <c r="H28" s="789"/>
      <c r="I28" s="789"/>
      <c r="J28" s="789"/>
      <c r="K28" s="789"/>
      <c r="L28" s="789"/>
      <c r="M28" s="789"/>
      <c r="N28" s="789"/>
      <c r="O28" s="789"/>
      <c r="P28" s="789"/>
      <c r="Q28" s="789"/>
      <c r="R28" s="789"/>
      <c r="S28" s="789"/>
      <c r="T28" s="789"/>
      <c r="U28" s="789"/>
      <c r="V28" s="789"/>
      <c r="W28" s="789"/>
      <c r="X28" s="789"/>
      <c r="Y28" s="913"/>
      <c r="Z28" s="55"/>
      <c r="AA28" s="85"/>
      <c r="AB28" s="113"/>
      <c r="AC28" s="113"/>
      <c r="AD28" s="113"/>
      <c r="AE28" s="113"/>
      <c r="AF28" s="113"/>
      <c r="AG28" s="113"/>
      <c r="AH28" s="113"/>
      <c r="AI28" s="113"/>
      <c r="AJ28" s="113"/>
      <c r="AK28" s="113"/>
      <c r="AL28" s="113"/>
      <c r="AM28" s="113"/>
      <c r="AN28" s="113"/>
      <c r="AO28" s="113"/>
      <c r="AP28" s="296"/>
      <c r="AQ28" s="457"/>
      <c r="AR28" s="979"/>
      <c r="AS28" s="992"/>
      <c r="AT28" s="992"/>
      <c r="AU28" s="992"/>
      <c r="AV28" s="992"/>
      <c r="AW28" s="992"/>
      <c r="AX28" s="992"/>
      <c r="AY28" s="992"/>
      <c r="AZ28" s="992"/>
      <c r="BA28" s="992"/>
      <c r="BB28" s="992"/>
      <c r="BC28" s="992"/>
      <c r="BD28" s="992"/>
      <c r="BE28" s="992"/>
      <c r="BF28" s="992"/>
      <c r="BG28" s="1088"/>
    </row>
    <row r="29" spans="1:59" s="38" customFormat="1" ht="19.5" customHeight="1">
      <c r="A29" s="57"/>
      <c r="B29" s="759"/>
      <c r="C29" s="777"/>
      <c r="D29" s="777"/>
      <c r="E29" s="777"/>
      <c r="F29" s="777"/>
      <c r="G29" s="777"/>
      <c r="H29" s="777"/>
      <c r="I29" s="777"/>
      <c r="J29" s="777"/>
      <c r="K29" s="777"/>
      <c r="L29" s="777"/>
      <c r="M29" s="777"/>
      <c r="N29" s="777"/>
      <c r="O29" s="777"/>
      <c r="P29" s="777"/>
      <c r="Q29" s="777"/>
      <c r="R29" s="777"/>
      <c r="S29" s="777"/>
      <c r="T29" s="777"/>
      <c r="U29" s="777"/>
      <c r="V29" s="777"/>
      <c r="W29" s="777"/>
      <c r="X29" s="777"/>
      <c r="Y29" s="914"/>
      <c r="Z29" s="55"/>
      <c r="AA29" s="326" t="s">
        <v>252</v>
      </c>
      <c r="AB29" s="190" t="str">
        <f>LEFT(入力シート!$D$8,1)</f>
        <v>0</v>
      </c>
      <c r="AC29" s="219"/>
      <c r="AD29" s="190" t="str">
        <f>RIGHT(入力シート!$D$8,1)</f>
        <v>8</v>
      </c>
      <c r="AE29" s="219"/>
      <c r="AF29" s="98" t="s">
        <v>15</v>
      </c>
      <c r="AG29" s="98"/>
      <c r="AH29" s="98"/>
      <c r="AI29" s="190" t="str">
        <f>LEFT(入力シート!$E$8,1)</f>
        <v>0</v>
      </c>
      <c r="AJ29" s="219"/>
      <c r="AK29" s="190" t="str">
        <f>RIGHT(入力シート!$E$8,1)</f>
        <v>5</v>
      </c>
      <c r="AL29" s="229"/>
      <c r="AM29" s="219"/>
      <c r="AN29" s="438" t="s">
        <v>111</v>
      </c>
      <c r="AO29" s="438"/>
      <c r="AP29" s="448"/>
      <c r="AQ29" s="457"/>
      <c r="AR29" s="979"/>
      <c r="AS29" s="992"/>
      <c r="AT29" s="992"/>
      <c r="AU29" s="992"/>
      <c r="AV29" s="992"/>
      <c r="AW29" s="992"/>
      <c r="AX29" s="992"/>
      <c r="AY29" s="992"/>
      <c r="AZ29" s="992"/>
      <c r="BA29" s="992"/>
      <c r="BB29" s="992"/>
      <c r="BC29" s="992"/>
      <c r="BD29" s="992"/>
      <c r="BE29" s="992"/>
      <c r="BF29" s="992"/>
      <c r="BG29" s="1088"/>
    </row>
    <row r="30" spans="1:59" s="38" customFormat="1" ht="5.25" customHeight="1">
      <c r="A30" s="57"/>
      <c r="B30" s="759"/>
      <c r="C30" s="777"/>
      <c r="D30" s="777"/>
      <c r="E30" s="777"/>
      <c r="F30" s="777"/>
      <c r="G30" s="777"/>
      <c r="H30" s="777"/>
      <c r="I30" s="777"/>
      <c r="J30" s="777"/>
      <c r="K30" s="777"/>
      <c r="L30" s="777"/>
      <c r="M30" s="777"/>
      <c r="N30" s="777"/>
      <c r="O30" s="777"/>
      <c r="P30" s="777"/>
      <c r="Q30" s="777"/>
      <c r="R30" s="777"/>
      <c r="S30" s="777"/>
      <c r="T30" s="777"/>
      <c r="U30" s="777"/>
      <c r="V30" s="777"/>
      <c r="W30" s="777"/>
      <c r="X30" s="777"/>
      <c r="Y30" s="914"/>
      <c r="Z30" s="55"/>
      <c r="AA30" s="85"/>
      <c r="AB30" s="115"/>
      <c r="AC30" s="115"/>
      <c r="AD30" s="115"/>
      <c r="AE30" s="115"/>
      <c r="AF30" s="113"/>
      <c r="AG30" s="113"/>
      <c r="AH30" s="113"/>
      <c r="AI30" s="115"/>
      <c r="AJ30" s="115"/>
      <c r="AK30" s="115"/>
      <c r="AL30" s="115"/>
      <c r="AM30" s="115"/>
      <c r="AN30" s="113"/>
      <c r="AO30" s="113"/>
      <c r="AP30" s="296"/>
      <c r="AQ30" s="457"/>
      <c r="AR30" s="979"/>
      <c r="AS30" s="992"/>
      <c r="AT30" s="992"/>
      <c r="AU30" s="992"/>
      <c r="AV30" s="992"/>
      <c r="AW30" s="992"/>
      <c r="AX30" s="992"/>
      <c r="AY30" s="992"/>
      <c r="AZ30" s="992"/>
      <c r="BA30" s="992"/>
      <c r="BB30" s="992"/>
      <c r="BC30" s="992"/>
      <c r="BD30" s="992"/>
      <c r="BE30" s="992"/>
      <c r="BF30" s="992"/>
      <c r="BG30" s="1088"/>
    </row>
    <row r="31" spans="1:59" s="38" customFormat="1" ht="19.5" customHeight="1">
      <c r="A31" s="58"/>
      <c r="B31" s="760"/>
      <c r="C31" s="790"/>
      <c r="D31" s="790"/>
      <c r="E31" s="790"/>
      <c r="F31" s="790"/>
      <c r="G31" s="790"/>
      <c r="H31" s="790"/>
      <c r="I31" s="790"/>
      <c r="J31" s="790"/>
      <c r="K31" s="790"/>
      <c r="L31" s="790"/>
      <c r="M31" s="790"/>
      <c r="N31" s="790"/>
      <c r="O31" s="790"/>
      <c r="P31" s="790"/>
      <c r="Q31" s="790"/>
      <c r="R31" s="790"/>
      <c r="S31" s="790"/>
      <c r="T31" s="790"/>
      <c r="U31" s="790"/>
      <c r="V31" s="790"/>
      <c r="W31" s="790"/>
      <c r="X31" s="790"/>
      <c r="Y31" s="915"/>
      <c r="Z31" s="55"/>
      <c r="AA31" s="326" t="s">
        <v>252</v>
      </c>
      <c r="AB31" s="175" t="str">
        <f>LEFT(入力シート!$D$9,1)</f>
        <v>0</v>
      </c>
      <c r="AC31" s="190" t="str">
        <f>RIGHT(入力シート!$D$9,1)</f>
        <v>8</v>
      </c>
      <c r="AD31" s="219"/>
      <c r="AE31" s="98" t="s">
        <v>15</v>
      </c>
      <c r="AF31" s="175" t="str">
        <f>LEFT(入力シート!$E$9,1)</f>
        <v>0</v>
      </c>
      <c r="AG31" s="190" t="str">
        <f>RIGHT(入力シート!$E$9,1)</f>
        <v>6</v>
      </c>
      <c r="AH31" s="219"/>
      <c r="AI31" s="98" t="s">
        <v>256</v>
      </c>
      <c r="AJ31" s="190" t="str">
        <f>LEFT(入力シート!$F$9,1)</f>
        <v>0</v>
      </c>
      <c r="AK31" s="219"/>
      <c r="AL31" s="190" t="str">
        <f>RIGHT(入力シート!$F$9,1)</f>
        <v>2</v>
      </c>
      <c r="AM31" s="219"/>
      <c r="AN31" s="438" t="s">
        <v>180</v>
      </c>
      <c r="AO31" s="438"/>
      <c r="AP31" s="448"/>
      <c r="AQ31" s="457"/>
      <c r="AR31" s="979"/>
      <c r="AS31" s="992"/>
      <c r="AT31" s="992"/>
      <c r="AU31" s="992"/>
      <c r="AV31" s="992"/>
      <c r="AW31" s="992"/>
      <c r="AX31" s="992"/>
      <c r="AY31" s="992"/>
      <c r="AZ31" s="992"/>
      <c r="BA31" s="992"/>
      <c r="BB31" s="992"/>
      <c r="BC31" s="992"/>
      <c r="BD31" s="992"/>
      <c r="BE31" s="992"/>
      <c r="BF31" s="992"/>
      <c r="BG31" s="1088"/>
    </row>
    <row r="32" spans="1:59" s="38" customFormat="1" ht="12" customHeight="1">
      <c r="A32" s="739" t="s">
        <v>161</v>
      </c>
      <c r="B32" s="761"/>
      <c r="C32" s="791"/>
      <c r="D32" s="814"/>
      <c r="E32" s="739" t="s">
        <v>167</v>
      </c>
      <c r="F32" s="761"/>
      <c r="G32" s="761"/>
      <c r="H32" s="761"/>
      <c r="I32" s="761"/>
      <c r="J32" s="761"/>
      <c r="K32" s="761"/>
      <c r="L32" s="761"/>
      <c r="M32" s="761"/>
      <c r="N32" s="761"/>
      <c r="O32" s="876"/>
      <c r="P32" s="739" t="s">
        <v>217</v>
      </c>
      <c r="Q32" s="761"/>
      <c r="R32" s="761"/>
      <c r="S32" s="761"/>
      <c r="T32" s="761"/>
      <c r="U32" s="761"/>
      <c r="V32" s="761"/>
      <c r="W32" s="761"/>
      <c r="X32" s="761"/>
      <c r="Y32" s="876"/>
      <c r="Z32" s="55"/>
      <c r="AA32" s="71" t="s">
        <v>260</v>
      </c>
      <c r="AB32" s="69"/>
      <c r="AC32" s="69"/>
      <c r="AD32" s="69"/>
      <c r="AE32" s="99"/>
      <c r="AF32" s="69"/>
      <c r="AG32" s="69"/>
      <c r="AH32" s="69"/>
      <c r="AI32" s="99"/>
      <c r="AJ32" s="69"/>
      <c r="AK32" s="69"/>
      <c r="AL32" s="69"/>
      <c r="AM32" s="69"/>
      <c r="AN32" s="99"/>
      <c r="AO32" s="99"/>
      <c r="AP32" s="449"/>
      <c r="AQ32" s="457"/>
      <c r="AR32" s="979"/>
      <c r="AS32" s="992"/>
      <c r="AT32" s="992"/>
      <c r="AU32" s="992"/>
      <c r="AV32" s="992"/>
      <c r="AW32" s="992"/>
      <c r="AX32" s="992"/>
      <c r="AY32" s="992"/>
      <c r="AZ32" s="992"/>
      <c r="BA32" s="992"/>
      <c r="BB32" s="992"/>
      <c r="BC32" s="992"/>
      <c r="BD32" s="992"/>
      <c r="BE32" s="992"/>
      <c r="BF32" s="992"/>
      <c r="BG32" s="1088"/>
    </row>
    <row r="33" spans="1:68" s="38" customFormat="1" ht="7.5" customHeight="1">
      <c r="A33" s="349" t="s">
        <v>82</v>
      </c>
      <c r="B33" s="762">
        <v>13</v>
      </c>
      <c r="C33" s="792" t="s">
        <v>3832</v>
      </c>
      <c r="D33" s="815"/>
      <c r="E33" s="830">
        <v>11</v>
      </c>
      <c r="F33" s="166" t="s">
        <v>164</v>
      </c>
      <c r="G33" s="851" t="s">
        <v>171</v>
      </c>
      <c r="H33" s="198" t="s">
        <v>187</v>
      </c>
      <c r="I33" s="866" t="s">
        <v>190</v>
      </c>
      <c r="J33" s="851" t="s">
        <v>164</v>
      </c>
      <c r="K33" s="198" t="s">
        <v>194</v>
      </c>
      <c r="L33" s="866" t="s">
        <v>187</v>
      </c>
      <c r="M33" s="851" t="s">
        <v>190</v>
      </c>
      <c r="N33" s="198" t="s">
        <v>164</v>
      </c>
      <c r="O33" s="877" t="s">
        <v>196</v>
      </c>
      <c r="P33" s="887" t="s">
        <v>312</v>
      </c>
      <c r="Q33" s="166" t="s">
        <v>171</v>
      </c>
      <c r="R33" s="198" t="s">
        <v>187</v>
      </c>
      <c r="S33" s="866" t="s">
        <v>190</v>
      </c>
      <c r="T33" s="851" t="s">
        <v>164</v>
      </c>
      <c r="U33" s="198" t="s">
        <v>194</v>
      </c>
      <c r="V33" s="866" t="s">
        <v>187</v>
      </c>
      <c r="W33" s="851" t="s">
        <v>190</v>
      </c>
      <c r="X33" s="198" t="s">
        <v>164</v>
      </c>
      <c r="Y33" s="238" t="s">
        <v>196</v>
      </c>
      <c r="Z33" s="55"/>
      <c r="AA33" s="72"/>
      <c r="AB33" s="100"/>
      <c r="AC33" s="100"/>
      <c r="AD33" s="100"/>
      <c r="AE33" s="100"/>
      <c r="AF33" s="100"/>
      <c r="AG33" s="100"/>
      <c r="AH33" s="100"/>
      <c r="AI33" s="100"/>
      <c r="AJ33" s="100"/>
      <c r="AK33" s="100"/>
      <c r="AL33" s="100"/>
      <c r="AM33" s="100"/>
      <c r="AN33" s="100"/>
      <c r="AO33" s="100"/>
      <c r="AP33" s="450"/>
      <c r="AQ33" s="457"/>
      <c r="AR33" s="979"/>
      <c r="AS33" s="992"/>
      <c r="AT33" s="992"/>
      <c r="AU33" s="992"/>
      <c r="AV33" s="992"/>
      <c r="AW33" s="992"/>
      <c r="AX33" s="992"/>
      <c r="AY33" s="992"/>
      <c r="AZ33" s="992"/>
      <c r="BA33" s="992"/>
      <c r="BB33" s="992"/>
      <c r="BC33" s="992"/>
      <c r="BD33" s="992"/>
      <c r="BE33" s="992"/>
      <c r="BF33" s="992"/>
      <c r="BG33" s="1088"/>
    </row>
    <row r="34" spans="1:68" s="38" customFormat="1" ht="13.5" customHeight="1">
      <c r="A34" s="350"/>
      <c r="B34" s="763"/>
      <c r="C34" s="793"/>
      <c r="D34" s="816"/>
      <c r="E34" s="831"/>
      <c r="F34" s="251" t="str">
        <f t="shared" ref="F34:O34" si="2">F$9</f>
        <v xml:space="preserve"> </v>
      </c>
      <c r="G34" s="189" t="str">
        <f t="shared" si="2"/>
        <v xml:space="preserve"> </v>
      </c>
      <c r="H34" s="206" t="str">
        <f t="shared" si="2"/>
        <v xml:space="preserve"> </v>
      </c>
      <c r="I34" s="218" t="str">
        <f t="shared" si="2"/>
        <v xml:space="preserve"> </v>
      </c>
      <c r="J34" s="189" t="str">
        <f t="shared" si="2"/>
        <v xml:space="preserve"> </v>
      </c>
      <c r="K34" s="206" t="str">
        <f t="shared" si="2"/>
        <v xml:space="preserve"> </v>
      </c>
      <c r="L34" s="218" t="str">
        <f t="shared" si="2"/>
        <v xml:space="preserve"> </v>
      </c>
      <c r="M34" s="189" t="str">
        <f t="shared" si="2"/>
        <v xml:space="preserve"> </v>
      </c>
      <c r="N34" s="206" t="str">
        <f t="shared" si="2"/>
        <v>1</v>
      </c>
      <c r="O34" s="878" t="str">
        <f t="shared" si="2"/>
        <v>2</v>
      </c>
      <c r="P34" s="888"/>
      <c r="Q34" s="251" t="str">
        <f t="shared" ref="Q34:Y34" si="3">Q$9</f>
        <v xml:space="preserve"> </v>
      </c>
      <c r="R34" s="206" t="str">
        <f t="shared" si="3"/>
        <v xml:space="preserve"> </v>
      </c>
      <c r="S34" s="218" t="str">
        <f t="shared" si="3"/>
        <v xml:space="preserve"> </v>
      </c>
      <c r="T34" s="189" t="str">
        <f t="shared" si="3"/>
        <v xml:space="preserve"> </v>
      </c>
      <c r="U34" s="206" t="str">
        <f t="shared" si="3"/>
        <v xml:space="preserve"> </v>
      </c>
      <c r="V34" s="218" t="str">
        <f t="shared" si="3"/>
        <v xml:space="preserve"> </v>
      </c>
      <c r="W34" s="189" t="str">
        <f t="shared" si="3"/>
        <v xml:space="preserve"> </v>
      </c>
      <c r="X34" s="206" t="str">
        <f t="shared" si="3"/>
        <v xml:space="preserve"> </v>
      </c>
      <c r="Y34" s="916" t="str">
        <f t="shared" si="3"/>
        <v>1</v>
      </c>
      <c r="Z34" s="55"/>
      <c r="AA34" s="191" t="str">
        <f>AA$9</f>
        <v>0</v>
      </c>
      <c r="AB34" s="370" t="str">
        <f>AB$9</f>
        <v>0</v>
      </c>
      <c r="AC34" s="370" t="str">
        <f>入力シート!N38</f>
        <v xml:space="preserve"> </v>
      </c>
      <c r="AD34" s="370" t="str">
        <f>AD$9</f>
        <v>0</v>
      </c>
      <c r="AE34" s="370" t="str">
        <f>入力シート!P38</f>
        <v xml:space="preserve"> </v>
      </c>
      <c r="AF34" s="370" t="str">
        <f>AF$9</f>
        <v>0</v>
      </c>
      <c r="AG34" s="370" t="str">
        <f>入力シート!R38</f>
        <v xml:space="preserve"> </v>
      </c>
      <c r="AH34" s="370" t="str">
        <f>AH$9</f>
        <v>0</v>
      </c>
      <c r="AI34" s="370" t="str">
        <f>入力シート!T38</f>
        <v>9</v>
      </c>
      <c r="AJ34" s="370" t="str">
        <f>AJ$9</f>
        <v>1</v>
      </c>
      <c r="AK34" s="370">
        <f>入力シート!V38</f>
        <v>0</v>
      </c>
      <c r="AL34" s="370">
        <f>入力シート!W38</f>
        <v>0</v>
      </c>
      <c r="AM34" s="370" t="str">
        <f>AM$9</f>
        <v>4</v>
      </c>
      <c r="AN34" s="370">
        <f>入力シート!Y38</f>
        <v>0</v>
      </c>
      <c r="AO34" s="370" t="str">
        <f>AO$9</f>
        <v>2</v>
      </c>
      <c r="AP34" s="451" t="str">
        <f>AP$9</f>
        <v>1</v>
      </c>
      <c r="AQ34" s="457"/>
      <c r="AR34" s="979"/>
      <c r="AS34" s="992"/>
      <c r="AT34" s="992"/>
      <c r="AU34" s="992"/>
      <c r="AV34" s="992"/>
      <c r="AW34" s="992"/>
      <c r="AX34" s="992"/>
      <c r="AY34" s="992"/>
      <c r="AZ34" s="992"/>
      <c r="BA34" s="992"/>
      <c r="BB34" s="992"/>
      <c r="BC34" s="992"/>
      <c r="BD34" s="992"/>
      <c r="BE34" s="992"/>
      <c r="BF34" s="992"/>
      <c r="BG34" s="1088"/>
    </row>
    <row r="35" spans="1:68" s="38" customFormat="1" ht="6" customHeight="1">
      <c r="A35" s="350"/>
      <c r="B35" s="764">
        <v>14</v>
      </c>
      <c r="C35" s="794" t="s">
        <v>3975</v>
      </c>
      <c r="D35" s="817"/>
      <c r="E35" s="830">
        <v>12</v>
      </c>
      <c r="F35" s="841" t="str">
        <f t="shared" ref="F35:O35" si="4">F$10</f>
        <v xml:space="preserve"> </v>
      </c>
      <c r="G35" s="852" t="str">
        <f t="shared" si="4"/>
        <v xml:space="preserve"> </v>
      </c>
      <c r="H35" s="858" t="str">
        <f t="shared" si="4"/>
        <v xml:space="preserve"> </v>
      </c>
      <c r="I35" s="867" t="str">
        <f t="shared" si="4"/>
        <v xml:space="preserve"> </v>
      </c>
      <c r="J35" s="852" t="str">
        <f t="shared" si="4"/>
        <v xml:space="preserve"> </v>
      </c>
      <c r="K35" s="858" t="str">
        <f t="shared" si="4"/>
        <v xml:space="preserve"> </v>
      </c>
      <c r="L35" s="867" t="str">
        <f t="shared" si="4"/>
        <v xml:space="preserve"> </v>
      </c>
      <c r="M35" s="852" t="str">
        <f t="shared" si="4"/>
        <v>1</v>
      </c>
      <c r="N35" s="858" t="str">
        <f t="shared" si="4"/>
        <v>2</v>
      </c>
      <c r="O35" s="879" t="str">
        <f t="shared" si="4"/>
        <v>3</v>
      </c>
      <c r="P35" s="794">
        <v>22</v>
      </c>
      <c r="Q35" s="841" t="str">
        <f t="shared" ref="Q35:Y35" si="5">Q$10</f>
        <v xml:space="preserve"> </v>
      </c>
      <c r="R35" s="858" t="str">
        <f t="shared" si="5"/>
        <v xml:space="preserve"> </v>
      </c>
      <c r="S35" s="867" t="str">
        <f t="shared" si="5"/>
        <v xml:space="preserve"> </v>
      </c>
      <c r="T35" s="852" t="str">
        <f t="shared" si="5"/>
        <v xml:space="preserve"> </v>
      </c>
      <c r="U35" s="858" t="str">
        <f t="shared" si="5"/>
        <v xml:space="preserve"> </v>
      </c>
      <c r="V35" s="867" t="str">
        <f t="shared" si="5"/>
        <v xml:space="preserve"> </v>
      </c>
      <c r="W35" s="852" t="str">
        <f t="shared" si="5"/>
        <v xml:space="preserve"> </v>
      </c>
      <c r="X35" s="858" t="str">
        <f t="shared" si="5"/>
        <v xml:space="preserve"> </v>
      </c>
      <c r="Y35" s="917" t="str">
        <f t="shared" si="5"/>
        <v>9</v>
      </c>
      <c r="Z35" s="55"/>
      <c r="AA35" s="940"/>
      <c r="AB35" s="940"/>
      <c r="AC35" s="954"/>
      <c r="AD35" s="958"/>
      <c r="AE35" s="958"/>
      <c r="AF35" s="961"/>
      <c r="AG35" s="954"/>
      <c r="AH35" s="958"/>
      <c r="AI35" s="958"/>
      <c r="AJ35" s="961"/>
      <c r="AK35" s="958"/>
      <c r="AL35" s="954"/>
      <c r="AM35" s="958"/>
      <c r="AN35" s="958"/>
      <c r="AO35" s="972"/>
      <c r="AP35" s="954"/>
      <c r="AQ35" s="457"/>
      <c r="AR35" s="979"/>
      <c r="AS35" s="992"/>
      <c r="AT35" s="992"/>
      <c r="AU35" s="992"/>
      <c r="AV35" s="1016"/>
      <c r="AW35" s="1016"/>
      <c r="AX35" s="1016"/>
      <c r="AY35" s="1016"/>
      <c r="AZ35" s="1016"/>
      <c r="BA35" s="1016"/>
      <c r="BB35" s="1016"/>
      <c r="BC35" s="1016"/>
      <c r="BD35" s="1016"/>
      <c r="BE35" s="1016"/>
      <c r="BF35" s="1016"/>
      <c r="BG35" s="1089"/>
    </row>
    <row r="36" spans="1:68" s="38" customFormat="1" ht="12" customHeight="1">
      <c r="A36" s="350"/>
      <c r="B36" s="763"/>
      <c r="C36" s="795"/>
      <c r="D36" s="818"/>
      <c r="E36" s="831"/>
      <c r="F36" s="842" t="str">
        <f t="shared" ref="F36:O36" si="6">F$9</f>
        <v xml:space="preserve"> </v>
      </c>
      <c r="G36" s="853" t="str">
        <f t="shared" si="6"/>
        <v xml:space="preserve"> </v>
      </c>
      <c r="H36" s="859" t="str">
        <f t="shared" si="6"/>
        <v xml:space="preserve"> </v>
      </c>
      <c r="I36" s="868" t="str">
        <f t="shared" si="6"/>
        <v xml:space="preserve"> </v>
      </c>
      <c r="J36" s="853" t="str">
        <f t="shared" si="6"/>
        <v xml:space="preserve"> </v>
      </c>
      <c r="K36" s="859" t="str">
        <f t="shared" si="6"/>
        <v xml:space="preserve"> </v>
      </c>
      <c r="L36" s="868" t="str">
        <f t="shared" si="6"/>
        <v xml:space="preserve"> </v>
      </c>
      <c r="M36" s="853" t="str">
        <f t="shared" si="6"/>
        <v xml:space="preserve"> </v>
      </c>
      <c r="N36" s="859" t="str">
        <f t="shared" si="6"/>
        <v>1</v>
      </c>
      <c r="O36" s="880" t="str">
        <f t="shared" si="6"/>
        <v>2</v>
      </c>
      <c r="P36" s="795"/>
      <c r="Q36" s="842" t="str">
        <f t="shared" ref="Q36:Y36" si="7">Q$9</f>
        <v xml:space="preserve"> </v>
      </c>
      <c r="R36" s="859" t="str">
        <f t="shared" si="7"/>
        <v xml:space="preserve"> </v>
      </c>
      <c r="S36" s="868" t="str">
        <f t="shared" si="7"/>
        <v xml:space="preserve"> </v>
      </c>
      <c r="T36" s="853" t="str">
        <f t="shared" si="7"/>
        <v xml:space="preserve"> </v>
      </c>
      <c r="U36" s="859" t="str">
        <f t="shared" si="7"/>
        <v xml:space="preserve"> </v>
      </c>
      <c r="V36" s="868" t="str">
        <f t="shared" si="7"/>
        <v xml:space="preserve"> </v>
      </c>
      <c r="W36" s="853" t="str">
        <f t="shared" si="7"/>
        <v xml:space="preserve"> </v>
      </c>
      <c r="X36" s="859" t="str">
        <f t="shared" si="7"/>
        <v xml:space="preserve"> </v>
      </c>
      <c r="Y36" s="918" t="str">
        <f t="shared" si="7"/>
        <v>1</v>
      </c>
      <c r="Z36" s="55"/>
      <c r="AA36" s="327" t="s">
        <v>267</v>
      </c>
      <c r="AB36" s="379"/>
      <c r="AC36" s="391" t="str">
        <f>AC$11</f>
        <v>63516000001421  20260599</v>
      </c>
      <c r="AD36" s="404"/>
      <c r="AE36" s="404"/>
      <c r="AF36" s="404"/>
      <c r="AG36" s="404"/>
      <c r="AH36" s="404"/>
      <c r="AI36" s="404"/>
      <c r="AJ36" s="404"/>
      <c r="AK36" s="404"/>
      <c r="AL36" s="404"/>
      <c r="AM36" s="404"/>
      <c r="AN36" s="404"/>
      <c r="AO36" s="404"/>
      <c r="AP36" s="404"/>
      <c r="AQ36" s="404"/>
      <c r="AR36" s="404"/>
      <c r="AS36" s="494"/>
      <c r="AT36" s="494"/>
      <c r="AU36" s="513"/>
      <c r="AV36" s="1017" t="s">
        <v>279</v>
      </c>
      <c r="AW36" s="1023"/>
      <c r="AX36" s="1023"/>
      <c r="AY36" s="1023"/>
      <c r="AZ36" s="1023"/>
      <c r="BA36" s="1023"/>
      <c r="BB36" s="1067"/>
      <c r="BC36" s="1077" t="s">
        <v>66</v>
      </c>
      <c r="BD36" s="1023"/>
      <c r="BE36" s="1023"/>
      <c r="BF36" s="1023"/>
      <c r="BG36" s="1067"/>
    </row>
    <row r="37" spans="1:68" s="38" customFormat="1" ht="19.5" customHeight="1">
      <c r="A37" s="350"/>
      <c r="B37" s="765">
        <v>15</v>
      </c>
      <c r="C37" s="187" t="s">
        <v>1728</v>
      </c>
      <c r="D37" s="243"/>
      <c r="E37" s="832">
        <v>13</v>
      </c>
      <c r="F37" s="168" t="str">
        <f t="shared" ref="F37:O37" si="8">F$12</f>
        <v xml:space="preserve"> </v>
      </c>
      <c r="G37" s="190" t="str">
        <f t="shared" si="8"/>
        <v xml:space="preserve"> </v>
      </c>
      <c r="H37" s="200" t="str">
        <f t="shared" si="8"/>
        <v xml:space="preserve"> </v>
      </c>
      <c r="I37" s="219" t="str">
        <f t="shared" si="8"/>
        <v xml:space="preserve"> </v>
      </c>
      <c r="J37" s="190" t="str">
        <f t="shared" si="8"/>
        <v xml:space="preserve"> </v>
      </c>
      <c r="K37" s="200" t="str">
        <f t="shared" si="8"/>
        <v xml:space="preserve"> </v>
      </c>
      <c r="L37" s="219" t="str">
        <f t="shared" si="8"/>
        <v>1</v>
      </c>
      <c r="M37" s="190" t="str">
        <f t="shared" si="8"/>
        <v>2</v>
      </c>
      <c r="N37" s="200" t="str">
        <f t="shared" si="8"/>
        <v>3</v>
      </c>
      <c r="O37" s="881" t="str">
        <f t="shared" si="8"/>
        <v>4</v>
      </c>
      <c r="P37" s="884" t="s">
        <v>2624</v>
      </c>
      <c r="Q37" s="898" t="str">
        <f t="shared" ref="Q37:Y37" si="9">Q$12</f>
        <v xml:space="preserve"> </v>
      </c>
      <c r="R37" s="904" t="str">
        <f t="shared" si="9"/>
        <v xml:space="preserve"> </v>
      </c>
      <c r="S37" s="907" t="str">
        <f t="shared" si="9"/>
        <v xml:space="preserve"> </v>
      </c>
      <c r="T37" s="900" t="str">
        <f t="shared" si="9"/>
        <v xml:space="preserve"> </v>
      </c>
      <c r="U37" s="904" t="str">
        <f t="shared" si="9"/>
        <v xml:space="preserve"> </v>
      </c>
      <c r="V37" s="907" t="str">
        <f t="shared" si="9"/>
        <v xml:space="preserve"> </v>
      </c>
      <c r="W37" s="900" t="str">
        <f t="shared" si="9"/>
        <v xml:space="preserve"> </v>
      </c>
      <c r="X37" s="904" t="str">
        <f t="shared" si="9"/>
        <v>9</v>
      </c>
      <c r="Y37" s="919" t="str">
        <f t="shared" si="9"/>
        <v>8</v>
      </c>
      <c r="Z37" s="55"/>
      <c r="AA37" s="337"/>
      <c r="AB37" s="380"/>
      <c r="AC37" s="392"/>
      <c r="AD37" s="405"/>
      <c r="AE37" s="405"/>
      <c r="AF37" s="405"/>
      <c r="AG37" s="405"/>
      <c r="AH37" s="405"/>
      <c r="AI37" s="405"/>
      <c r="AJ37" s="405"/>
      <c r="AK37" s="405"/>
      <c r="AL37" s="405"/>
      <c r="AM37" s="405"/>
      <c r="AN37" s="405"/>
      <c r="AO37" s="405"/>
      <c r="AP37" s="405"/>
      <c r="AQ37" s="405"/>
      <c r="AR37" s="405"/>
      <c r="AS37" s="495"/>
      <c r="AT37" s="495"/>
      <c r="AU37" s="514"/>
      <c r="AV37" s="1018" t="s">
        <v>284</v>
      </c>
      <c r="AW37" s="798"/>
      <c r="AX37" s="798"/>
      <c r="AY37" s="798"/>
      <c r="AZ37" s="798"/>
      <c r="BA37" s="798"/>
      <c r="BB37" s="1068"/>
      <c r="BC37" s="1078" t="s">
        <v>272</v>
      </c>
      <c r="BD37" s="1080"/>
      <c r="BE37" s="1080"/>
      <c r="BF37" s="1080"/>
      <c r="BG37" s="1090"/>
    </row>
    <row r="38" spans="1:68" s="38" customFormat="1" ht="7.5" customHeight="1">
      <c r="A38" s="350"/>
      <c r="B38" s="764">
        <v>16</v>
      </c>
      <c r="C38" s="794" t="s">
        <v>2286</v>
      </c>
      <c r="D38" s="817"/>
      <c r="E38" s="830">
        <v>14</v>
      </c>
      <c r="F38" s="841" t="str">
        <f t="shared" ref="F38:O38" si="10">F$13</f>
        <v xml:space="preserve"> </v>
      </c>
      <c r="G38" s="852" t="str">
        <f t="shared" si="10"/>
        <v xml:space="preserve"> </v>
      </c>
      <c r="H38" s="858" t="str">
        <f t="shared" si="10"/>
        <v xml:space="preserve"> </v>
      </c>
      <c r="I38" s="867" t="str">
        <f t="shared" si="10"/>
        <v xml:space="preserve"> </v>
      </c>
      <c r="J38" s="852" t="str">
        <f t="shared" si="10"/>
        <v xml:space="preserve"> </v>
      </c>
      <c r="K38" s="858" t="str">
        <f t="shared" si="10"/>
        <v>1</v>
      </c>
      <c r="L38" s="867" t="str">
        <f t="shared" si="10"/>
        <v>2</v>
      </c>
      <c r="M38" s="852" t="str">
        <f t="shared" si="10"/>
        <v>3</v>
      </c>
      <c r="N38" s="858" t="str">
        <f t="shared" si="10"/>
        <v>4</v>
      </c>
      <c r="O38" s="879" t="str">
        <f t="shared" si="10"/>
        <v>5</v>
      </c>
      <c r="P38" s="794">
        <v>24</v>
      </c>
      <c r="Q38" s="841" t="str">
        <f t="shared" ref="Q38:Y38" si="11">Q$13</f>
        <v xml:space="preserve"> </v>
      </c>
      <c r="R38" s="858" t="str">
        <f t="shared" si="11"/>
        <v xml:space="preserve"> </v>
      </c>
      <c r="S38" s="867" t="str">
        <f t="shared" si="11"/>
        <v xml:space="preserve"> </v>
      </c>
      <c r="T38" s="852" t="str">
        <f t="shared" si="11"/>
        <v xml:space="preserve"> </v>
      </c>
      <c r="U38" s="858" t="str">
        <f t="shared" si="11"/>
        <v xml:space="preserve"> </v>
      </c>
      <c r="V38" s="867" t="str">
        <f t="shared" si="11"/>
        <v xml:space="preserve"> </v>
      </c>
      <c r="W38" s="852" t="str">
        <f t="shared" si="11"/>
        <v>9</v>
      </c>
      <c r="X38" s="858" t="str">
        <f t="shared" si="11"/>
        <v>8</v>
      </c>
      <c r="Y38" s="917" t="str">
        <f t="shared" si="11"/>
        <v>7</v>
      </c>
      <c r="Z38" s="55"/>
      <c r="AA38" s="348" t="s">
        <v>19</v>
      </c>
      <c r="AB38" s="384"/>
      <c r="AC38" s="372"/>
      <c r="AD38" s="372"/>
      <c r="AE38" s="372"/>
      <c r="AF38" s="372"/>
      <c r="AG38" s="372"/>
      <c r="AH38" s="372"/>
      <c r="AI38" s="372"/>
      <c r="AJ38" s="372"/>
      <c r="AK38" s="372"/>
      <c r="AL38" s="372"/>
      <c r="AM38" s="372"/>
      <c r="AN38" s="372"/>
      <c r="AO38" s="372"/>
      <c r="AP38" s="372"/>
      <c r="AQ38" s="372"/>
      <c r="AR38" s="372"/>
      <c r="AS38" s="503"/>
      <c r="AT38" s="503"/>
      <c r="AU38" s="503"/>
      <c r="AV38" s="546" t="s">
        <v>44</v>
      </c>
      <c r="AW38" s="567"/>
      <c r="AX38" s="217" t="s">
        <v>164</v>
      </c>
      <c r="AY38" s="188" t="s">
        <v>171</v>
      </c>
      <c r="AZ38" s="202" t="s">
        <v>187</v>
      </c>
      <c r="BA38" s="217" t="s">
        <v>190</v>
      </c>
      <c r="BB38" s="188" t="s">
        <v>164</v>
      </c>
      <c r="BC38" s="202" t="s">
        <v>194</v>
      </c>
      <c r="BD38" s="217" t="s">
        <v>187</v>
      </c>
      <c r="BE38" s="188" t="s">
        <v>190</v>
      </c>
      <c r="BF38" s="202" t="s">
        <v>164</v>
      </c>
      <c r="BG38" s="217" t="s">
        <v>196</v>
      </c>
    </row>
    <row r="39" spans="1:68" s="38" customFormat="1" ht="14.25" customHeight="1">
      <c r="A39" s="350"/>
      <c r="B39" s="763"/>
      <c r="C39" s="795"/>
      <c r="D39" s="818"/>
      <c r="E39" s="831"/>
      <c r="F39" s="842" t="str">
        <f t="shared" ref="F39:O39" si="12">F$9</f>
        <v xml:space="preserve"> </v>
      </c>
      <c r="G39" s="853" t="str">
        <f t="shared" si="12"/>
        <v xml:space="preserve"> </v>
      </c>
      <c r="H39" s="859" t="str">
        <f t="shared" si="12"/>
        <v xml:space="preserve"> </v>
      </c>
      <c r="I39" s="868" t="str">
        <f t="shared" si="12"/>
        <v xml:space="preserve"> </v>
      </c>
      <c r="J39" s="853" t="str">
        <f t="shared" si="12"/>
        <v xml:space="preserve"> </v>
      </c>
      <c r="K39" s="859" t="str">
        <f t="shared" si="12"/>
        <v xml:space="preserve"> </v>
      </c>
      <c r="L39" s="868" t="str">
        <f t="shared" si="12"/>
        <v xml:space="preserve"> </v>
      </c>
      <c r="M39" s="853" t="str">
        <f t="shared" si="12"/>
        <v xml:space="preserve"> </v>
      </c>
      <c r="N39" s="859" t="str">
        <f t="shared" si="12"/>
        <v>1</v>
      </c>
      <c r="O39" s="880" t="str">
        <f t="shared" si="12"/>
        <v>2</v>
      </c>
      <c r="P39" s="795"/>
      <c r="Q39" s="842" t="str">
        <f t="shared" ref="Q39:Y39" si="13">Q$9</f>
        <v xml:space="preserve"> </v>
      </c>
      <c r="R39" s="859" t="str">
        <f t="shared" si="13"/>
        <v xml:space="preserve"> </v>
      </c>
      <c r="S39" s="868" t="str">
        <f t="shared" si="13"/>
        <v xml:space="preserve"> </v>
      </c>
      <c r="T39" s="853" t="str">
        <f t="shared" si="13"/>
        <v xml:space="preserve"> </v>
      </c>
      <c r="U39" s="859" t="str">
        <f t="shared" si="13"/>
        <v xml:space="preserve"> </v>
      </c>
      <c r="V39" s="868" t="str">
        <f t="shared" si="13"/>
        <v xml:space="preserve"> </v>
      </c>
      <c r="W39" s="853" t="str">
        <f t="shared" si="13"/>
        <v xml:space="preserve"> </v>
      </c>
      <c r="X39" s="859" t="str">
        <f t="shared" si="13"/>
        <v xml:space="preserve"> </v>
      </c>
      <c r="Y39" s="918" t="str">
        <f t="shared" si="13"/>
        <v>1</v>
      </c>
      <c r="Z39" s="55"/>
      <c r="AA39" s="340"/>
      <c r="AB39" s="374"/>
      <c r="AC39" s="374"/>
      <c r="AD39" s="374"/>
      <c r="AE39" s="374"/>
      <c r="AF39" s="374"/>
      <c r="AG39" s="374"/>
      <c r="AH39" s="374"/>
      <c r="AI39" s="374"/>
      <c r="AJ39" s="374"/>
      <c r="AK39" s="374"/>
      <c r="AL39" s="374"/>
      <c r="AM39" s="374"/>
      <c r="AN39" s="374"/>
      <c r="AO39" s="374"/>
      <c r="AP39" s="374"/>
      <c r="AQ39" s="374"/>
      <c r="AR39" s="374"/>
      <c r="AS39" s="505"/>
      <c r="AT39" s="505"/>
      <c r="AU39" s="505"/>
      <c r="AV39" s="548"/>
      <c r="AW39" s="940"/>
      <c r="AX39" s="590" t="str">
        <f t="shared" ref="AX39:BG39" si="14">AX$14</f>
        <v>1</v>
      </c>
      <c r="AY39" s="576" t="str">
        <f t="shared" si="14"/>
        <v>3</v>
      </c>
      <c r="AZ39" s="631" t="str">
        <f t="shared" si="14"/>
        <v>7</v>
      </c>
      <c r="BA39" s="590" t="str">
        <f t="shared" si="14"/>
        <v>1</v>
      </c>
      <c r="BB39" s="576" t="str">
        <f t="shared" si="14"/>
        <v>7</v>
      </c>
      <c r="BC39" s="631" t="str">
        <f t="shared" si="14"/>
        <v>4</v>
      </c>
      <c r="BD39" s="590" t="str">
        <f t="shared" si="14"/>
        <v>2</v>
      </c>
      <c r="BE39" s="576" t="str">
        <f t="shared" si="14"/>
        <v>0</v>
      </c>
      <c r="BF39" s="631" t="str">
        <f t="shared" si="14"/>
        <v>9</v>
      </c>
      <c r="BG39" s="590" t="str">
        <f t="shared" si="14"/>
        <v>4</v>
      </c>
    </row>
    <row r="40" spans="1:68" s="38" customFormat="1" ht="19.5" customHeight="1">
      <c r="A40" s="350"/>
      <c r="B40" s="765">
        <v>17</v>
      </c>
      <c r="C40" s="187" t="s">
        <v>3767</v>
      </c>
      <c r="D40" s="243"/>
      <c r="E40" s="131">
        <v>15</v>
      </c>
      <c r="F40" s="168" t="str">
        <f t="shared" ref="F40:O40" si="15">F$15</f>
        <v xml:space="preserve"> </v>
      </c>
      <c r="G40" s="190" t="str">
        <f t="shared" si="15"/>
        <v xml:space="preserve"> </v>
      </c>
      <c r="H40" s="200" t="str">
        <f t="shared" si="15"/>
        <v xml:space="preserve"> </v>
      </c>
      <c r="I40" s="219" t="str">
        <f t="shared" si="15"/>
        <v xml:space="preserve"> </v>
      </c>
      <c r="J40" s="190" t="str">
        <f t="shared" si="15"/>
        <v>1</v>
      </c>
      <c r="K40" s="200" t="str">
        <f t="shared" si="15"/>
        <v>2</v>
      </c>
      <c r="L40" s="219" t="str">
        <f t="shared" si="15"/>
        <v>3</v>
      </c>
      <c r="M40" s="190" t="str">
        <f t="shared" si="15"/>
        <v>4</v>
      </c>
      <c r="N40" s="200" t="str">
        <f t="shared" si="15"/>
        <v>5</v>
      </c>
      <c r="O40" s="882" t="str">
        <f t="shared" si="15"/>
        <v>6</v>
      </c>
      <c r="P40" s="187">
        <v>25</v>
      </c>
      <c r="Q40" s="168" t="str">
        <f t="shared" ref="Q40:Y40" si="16">Q$15</f>
        <v xml:space="preserve"> </v>
      </c>
      <c r="R40" s="200" t="str">
        <f t="shared" si="16"/>
        <v xml:space="preserve"> </v>
      </c>
      <c r="S40" s="219" t="str">
        <f t="shared" si="16"/>
        <v xml:space="preserve"> </v>
      </c>
      <c r="T40" s="190" t="str">
        <f t="shared" si="16"/>
        <v xml:space="preserve"> </v>
      </c>
      <c r="U40" s="200" t="str">
        <f t="shared" si="16"/>
        <v xml:space="preserve"> </v>
      </c>
      <c r="V40" s="219" t="str">
        <f t="shared" si="16"/>
        <v>9</v>
      </c>
      <c r="W40" s="190" t="str">
        <f t="shared" si="16"/>
        <v>8</v>
      </c>
      <c r="X40" s="200" t="str">
        <f t="shared" si="16"/>
        <v>7</v>
      </c>
      <c r="Y40" s="240" t="str">
        <f t="shared" si="16"/>
        <v>6</v>
      </c>
      <c r="Z40" s="55"/>
      <c r="AA40" s="330" t="s">
        <v>277</v>
      </c>
      <c r="AB40" s="366"/>
      <c r="AC40" s="366"/>
      <c r="AD40" s="366"/>
      <c r="AE40" s="366"/>
      <c r="AF40" s="366"/>
      <c r="AG40" s="366"/>
      <c r="AH40" s="366"/>
      <c r="AI40" s="366"/>
      <c r="AJ40" s="366"/>
      <c r="AK40" s="366"/>
      <c r="AL40" s="366"/>
      <c r="AM40" s="366"/>
      <c r="AN40" s="366"/>
      <c r="AO40" s="366"/>
      <c r="AP40" s="366"/>
      <c r="AQ40" s="366"/>
      <c r="AR40" s="366"/>
      <c r="AS40" s="498"/>
      <c r="AT40" s="498"/>
      <c r="AU40" s="498"/>
      <c r="AV40" s="127" t="s">
        <v>26</v>
      </c>
      <c r="AW40" s="190"/>
      <c r="AX40" s="219"/>
      <c r="AY40" s="190" t="str">
        <f t="shared" ref="AY40:BG40" si="17">AY$15</f>
        <v xml:space="preserve"> </v>
      </c>
      <c r="AZ40" s="200" t="str">
        <f t="shared" si="17"/>
        <v xml:space="preserve"> </v>
      </c>
      <c r="BA40" s="219" t="str">
        <f t="shared" si="17"/>
        <v>1</v>
      </c>
      <c r="BB40" s="190" t="str">
        <f t="shared" si="17"/>
        <v>0</v>
      </c>
      <c r="BC40" s="200" t="str">
        <f t="shared" si="17"/>
        <v>9</v>
      </c>
      <c r="BD40" s="219" t="str">
        <f t="shared" si="17"/>
        <v>7</v>
      </c>
      <c r="BE40" s="190" t="str">
        <f t="shared" si="17"/>
        <v>3</v>
      </c>
      <c r="BF40" s="200" t="str">
        <f t="shared" si="17"/>
        <v>9</v>
      </c>
      <c r="BG40" s="219" t="str">
        <f t="shared" si="17"/>
        <v>0</v>
      </c>
    </row>
    <row r="41" spans="1:68" s="38" customFormat="1" ht="19.5" customHeight="1">
      <c r="A41" s="350"/>
      <c r="B41" s="766">
        <v>18</v>
      </c>
      <c r="C41" s="796" t="s">
        <v>3976</v>
      </c>
      <c r="D41" s="819"/>
      <c r="E41" s="131">
        <v>16</v>
      </c>
      <c r="F41" s="168" t="str">
        <f t="shared" ref="F41:O41" si="18">F$16</f>
        <v xml:space="preserve"> </v>
      </c>
      <c r="G41" s="190" t="str">
        <f t="shared" si="18"/>
        <v xml:space="preserve"> </v>
      </c>
      <c r="H41" s="200" t="str">
        <f t="shared" si="18"/>
        <v xml:space="preserve"> </v>
      </c>
      <c r="I41" s="219" t="str">
        <f t="shared" si="18"/>
        <v>1</v>
      </c>
      <c r="J41" s="190" t="str">
        <f t="shared" si="18"/>
        <v>2</v>
      </c>
      <c r="K41" s="200" t="str">
        <f t="shared" si="18"/>
        <v>3</v>
      </c>
      <c r="L41" s="219" t="str">
        <f t="shared" si="18"/>
        <v>4</v>
      </c>
      <c r="M41" s="190" t="str">
        <f t="shared" si="18"/>
        <v>5</v>
      </c>
      <c r="N41" s="200" t="str">
        <f t="shared" si="18"/>
        <v>6</v>
      </c>
      <c r="O41" s="881" t="str">
        <f t="shared" si="18"/>
        <v>7</v>
      </c>
      <c r="P41" s="187">
        <v>26</v>
      </c>
      <c r="Q41" s="168" t="str">
        <f t="shared" ref="Q41:Y41" si="19">Q$16</f>
        <v xml:space="preserve"> </v>
      </c>
      <c r="R41" s="200" t="str">
        <f t="shared" si="19"/>
        <v xml:space="preserve"> </v>
      </c>
      <c r="S41" s="228" t="str">
        <f t="shared" si="19"/>
        <v xml:space="preserve"> </v>
      </c>
      <c r="T41" s="190" t="str">
        <f t="shared" si="19"/>
        <v xml:space="preserve"> </v>
      </c>
      <c r="U41" s="200" t="str">
        <f t="shared" si="19"/>
        <v>9</v>
      </c>
      <c r="V41" s="219" t="str">
        <f t="shared" si="19"/>
        <v>8</v>
      </c>
      <c r="W41" s="190" t="str">
        <f t="shared" si="19"/>
        <v>7</v>
      </c>
      <c r="X41" s="200" t="str">
        <f t="shared" si="19"/>
        <v>6</v>
      </c>
      <c r="Y41" s="240" t="str">
        <f t="shared" si="19"/>
        <v>5</v>
      </c>
      <c r="Z41" s="55"/>
      <c r="AA41" s="330" t="s">
        <v>294</v>
      </c>
      <c r="AB41" s="366"/>
      <c r="AC41" s="366"/>
      <c r="AD41" s="366"/>
      <c r="AE41" s="366"/>
      <c r="AF41" s="366"/>
      <c r="AG41" s="366"/>
      <c r="AH41" s="366"/>
      <c r="AI41" s="366"/>
      <c r="AJ41" s="366"/>
      <c r="AK41" s="366"/>
      <c r="AL41" s="366"/>
      <c r="AM41" s="366"/>
      <c r="AN41" s="366"/>
      <c r="AO41" s="366"/>
      <c r="AP41" s="366"/>
      <c r="AQ41" s="366"/>
      <c r="AR41" s="366"/>
      <c r="AS41" s="498"/>
      <c r="AT41" s="498"/>
      <c r="AU41" s="498"/>
      <c r="AV41" s="127" t="s">
        <v>58</v>
      </c>
      <c r="AW41" s="190"/>
      <c r="AX41" s="219"/>
      <c r="AY41" s="190" t="str">
        <f t="shared" ref="AY41:BG41" si="20">AY$16</f>
        <v xml:space="preserve"> </v>
      </c>
      <c r="AZ41" s="200" t="str">
        <f t="shared" si="20"/>
        <v xml:space="preserve"> </v>
      </c>
      <c r="BA41" s="219" t="str">
        <f t="shared" si="20"/>
        <v xml:space="preserve"> </v>
      </c>
      <c r="BB41" s="190" t="str">
        <f t="shared" si="20"/>
        <v xml:space="preserve"> </v>
      </c>
      <c r="BC41" s="200" t="str">
        <f t="shared" si="20"/>
        <v xml:space="preserve"> </v>
      </c>
      <c r="BD41" s="219" t="str">
        <f t="shared" si="20"/>
        <v>1</v>
      </c>
      <c r="BE41" s="190" t="str">
        <f t="shared" si="20"/>
        <v>0</v>
      </c>
      <c r="BF41" s="200" t="str">
        <f t="shared" si="20"/>
        <v>0</v>
      </c>
      <c r="BG41" s="219" t="str">
        <f t="shared" si="20"/>
        <v>0</v>
      </c>
    </row>
    <row r="42" spans="1:68" s="38" customFormat="1" ht="19.5" customHeight="1">
      <c r="A42" s="740"/>
      <c r="B42" s="766">
        <v>19</v>
      </c>
      <c r="C42" s="187" t="s">
        <v>3978</v>
      </c>
      <c r="D42" s="243"/>
      <c r="E42" s="832">
        <v>17</v>
      </c>
      <c r="F42" s="168" t="str">
        <f t="shared" ref="F42:O42" si="21">F$17</f>
        <v xml:space="preserve"> </v>
      </c>
      <c r="G42" s="190" t="str">
        <f t="shared" si="21"/>
        <v xml:space="preserve"> </v>
      </c>
      <c r="H42" s="200" t="str">
        <f t="shared" si="21"/>
        <v>1</v>
      </c>
      <c r="I42" s="219" t="str">
        <f t="shared" si="21"/>
        <v>2</v>
      </c>
      <c r="J42" s="190" t="str">
        <f t="shared" si="21"/>
        <v>3</v>
      </c>
      <c r="K42" s="200" t="str">
        <f t="shared" si="21"/>
        <v>4</v>
      </c>
      <c r="L42" s="219" t="str">
        <f t="shared" si="21"/>
        <v>5</v>
      </c>
      <c r="M42" s="190" t="str">
        <f t="shared" si="21"/>
        <v>6</v>
      </c>
      <c r="N42" s="200" t="str">
        <f t="shared" si="21"/>
        <v>7</v>
      </c>
      <c r="O42" s="881" t="str">
        <f t="shared" si="21"/>
        <v>8</v>
      </c>
      <c r="P42" s="187">
        <v>27</v>
      </c>
      <c r="Q42" s="843" t="str">
        <f t="shared" ref="Q42:Y42" si="22">Q$17</f>
        <v xml:space="preserve"> </v>
      </c>
      <c r="R42" s="860" t="str">
        <f t="shared" si="22"/>
        <v xml:space="preserve"> </v>
      </c>
      <c r="S42" s="869" t="str">
        <f t="shared" si="22"/>
        <v xml:space="preserve"> </v>
      </c>
      <c r="T42" s="854" t="str">
        <f t="shared" si="22"/>
        <v>9</v>
      </c>
      <c r="U42" s="860" t="str">
        <f t="shared" si="22"/>
        <v>8</v>
      </c>
      <c r="V42" s="869" t="str">
        <f t="shared" si="22"/>
        <v>7</v>
      </c>
      <c r="W42" s="854" t="str">
        <f t="shared" si="22"/>
        <v>6</v>
      </c>
      <c r="X42" s="860" t="str">
        <f t="shared" si="22"/>
        <v>5</v>
      </c>
      <c r="Y42" s="920" t="str">
        <f t="shared" si="22"/>
        <v>4</v>
      </c>
      <c r="Z42" s="55"/>
      <c r="AA42" s="330" t="s">
        <v>308</v>
      </c>
      <c r="AB42" s="366"/>
      <c r="AC42" s="366"/>
      <c r="AD42" s="366"/>
      <c r="AE42" s="366"/>
      <c r="AF42" s="366"/>
      <c r="AG42" s="366"/>
      <c r="AH42" s="366"/>
      <c r="AI42" s="366"/>
      <c r="AJ42" s="366"/>
      <c r="AK42" s="366"/>
      <c r="AL42" s="366"/>
      <c r="AM42" s="366"/>
      <c r="AN42" s="366"/>
      <c r="AO42" s="366"/>
      <c r="AP42" s="366"/>
      <c r="AQ42" s="366"/>
      <c r="AR42" s="366"/>
      <c r="AS42" s="498"/>
      <c r="AT42" s="498"/>
      <c r="AU42" s="517"/>
      <c r="AV42" s="127" t="s">
        <v>69</v>
      </c>
      <c r="AW42" s="1024"/>
      <c r="AX42" s="219"/>
      <c r="AY42" s="190" t="str">
        <f t="shared" ref="AY42:BG42" si="23">AY$17</f>
        <v xml:space="preserve"> </v>
      </c>
      <c r="AZ42" s="200" t="str">
        <f t="shared" si="23"/>
        <v xml:space="preserve"> </v>
      </c>
      <c r="BA42" s="219" t="str">
        <f t="shared" si="23"/>
        <v>1</v>
      </c>
      <c r="BB42" s="190" t="str">
        <f t="shared" si="23"/>
        <v>0</v>
      </c>
      <c r="BC42" s="200" t="str">
        <f t="shared" si="23"/>
        <v>9</v>
      </c>
      <c r="BD42" s="219" t="str">
        <f t="shared" si="23"/>
        <v>8</v>
      </c>
      <c r="BE42" s="190" t="str">
        <f t="shared" si="23"/>
        <v>3</v>
      </c>
      <c r="BF42" s="200" t="str">
        <f t="shared" si="23"/>
        <v>9</v>
      </c>
      <c r="BG42" s="219" t="str">
        <f t="shared" si="23"/>
        <v>0</v>
      </c>
    </row>
    <row r="43" spans="1:68" s="38" customFormat="1" ht="21" customHeight="1">
      <c r="A43" s="647" t="s">
        <v>105</v>
      </c>
      <c r="B43" s="767" t="s">
        <v>149</v>
      </c>
      <c r="C43" s="797"/>
      <c r="D43" s="820"/>
      <c r="E43" s="833">
        <v>18</v>
      </c>
      <c r="F43" s="168" t="str">
        <f t="shared" ref="F43:O43" si="24">F$18</f>
        <v xml:space="preserve"> </v>
      </c>
      <c r="G43" s="190" t="str">
        <f t="shared" si="24"/>
        <v>1</v>
      </c>
      <c r="H43" s="200" t="str">
        <f t="shared" si="24"/>
        <v>2</v>
      </c>
      <c r="I43" s="219" t="str">
        <f t="shared" si="24"/>
        <v>3</v>
      </c>
      <c r="J43" s="190" t="str">
        <f t="shared" si="24"/>
        <v>4</v>
      </c>
      <c r="K43" s="200" t="str">
        <f t="shared" si="24"/>
        <v>5</v>
      </c>
      <c r="L43" s="219" t="str">
        <f t="shared" si="24"/>
        <v>6</v>
      </c>
      <c r="M43" s="190" t="str">
        <f t="shared" si="24"/>
        <v>7</v>
      </c>
      <c r="N43" s="200" t="str">
        <f t="shared" si="24"/>
        <v>8</v>
      </c>
      <c r="O43" s="881" t="str">
        <f t="shared" si="24"/>
        <v>9</v>
      </c>
      <c r="P43" s="255"/>
      <c r="Q43" s="899"/>
      <c r="R43" s="899"/>
      <c r="S43" s="899"/>
      <c r="T43" s="899"/>
      <c r="U43" s="899"/>
      <c r="V43" s="899"/>
      <c r="W43" s="899"/>
      <c r="X43" s="899"/>
      <c r="Y43" s="921"/>
      <c r="Z43" s="55"/>
      <c r="AA43" s="689" t="s">
        <v>314</v>
      </c>
      <c r="AB43" s="690"/>
      <c r="AC43" s="690"/>
      <c r="AD43" s="690"/>
      <c r="AE43" s="690"/>
      <c r="AF43" s="730"/>
      <c r="AG43" s="131" t="s">
        <v>341</v>
      </c>
      <c r="AH43" s="187"/>
      <c r="AI43" s="187"/>
      <c r="AJ43" s="187"/>
      <c r="AK43" s="187"/>
      <c r="AL43" s="187"/>
      <c r="AM43" s="187"/>
      <c r="AN43" s="187"/>
      <c r="AO43" s="187"/>
      <c r="AP43" s="187"/>
      <c r="AQ43" s="187"/>
      <c r="AR43" s="187"/>
      <c r="AS43" s="187"/>
      <c r="AT43" s="187"/>
      <c r="AU43" s="187"/>
      <c r="AV43" s="100"/>
      <c r="AW43" s="100"/>
      <c r="AX43" s="100"/>
      <c r="AY43" s="450"/>
      <c r="AZ43" s="1046" t="s">
        <v>324</v>
      </c>
      <c r="BA43" s="1053"/>
      <c r="BB43" s="1069"/>
      <c r="BC43" s="1069"/>
      <c r="BD43" s="1069"/>
      <c r="BE43" s="1069"/>
      <c r="BF43" s="1069"/>
      <c r="BG43" s="1091"/>
      <c r="BP43" s="1104"/>
    </row>
    <row r="44" spans="1:68" s="38" customFormat="1" ht="21" customHeight="1">
      <c r="A44" s="634"/>
      <c r="B44" s="768" t="s">
        <v>213</v>
      </c>
      <c r="C44" s="797"/>
      <c r="D44" s="820"/>
      <c r="E44" s="833">
        <v>19</v>
      </c>
      <c r="F44" s="168" t="str">
        <f t="shared" ref="F44:O44" si="25">F$19</f>
        <v>1</v>
      </c>
      <c r="G44" s="190" t="str">
        <f t="shared" si="25"/>
        <v>2</v>
      </c>
      <c r="H44" s="200" t="str">
        <f t="shared" si="25"/>
        <v>3</v>
      </c>
      <c r="I44" s="219" t="str">
        <f t="shared" si="25"/>
        <v>4</v>
      </c>
      <c r="J44" s="190" t="str">
        <f t="shared" si="25"/>
        <v>5</v>
      </c>
      <c r="K44" s="200" t="str">
        <f t="shared" si="25"/>
        <v>6</v>
      </c>
      <c r="L44" s="219" t="str">
        <f t="shared" si="25"/>
        <v>7</v>
      </c>
      <c r="M44" s="190" t="str">
        <f t="shared" si="25"/>
        <v>8</v>
      </c>
      <c r="N44" s="200" t="str">
        <f t="shared" si="25"/>
        <v>9</v>
      </c>
      <c r="O44" s="881" t="str">
        <f t="shared" si="25"/>
        <v>0</v>
      </c>
      <c r="P44" s="256"/>
      <c r="Q44" s="256"/>
      <c r="R44" s="256"/>
      <c r="S44" s="256"/>
      <c r="T44" s="256"/>
      <c r="U44" s="256"/>
      <c r="V44" s="256"/>
      <c r="W44" s="256"/>
      <c r="X44" s="256"/>
      <c r="Y44" s="922"/>
      <c r="Z44" s="55"/>
      <c r="AA44" s="941" t="s">
        <v>159</v>
      </c>
      <c r="AB44" s="949"/>
      <c r="AC44" s="949"/>
      <c r="AD44" s="949"/>
      <c r="AE44" s="949"/>
      <c r="AF44" s="962"/>
      <c r="AG44" s="966" t="s">
        <v>3529</v>
      </c>
      <c r="AH44" s="968"/>
      <c r="AI44" s="968"/>
      <c r="AJ44" s="968"/>
      <c r="AK44" s="968"/>
      <c r="AL44" s="968"/>
      <c r="AM44" s="968"/>
      <c r="AN44" s="968"/>
      <c r="AO44" s="968"/>
      <c r="AP44" s="968"/>
      <c r="AQ44" s="968"/>
      <c r="AR44" s="968"/>
      <c r="AS44" s="968"/>
      <c r="AT44" s="968"/>
      <c r="AU44" s="968"/>
      <c r="AV44" s="968"/>
      <c r="AW44" s="968"/>
      <c r="AX44" s="968"/>
      <c r="AY44" s="1033"/>
      <c r="AZ44" s="1047"/>
      <c r="BA44" s="1053"/>
      <c r="BB44" s="1069"/>
      <c r="BC44" s="1069"/>
      <c r="BD44" s="1069"/>
      <c r="BE44" s="1069"/>
      <c r="BF44" s="1069"/>
      <c r="BG44" s="1091"/>
    </row>
    <row r="45" spans="1:68" s="38" customFormat="1" ht="21" customHeight="1">
      <c r="A45" s="741" t="s">
        <v>215</v>
      </c>
      <c r="B45" s="575"/>
      <c r="C45" s="575"/>
      <c r="D45" s="685"/>
      <c r="E45" s="833">
        <v>20</v>
      </c>
      <c r="F45" s="843" t="str">
        <f t="shared" ref="F45:O45" si="26">F$20</f>
        <v>1</v>
      </c>
      <c r="G45" s="854" t="str">
        <f t="shared" si="26"/>
        <v>3</v>
      </c>
      <c r="H45" s="860" t="str">
        <f t="shared" si="26"/>
        <v>7</v>
      </c>
      <c r="I45" s="869" t="str">
        <f t="shared" si="26"/>
        <v>1</v>
      </c>
      <c r="J45" s="854" t="str">
        <f t="shared" si="26"/>
        <v>7</v>
      </c>
      <c r="K45" s="860" t="str">
        <f t="shared" si="26"/>
        <v>4</v>
      </c>
      <c r="L45" s="869" t="str">
        <f t="shared" si="26"/>
        <v>2</v>
      </c>
      <c r="M45" s="854" t="str">
        <f t="shared" si="26"/>
        <v>0</v>
      </c>
      <c r="N45" s="860" t="str">
        <f t="shared" si="26"/>
        <v>9</v>
      </c>
      <c r="O45" s="869" t="str">
        <f t="shared" si="26"/>
        <v>4</v>
      </c>
      <c r="P45" s="889">
        <v>28</v>
      </c>
      <c r="Q45" s="192" t="str">
        <f t="shared" ref="Q45:Y45" si="27">Q$20</f>
        <v xml:space="preserve"> </v>
      </c>
      <c r="R45" s="208" t="str">
        <f t="shared" si="27"/>
        <v xml:space="preserve"> </v>
      </c>
      <c r="S45" s="221" t="str">
        <f t="shared" si="27"/>
        <v>1</v>
      </c>
      <c r="T45" s="192" t="str">
        <f t="shared" si="27"/>
        <v>0</v>
      </c>
      <c r="U45" s="208" t="str">
        <f t="shared" si="27"/>
        <v>9</v>
      </c>
      <c r="V45" s="221" t="str">
        <f t="shared" si="27"/>
        <v>7</v>
      </c>
      <c r="W45" s="192" t="str">
        <f t="shared" si="27"/>
        <v>3</v>
      </c>
      <c r="X45" s="208" t="str">
        <f t="shared" si="27"/>
        <v>9</v>
      </c>
      <c r="Y45" s="303" t="str">
        <f t="shared" si="27"/>
        <v>0</v>
      </c>
      <c r="Z45" s="55"/>
      <c r="AA45" s="942"/>
      <c r="AB45" s="950"/>
      <c r="AC45" s="950"/>
      <c r="AD45" s="950"/>
      <c r="AE45" s="950"/>
      <c r="AF45" s="963"/>
      <c r="AG45" s="967"/>
      <c r="AH45" s="969"/>
      <c r="AI45" s="969"/>
      <c r="AJ45" s="969"/>
      <c r="AK45" s="969"/>
      <c r="AL45" s="969"/>
      <c r="AM45" s="969"/>
      <c r="AN45" s="969"/>
      <c r="AO45" s="969"/>
      <c r="AP45" s="969"/>
      <c r="AQ45" s="969"/>
      <c r="AR45" s="969"/>
      <c r="AS45" s="969"/>
      <c r="AT45" s="969"/>
      <c r="AU45" s="969"/>
      <c r="AV45" s="969"/>
      <c r="AW45" s="969"/>
      <c r="AX45" s="969"/>
      <c r="AY45" s="1034"/>
      <c r="AZ45" s="1047"/>
      <c r="BA45" s="1053"/>
      <c r="BB45" s="1069"/>
      <c r="BC45" s="1069"/>
      <c r="BD45" s="1069"/>
      <c r="BE45" s="1069"/>
      <c r="BF45" s="1069"/>
      <c r="BG45" s="1091"/>
    </row>
    <row r="46" spans="1:68" s="38" customFormat="1" ht="21" customHeight="1">
      <c r="A46" s="56" t="s">
        <v>80</v>
      </c>
      <c r="B46" s="769"/>
      <c r="C46" s="798"/>
      <c r="D46" s="798"/>
      <c r="E46" s="798"/>
      <c r="F46" s="799"/>
      <c r="G46" s="799"/>
      <c r="H46" s="799"/>
      <c r="I46" s="799"/>
      <c r="J46" s="799"/>
      <c r="K46" s="799"/>
      <c r="L46" s="799"/>
      <c r="M46" s="799"/>
      <c r="N46" s="799"/>
      <c r="O46" s="799"/>
      <c r="P46" s="799"/>
      <c r="Q46" s="799"/>
      <c r="R46" s="799"/>
      <c r="S46" s="799"/>
      <c r="T46" s="799"/>
      <c r="U46" s="799"/>
      <c r="V46" s="799"/>
      <c r="W46" s="799"/>
      <c r="X46" s="799"/>
      <c r="Y46" s="923"/>
      <c r="Z46" s="55"/>
      <c r="AA46" s="943" t="s">
        <v>311</v>
      </c>
      <c r="AB46" s="951"/>
      <c r="AC46" s="951"/>
      <c r="AD46" s="951"/>
      <c r="AE46" s="951"/>
      <c r="AF46" s="964"/>
      <c r="AG46" s="424" t="s">
        <v>334</v>
      </c>
      <c r="AH46" s="432"/>
      <c r="AI46" s="432"/>
      <c r="AJ46" s="432"/>
      <c r="AK46" s="432"/>
      <c r="AL46" s="432"/>
      <c r="AM46" s="432"/>
      <c r="AN46" s="432"/>
      <c r="AO46" s="432"/>
      <c r="AP46" s="432"/>
      <c r="AQ46" s="432"/>
      <c r="AR46" s="432"/>
      <c r="AS46" s="432"/>
      <c r="AT46" s="432"/>
      <c r="AU46" s="432"/>
      <c r="AV46" s="432"/>
      <c r="AW46" s="432"/>
      <c r="AX46" s="432"/>
      <c r="AY46" s="605"/>
      <c r="AZ46" s="1047"/>
      <c r="BA46" s="1053"/>
      <c r="BB46" s="1069"/>
      <c r="BC46" s="1069"/>
      <c r="BD46" s="1069"/>
      <c r="BE46" s="1069"/>
      <c r="BF46" s="1069"/>
      <c r="BG46" s="1091"/>
    </row>
    <row r="47" spans="1:68" s="38" customFormat="1" ht="18.75" customHeight="1">
      <c r="A47" s="57"/>
      <c r="B47" s="770"/>
      <c r="C47" s="799"/>
      <c r="D47" s="799"/>
      <c r="E47" s="799"/>
      <c r="F47" s="799"/>
      <c r="G47" s="799"/>
      <c r="H47" s="799"/>
      <c r="I47" s="799"/>
      <c r="J47" s="799"/>
      <c r="K47" s="799"/>
      <c r="L47" s="799"/>
      <c r="M47" s="799"/>
      <c r="N47" s="799"/>
      <c r="O47" s="799"/>
      <c r="P47" s="799"/>
      <c r="Q47" s="799"/>
      <c r="R47" s="799"/>
      <c r="S47" s="799"/>
      <c r="T47" s="799"/>
      <c r="U47" s="799"/>
      <c r="V47" s="799"/>
      <c r="W47" s="799"/>
      <c r="X47" s="799"/>
      <c r="Y47" s="923"/>
      <c r="Z47" s="55"/>
      <c r="AA47" s="344" t="s">
        <v>330</v>
      </c>
      <c r="AB47" s="378"/>
      <c r="AC47" s="378"/>
      <c r="AD47" s="378"/>
      <c r="AE47" s="378"/>
      <c r="AF47" s="378"/>
      <c r="AG47" s="378"/>
      <c r="AH47" s="378"/>
      <c r="AI47" s="378"/>
      <c r="AJ47" s="378"/>
      <c r="AK47" s="378"/>
      <c r="AL47" s="378"/>
      <c r="AM47" s="378"/>
      <c r="AN47" s="378"/>
      <c r="AO47" s="378"/>
      <c r="AP47" s="378"/>
      <c r="AQ47" s="378"/>
      <c r="AR47" s="378"/>
      <c r="AS47" s="378"/>
      <c r="AT47" s="378"/>
      <c r="AU47" s="378"/>
      <c r="AV47" s="378"/>
      <c r="AW47" s="378"/>
      <c r="AX47" s="378"/>
      <c r="AY47" s="1035"/>
      <c r="AZ47" s="1047"/>
      <c r="BA47" s="1053"/>
      <c r="BB47" s="1069"/>
      <c r="BC47" s="1069"/>
      <c r="BD47" s="1069"/>
      <c r="BE47" s="1069"/>
      <c r="BF47" s="1069"/>
      <c r="BG47" s="1091"/>
    </row>
    <row r="48" spans="1:68" ht="21" customHeight="1">
      <c r="A48" s="58"/>
      <c r="B48" s="771"/>
      <c r="C48" s="800"/>
      <c r="D48" s="800"/>
      <c r="E48" s="800"/>
      <c r="F48" s="800"/>
      <c r="G48" s="800"/>
      <c r="H48" s="800"/>
      <c r="I48" s="800"/>
      <c r="J48" s="800"/>
      <c r="K48" s="800"/>
      <c r="L48" s="800"/>
      <c r="M48" s="800"/>
      <c r="N48" s="800"/>
      <c r="O48" s="800"/>
      <c r="P48" s="800"/>
      <c r="Q48" s="800"/>
      <c r="R48" s="800"/>
      <c r="S48" s="800"/>
      <c r="T48" s="800"/>
      <c r="U48" s="800"/>
      <c r="V48" s="800"/>
      <c r="W48" s="800"/>
      <c r="X48" s="800"/>
      <c r="Y48" s="924"/>
      <c r="Z48" s="66"/>
      <c r="AA48" s="335" t="s">
        <v>345</v>
      </c>
      <c r="AB48" s="368"/>
      <c r="AC48" s="368"/>
      <c r="AD48" s="368"/>
      <c r="AE48" s="368"/>
      <c r="AF48" s="368"/>
      <c r="AG48" s="368"/>
      <c r="AH48" s="368"/>
      <c r="AI48" s="368"/>
      <c r="AJ48" s="368"/>
      <c r="AK48" s="368"/>
      <c r="AL48" s="368"/>
      <c r="AM48" s="368"/>
      <c r="AN48" s="368"/>
      <c r="AO48" s="368"/>
      <c r="AP48" s="368"/>
      <c r="AQ48" s="368"/>
      <c r="AR48" s="368"/>
      <c r="AS48" s="368"/>
      <c r="AT48" s="368"/>
      <c r="AU48" s="368"/>
      <c r="AV48" s="368"/>
      <c r="AW48" s="368"/>
      <c r="AX48" s="368"/>
      <c r="AY48" s="623"/>
      <c r="AZ48" s="1047"/>
      <c r="BA48" s="1054"/>
      <c r="BB48" s="1070"/>
      <c r="BC48" s="1070"/>
      <c r="BD48" s="1070"/>
      <c r="BE48" s="1070"/>
      <c r="BF48" s="1070"/>
      <c r="BG48" s="1092"/>
    </row>
    <row r="49" spans="1:59" ht="6.75" customHeight="1">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row>
    <row r="50" spans="1:59" ht="9"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row>
    <row r="51" spans="1:59" s="38" customFormat="1" ht="15" customHeight="1">
      <c r="A51" s="55" t="s">
        <v>208</v>
      </c>
      <c r="B51" s="55"/>
      <c r="C51" s="55"/>
      <c r="D51" s="55"/>
      <c r="E51" s="55"/>
      <c r="F51" s="55"/>
      <c r="G51" s="55"/>
      <c r="H51" s="55"/>
      <c r="I51" s="55"/>
      <c r="J51" s="55"/>
      <c r="K51" s="55"/>
      <c r="L51" s="55"/>
      <c r="M51" s="55"/>
      <c r="N51" s="55"/>
      <c r="O51" s="55"/>
      <c r="P51" s="55" t="s">
        <v>322</v>
      </c>
      <c r="Q51" s="281"/>
      <c r="R51" s="281"/>
      <c r="S51" s="281"/>
      <c r="T51" s="281"/>
      <c r="U51" s="281"/>
      <c r="V51" s="281"/>
      <c r="W51" s="281"/>
      <c r="X51" s="281"/>
      <c r="Y51" s="281"/>
      <c r="Z51" s="55"/>
      <c r="AA51" s="325" t="s">
        <v>25</v>
      </c>
      <c r="AB51" s="113"/>
      <c r="AC51" s="113"/>
      <c r="AD51" s="113"/>
      <c r="AE51" s="113"/>
      <c r="AF51" s="113"/>
      <c r="AG51" s="113"/>
      <c r="AH51" s="113"/>
      <c r="AI51" s="113"/>
      <c r="AJ51" s="113"/>
      <c r="AK51" s="113"/>
      <c r="AL51" s="113"/>
      <c r="AM51" s="113"/>
      <c r="AN51" s="113"/>
      <c r="AO51" s="113"/>
      <c r="AP51" s="296"/>
      <c r="AQ51" s="456" t="s">
        <v>1131</v>
      </c>
      <c r="AR51" s="101" t="str">
        <f>IF(入力シート!C1="","県・営",IF(入力シート!C51="一括納入","県","営"))</f>
        <v>営</v>
      </c>
      <c r="AS51" s="118"/>
      <c r="AT51" s="118"/>
      <c r="AU51" s="118"/>
      <c r="AV51" s="543"/>
      <c r="AW51" s="560" t="s">
        <v>234</v>
      </c>
      <c r="AX51" s="560"/>
      <c r="AY51" s="113"/>
      <c r="AZ51" s="113"/>
      <c r="BA51" s="113"/>
      <c r="BB51" s="113"/>
      <c r="BC51" s="113"/>
      <c r="BD51" s="113"/>
      <c r="BE51" s="113"/>
      <c r="BF51" s="113"/>
      <c r="BG51" s="296"/>
    </row>
    <row r="52" spans="1:59" s="38" customFormat="1" ht="15" customHeight="1">
      <c r="A52" s="55" t="s">
        <v>3953</v>
      </c>
      <c r="B52" s="55"/>
      <c r="C52" s="55"/>
      <c r="D52" s="55"/>
      <c r="E52" s="55"/>
      <c r="F52" s="55"/>
      <c r="G52" s="55"/>
      <c r="H52" s="55"/>
      <c r="I52" s="55"/>
      <c r="J52" s="55"/>
      <c r="K52" s="55"/>
      <c r="L52" s="55"/>
      <c r="M52" s="55"/>
      <c r="N52" s="55"/>
      <c r="O52" s="55"/>
      <c r="P52" s="55" t="s">
        <v>3986</v>
      </c>
      <c r="Q52" s="146"/>
      <c r="R52" s="146"/>
      <c r="S52" s="146"/>
      <c r="T52" s="146"/>
      <c r="U52" s="146"/>
      <c r="V52" s="146"/>
      <c r="W52" s="146"/>
      <c r="X52" s="146"/>
      <c r="Y52" s="146"/>
      <c r="Z52" s="55"/>
      <c r="AA52" s="87"/>
      <c r="AB52" s="361" t="s">
        <v>249</v>
      </c>
      <c r="AC52" s="117"/>
      <c r="AD52" s="117"/>
      <c r="AE52" s="117"/>
      <c r="AF52" s="117"/>
      <c r="AG52" s="117"/>
      <c r="AH52" s="117"/>
      <c r="AI52" s="117"/>
      <c r="AJ52" s="117"/>
      <c r="AK52" s="117"/>
      <c r="AL52" s="117"/>
      <c r="AM52" s="117"/>
      <c r="AN52" s="117"/>
      <c r="AO52" s="117"/>
      <c r="AP52" s="300"/>
      <c r="AQ52" s="457"/>
      <c r="AR52" s="477" t="str">
        <f>AR$2</f>
        <v>静岡市葵区追手町　８－１</v>
      </c>
      <c r="AS52" s="472"/>
      <c r="AT52" s="472"/>
      <c r="AU52" s="472"/>
      <c r="AV52" s="472"/>
      <c r="AW52" s="472"/>
      <c r="AX52" s="472"/>
      <c r="AY52" s="472"/>
      <c r="AZ52" s="472"/>
      <c r="BA52" s="472"/>
      <c r="BB52" s="472"/>
      <c r="BC52" s="472"/>
      <c r="BD52" s="472"/>
      <c r="BE52" s="472"/>
      <c r="BF52" s="472"/>
      <c r="BG52" s="713"/>
    </row>
    <row r="53" spans="1:59" s="38" customFormat="1" ht="5.25" customHeight="1">
      <c r="A53" s="56" t="s">
        <v>3745</v>
      </c>
      <c r="B53" s="758" t="s">
        <v>3974</v>
      </c>
      <c r="C53" s="789"/>
      <c r="D53" s="789"/>
      <c r="E53" s="789"/>
      <c r="F53" s="789"/>
      <c r="G53" s="789"/>
      <c r="H53" s="789"/>
      <c r="I53" s="789"/>
      <c r="J53" s="789"/>
      <c r="K53" s="789"/>
      <c r="L53" s="789"/>
      <c r="M53" s="789"/>
      <c r="N53" s="789"/>
      <c r="O53" s="789"/>
      <c r="P53" s="789"/>
      <c r="Q53" s="789"/>
      <c r="R53" s="789"/>
      <c r="S53" s="789"/>
      <c r="T53" s="789"/>
      <c r="U53" s="789"/>
      <c r="V53" s="789"/>
      <c r="W53" s="789"/>
      <c r="X53" s="789"/>
      <c r="Y53" s="913"/>
      <c r="Z53" s="55"/>
      <c r="AA53" s="85"/>
      <c r="AB53" s="113"/>
      <c r="AC53" s="113"/>
      <c r="AD53" s="113"/>
      <c r="AE53" s="113"/>
      <c r="AF53" s="113"/>
      <c r="AG53" s="113"/>
      <c r="AH53" s="113"/>
      <c r="AI53" s="113"/>
      <c r="AJ53" s="113"/>
      <c r="AK53" s="113"/>
      <c r="AL53" s="113"/>
      <c r="AM53" s="113"/>
      <c r="AN53" s="113"/>
      <c r="AO53" s="113"/>
      <c r="AP53" s="296"/>
      <c r="AQ53" s="457"/>
      <c r="AR53" s="477"/>
      <c r="AS53" s="472"/>
      <c r="AT53" s="472"/>
      <c r="AU53" s="472"/>
      <c r="AV53" s="472"/>
      <c r="AW53" s="472"/>
      <c r="AX53" s="472"/>
      <c r="AY53" s="472"/>
      <c r="AZ53" s="472"/>
      <c r="BA53" s="472"/>
      <c r="BB53" s="472"/>
      <c r="BC53" s="472"/>
      <c r="BD53" s="472"/>
      <c r="BE53" s="472"/>
      <c r="BF53" s="472"/>
      <c r="BG53" s="713"/>
    </row>
    <row r="54" spans="1:59" s="38" customFormat="1" ht="19.5" customHeight="1">
      <c r="A54" s="57"/>
      <c r="B54" s="759"/>
      <c r="C54" s="777"/>
      <c r="D54" s="777"/>
      <c r="E54" s="777"/>
      <c r="F54" s="777"/>
      <c r="G54" s="777"/>
      <c r="H54" s="777"/>
      <c r="I54" s="777"/>
      <c r="J54" s="777"/>
      <c r="K54" s="777"/>
      <c r="L54" s="777"/>
      <c r="M54" s="777"/>
      <c r="N54" s="777"/>
      <c r="O54" s="777"/>
      <c r="P54" s="777"/>
      <c r="Q54" s="777"/>
      <c r="R54" s="777"/>
      <c r="S54" s="777"/>
      <c r="T54" s="777"/>
      <c r="U54" s="777"/>
      <c r="V54" s="777"/>
      <c r="W54" s="777"/>
      <c r="X54" s="777"/>
      <c r="Y54" s="914"/>
      <c r="Z54" s="55"/>
      <c r="AA54" s="326" t="s">
        <v>252</v>
      </c>
      <c r="AB54" s="190" t="str">
        <f>LEFT(入力シート!$D$8,1)</f>
        <v>0</v>
      </c>
      <c r="AC54" s="219"/>
      <c r="AD54" s="190" t="str">
        <f>RIGHT(入力シート!$D$8,1)</f>
        <v>8</v>
      </c>
      <c r="AE54" s="219"/>
      <c r="AF54" s="98" t="s">
        <v>15</v>
      </c>
      <c r="AG54" s="98"/>
      <c r="AH54" s="98"/>
      <c r="AI54" s="190" t="str">
        <f>LEFT(入力シート!$E$8,1)</f>
        <v>0</v>
      </c>
      <c r="AJ54" s="219"/>
      <c r="AK54" s="190" t="str">
        <f>RIGHT(入力シート!$E$8,1)</f>
        <v>5</v>
      </c>
      <c r="AL54" s="229"/>
      <c r="AM54" s="219"/>
      <c r="AN54" s="438" t="s">
        <v>111</v>
      </c>
      <c r="AO54" s="438"/>
      <c r="AP54" s="448"/>
      <c r="AQ54" s="457"/>
      <c r="AR54" s="980" t="str">
        <f>AR$4</f>
        <v>（株）みずほ銀行　静岡支店</v>
      </c>
      <c r="AS54" s="993"/>
      <c r="AT54" s="993"/>
      <c r="AU54" s="993"/>
      <c r="AV54" s="993"/>
      <c r="AW54" s="993"/>
      <c r="AX54" s="993"/>
      <c r="AY54" s="993"/>
      <c r="AZ54" s="993"/>
      <c r="BA54" s="993"/>
      <c r="BB54" s="993"/>
      <c r="BC54" s="993"/>
      <c r="BD54" s="993"/>
      <c r="BE54" s="993"/>
      <c r="BF54" s="993"/>
      <c r="BG54" s="1093"/>
    </row>
    <row r="55" spans="1:59" s="38" customFormat="1" ht="5.25" customHeight="1">
      <c r="A55" s="57"/>
      <c r="B55" s="759"/>
      <c r="C55" s="777"/>
      <c r="D55" s="777"/>
      <c r="E55" s="777"/>
      <c r="F55" s="777"/>
      <c r="G55" s="777"/>
      <c r="H55" s="777"/>
      <c r="I55" s="777"/>
      <c r="J55" s="777"/>
      <c r="K55" s="777"/>
      <c r="L55" s="777"/>
      <c r="M55" s="777"/>
      <c r="N55" s="777"/>
      <c r="O55" s="777"/>
      <c r="P55" s="777"/>
      <c r="Q55" s="777"/>
      <c r="R55" s="777"/>
      <c r="S55" s="777"/>
      <c r="T55" s="777"/>
      <c r="U55" s="777"/>
      <c r="V55" s="777"/>
      <c r="W55" s="777"/>
      <c r="X55" s="777"/>
      <c r="Y55" s="914"/>
      <c r="Z55" s="55"/>
      <c r="AA55" s="85"/>
      <c r="AB55" s="113"/>
      <c r="AC55" s="113"/>
      <c r="AD55" s="113"/>
      <c r="AE55" s="113"/>
      <c r="AF55" s="113"/>
      <c r="AG55" s="113"/>
      <c r="AH55" s="113"/>
      <c r="AI55" s="113"/>
      <c r="AJ55" s="113"/>
      <c r="AK55" s="113"/>
      <c r="AL55" s="113"/>
      <c r="AM55" s="113"/>
      <c r="AN55" s="113"/>
      <c r="AO55" s="113"/>
      <c r="AP55" s="296"/>
      <c r="AQ55" s="457"/>
      <c r="AR55" s="980"/>
      <c r="AS55" s="993"/>
      <c r="AT55" s="993"/>
      <c r="AU55" s="993"/>
      <c r="AV55" s="993"/>
      <c r="AW55" s="993"/>
      <c r="AX55" s="993"/>
      <c r="AY55" s="993"/>
      <c r="AZ55" s="993"/>
      <c r="BA55" s="993"/>
      <c r="BB55" s="993"/>
      <c r="BC55" s="993"/>
      <c r="BD55" s="993"/>
      <c r="BE55" s="993"/>
      <c r="BF55" s="993"/>
      <c r="BG55" s="1093"/>
    </row>
    <row r="56" spans="1:59" s="38" customFormat="1" ht="19.5" customHeight="1">
      <c r="A56" s="58"/>
      <c r="B56" s="760"/>
      <c r="C56" s="790"/>
      <c r="D56" s="790"/>
      <c r="E56" s="790"/>
      <c r="F56" s="790"/>
      <c r="G56" s="790"/>
      <c r="H56" s="790"/>
      <c r="I56" s="790"/>
      <c r="J56" s="790"/>
      <c r="K56" s="790"/>
      <c r="L56" s="790"/>
      <c r="M56" s="790"/>
      <c r="N56" s="790"/>
      <c r="O56" s="790"/>
      <c r="P56" s="790"/>
      <c r="Q56" s="790"/>
      <c r="R56" s="790"/>
      <c r="S56" s="790"/>
      <c r="T56" s="790"/>
      <c r="U56" s="790"/>
      <c r="V56" s="790"/>
      <c r="W56" s="790"/>
      <c r="X56" s="790"/>
      <c r="Y56" s="915"/>
      <c r="Z56" s="55"/>
      <c r="AA56" s="326" t="s">
        <v>252</v>
      </c>
      <c r="AB56" s="175" t="str">
        <f>LEFT(入力シート!$D$9,1)</f>
        <v>0</v>
      </c>
      <c r="AC56" s="190" t="str">
        <f>RIGHT(入力シート!$D$9,1)</f>
        <v>8</v>
      </c>
      <c r="AD56" s="219"/>
      <c r="AE56" s="98" t="s">
        <v>15</v>
      </c>
      <c r="AF56" s="175" t="str">
        <f>LEFT(入力シート!$E$9,1)</f>
        <v>0</v>
      </c>
      <c r="AG56" s="190" t="str">
        <f>RIGHT(入力シート!$E$9,1)</f>
        <v>6</v>
      </c>
      <c r="AH56" s="219"/>
      <c r="AI56" s="98" t="s">
        <v>256</v>
      </c>
      <c r="AJ56" s="190" t="str">
        <f>LEFT(入力シート!$F$9,1)</f>
        <v>0</v>
      </c>
      <c r="AK56" s="219"/>
      <c r="AL56" s="190" t="str">
        <f>RIGHT(入力シート!$F$9,1)</f>
        <v>2</v>
      </c>
      <c r="AM56" s="219"/>
      <c r="AN56" s="438" t="s">
        <v>180</v>
      </c>
      <c r="AO56" s="438"/>
      <c r="AP56" s="448"/>
      <c r="AQ56" s="457"/>
      <c r="AR56" s="980"/>
      <c r="AS56" s="993"/>
      <c r="AT56" s="993"/>
      <c r="AU56" s="993"/>
      <c r="AV56" s="993"/>
      <c r="AW56" s="993"/>
      <c r="AX56" s="993"/>
      <c r="AY56" s="993"/>
      <c r="AZ56" s="993"/>
      <c r="BA56" s="993"/>
      <c r="BB56" s="993"/>
      <c r="BC56" s="993"/>
      <c r="BD56" s="993"/>
      <c r="BE56" s="993"/>
      <c r="BF56" s="993"/>
      <c r="BG56" s="1093"/>
    </row>
    <row r="57" spans="1:59" s="38" customFormat="1" ht="12" customHeight="1">
      <c r="A57" s="739" t="s">
        <v>161</v>
      </c>
      <c r="B57" s="761"/>
      <c r="C57" s="791"/>
      <c r="D57" s="814"/>
      <c r="E57" s="739" t="s">
        <v>167</v>
      </c>
      <c r="F57" s="791"/>
      <c r="G57" s="761"/>
      <c r="H57" s="761"/>
      <c r="I57" s="761"/>
      <c r="J57" s="761"/>
      <c r="K57" s="761"/>
      <c r="L57" s="761"/>
      <c r="M57" s="761"/>
      <c r="N57" s="761"/>
      <c r="O57" s="876"/>
      <c r="P57" s="890" t="s">
        <v>217</v>
      </c>
      <c r="Q57" s="761"/>
      <c r="R57" s="761"/>
      <c r="S57" s="761"/>
      <c r="T57" s="761"/>
      <c r="U57" s="761"/>
      <c r="V57" s="761"/>
      <c r="W57" s="761"/>
      <c r="X57" s="761"/>
      <c r="Y57" s="876"/>
      <c r="Z57" s="55"/>
      <c r="AA57" s="71" t="s">
        <v>260</v>
      </c>
      <c r="AB57" s="99"/>
      <c r="AC57" s="99"/>
      <c r="AD57" s="99"/>
      <c r="AE57" s="99"/>
      <c r="AF57" s="99"/>
      <c r="AG57" s="99"/>
      <c r="AH57" s="99"/>
      <c r="AI57" s="99"/>
      <c r="AJ57" s="99"/>
      <c r="AK57" s="99"/>
      <c r="AL57" s="99"/>
      <c r="AM57" s="99"/>
      <c r="AN57" s="99"/>
      <c r="AO57" s="99"/>
      <c r="AP57" s="449"/>
      <c r="AQ57" s="457"/>
      <c r="AR57" s="481"/>
      <c r="AS57" s="96"/>
      <c r="AT57" s="96"/>
      <c r="AU57" s="96"/>
      <c r="AV57" s="96"/>
      <c r="AW57" s="96"/>
      <c r="AX57" s="115"/>
      <c r="AY57" s="96" t="s">
        <v>1593</v>
      </c>
      <c r="AZ57" s="96"/>
      <c r="BA57" s="1055" t="str">
        <f>BA$7</f>
        <v>054-253-1131</v>
      </c>
      <c r="BB57" s="1055"/>
      <c r="BC57" s="1055"/>
      <c r="BD57" s="1055"/>
      <c r="BE57" s="1055"/>
      <c r="BF57" s="1055"/>
      <c r="BG57" s="1094"/>
    </row>
    <row r="58" spans="1:59" s="38" customFormat="1" ht="7.5" customHeight="1">
      <c r="A58" s="349" t="s">
        <v>82</v>
      </c>
      <c r="B58" s="762">
        <v>13</v>
      </c>
      <c r="C58" s="792" t="s">
        <v>3832</v>
      </c>
      <c r="D58" s="815"/>
      <c r="E58" s="834">
        <v>11</v>
      </c>
      <c r="F58" s="170" t="s">
        <v>164</v>
      </c>
      <c r="G58" s="188" t="s">
        <v>171</v>
      </c>
      <c r="H58" s="202" t="s">
        <v>187</v>
      </c>
      <c r="I58" s="186" t="s">
        <v>190</v>
      </c>
      <c r="J58" s="188" t="s">
        <v>164</v>
      </c>
      <c r="K58" s="202" t="s">
        <v>194</v>
      </c>
      <c r="L58" s="217" t="s">
        <v>187</v>
      </c>
      <c r="M58" s="188" t="s">
        <v>190</v>
      </c>
      <c r="N58" s="202" t="s">
        <v>164</v>
      </c>
      <c r="O58" s="217" t="s">
        <v>196</v>
      </c>
      <c r="P58" s="546" t="s">
        <v>312</v>
      </c>
      <c r="Q58" s="188" t="s">
        <v>171</v>
      </c>
      <c r="R58" s="202" t="s">
        <v>187</v>
      </c>
      <c r="S58" s="217" t="s">
        <v>190</v>
      </c>
      <c r="T58" s="188" t="s">
        <v>164</v>
      </c>
      <c r="U58" s="202" t="s">
        <v>194</v>
      </c>
      <c r="V58" s="217" t="s">
        <v>187</v>
      </c>
      <c r="W58" s="188" t="s">
        <v>190</v>
      </c>
      <c r="X58" s="202" t="s">
        <v>164</v>
      </c>
      <c r="Y58" s="217" t="s">
        <v>196</v>
      </c>
      <c r="Z58" s="55"/>
      <c r="AA58" s="72"/>
      <c r="AB58" s="100"/>
      <c r="AC58" s="100"/>
      <c r="AD58" s="100"/>
      <c r="AE58" s="100"/>
      <c r="AF58" s="100"/>
      <c r="AG58" s="100"/>
      <c r="AH58" s="100"/>
      <c r="AI58" s="100"/>
      <c r="AJ58" s="100"/>
      <c r="AK58" s="100"/>
      <c r="AL58" s="100"/>
      <c r="AM58" s="100"/>
      <c r="AN58" s="100"/>
      <c r="AO58" s="100"/>
      <c r="AP58" s="450"/>
      <c r="AQ58" s="457"/>
      <c r="AR58" s="981"/>
      <c r="AS58" s="994"/>
      <c r="AT58" s="994"/>
      <c r="AU58" s="994"/>
      <c r="AV58" s="994"/>
      <c r="AW58" s="994"/>
      <c r="AX58" s="117"/>
      <c r="AY58" s="606"/>
      <c r="AZ58" s="606"/>
      <c r="BA58" s="1056"/>
      <c r="BB58" s="1056"/>
      <c r="BC58" s="1056"/>
      <c r="BD58" s="1056"/>
      <c r="BE58" s="1056"/>
      <c r="BF58" s="1056"/>
      <c r="BG58" s="1095"/>
    </row>
    <row r="59" spans="1:59" s="38" customFormat="1" ht="13.5" customHeight="1">
      <c r="A59" s="350"/>
      <c r="B59" s="763"/>
      <c r="C59" s="793"/>
      <c r="D59" s="816"/>
      <c r="E59" s="835"/>
      <c r="F59" s="90" t="str">
        <f t="shared" ref="F59:O59" si="28">F$9</f>
        <v xml:space="preserve"> </v>
      </c>
      <c r="G59" s="189" t="str">
        <f t="shared" si="28"/>
        <v xml:space="preserve"> </v>
      </c>
      <c r="H59" s="206" t="str">
        <f t="shared" si="28"/>
        <v xml:space="preserve"> </v>
      </c>
      <c r="I59" s="285" t="str">
        <f t="shared" si="28"/>
        <v xml:space="preserve"> </v>
      </c>
      <c r="J59" s="189" t="str">
        <f t="shared" si="28"/>
        <v xml:space="preserve"> </v>
      </c>
      <c r="K59" s="206" t="str">
        <f t="shared" si="28"/>
        <v xml:space="preserve"> </v>
      </c>
      <c r="L59" s="218" t="str">
        <f t="shared" si="28"/>
        <v xml:space="preserve"> </v>
      </c>
      <c r="M59" s="189" t="str">
        <f t="shared" si="28"/>
        <v xml:space="preserve"> </v>
      </c>
      <c r="N59" s="206" t="str">
        <f t="shared" si="28"/>
        <v>1</v>
      </c>
      <c r="O59" s="218" t="str">
        <f t="shared" si="28"/>
        <v>2</v>
      </c>
      <c r="P59" s="548"/>
      <c r="Q59" s="189" t="str">
        <f t="shared" ref="Q59:Y59" si="29">Q$9</f>
        <v xml:space="preserve"> </v>
      </c>
      <c r="R59" s="206" t="str">
        <f t="shared" si="29"/>
        <v xml:space="preserve"> </v>
      </c>
      <c r="S59" s="218" t="str">
        <f t="shared" si="29"/>
        <v xml:space="preserve"> </v>
      </c>
      <c r="T59" s="189" t="str">
        <f t="shared" si="29"/>
        <v xml:space="preserve"> </v>
      </c>
      <c r="U59" s="206" t="str">
        <f t="shared" si="29"/>
        <v xml:space="preserve"> </v>
      </c>
      <c r="V59" s="218" t="str">
        <f t="shared" si="29"/>
        <v xml:space="preserve"> </v>
      </c>
      <c r="W59" s="189" t="str">
        <f t="shared" si="29"/>
        <v xml:space="preserve"> </v>
      </c>
      <c r="X59" s="206" t="str">
        <f t="shared" si="29"/>
        <v xml:space="preserve"> </v>
      </c>
      <c r="Y59" s="218" t="str">
        <f t="shared" si="29"/>
        <v>1</v>
      </c>
      <c r="Z59" s="55"/>
      <c r="AA59" s="191" t="str">
        <f>AA$9</f>
        <v>0</v>
      </c>
      <c r="AB59" s="370" t="str">
        <f>AB$9</f>
        <v>0</v>
      </c>
      <c r="AC59" s="370">
        <f>入力シート!N63</f>
        <v>0</v>
      </c>
      <c r="AD59" s="370" t="str">
        <f>AD$9</f>
        <v>0</v>
      </c>
      <c r="AE59" s="370">
        <f>入力シート!P63</f>
        <v>0</v>
      </c>
      <c r="AF59" s="370" t="str">
        <f>AF$9</f>
        <v>0</v>
      </c>
      <c r="AG59" s="370">
        <f>入力シート!R63</f>
        <v>0</v>
      </c>
      <c r="AH59" s="370" t="str">
        <f>AH$9</f>
        <v>0</v>
      </c>
      <c r="AI59" s="370">
        <f>入力シート!T63</f>
        <v>0</v>
      </c>
      <c r="AJ59" s="370" t="str">
        <f>AJ$9</f>
        <v>1</v>
      </c>
      <c r="AK59" s="370">
        <f>入力シート!V63</f>
        <v>0</v>
      </c>
      <c r="AL59" s="370">
        <f>入力シート!W63</f>
        <v>0</v>
      </c>
      <c r="AM59" s="370" t="str">
        <f>AM$9</f>
        <v>4</v>
      </c>
      <c r="AN59" s="370">
        <f>入力シート!Y63</f>
        <v>0</v>
      </c>
      <c r="AO59" s="370" t="str">
        <f>AO$9</f>
        <v>2</v>
      </c>
      <c r="AP59" s="451" t="str">
        <f>AP$9</f>
        <v>1</v>
      </c>
      <c r="AQ59" s="457"/>
      <c r="AR59" s="474" t="str">
        <f>$AR$9</f>
        <v>法人番号</v>
      </c>
      <c r="AS59" s="499"/>
      <c r="AT59" s="370" t="str">
        <f>$AT$9</f>
        <v>1</v>
      </c>
      <c r="AU59" s="370"/>
      <c r="AV59" s="370" t="str">
        <f>$AV$9</f>
        <v>2</v>
      </c>
      <c r="AW59" s="370" t="str">
        <f>$AW$9</f>
        <v>3</v>
      </c>
      <c r="AX59" s="370" t="str">
        <f>$AX$9</f>
        <v>4</v>
      </c>
      <c r="AY59" s="370" t="str">
        <f>$AY$9</f>
        <v>5</v>
      </c>
      <c r="AZ59" s="370" t="str">
        <f>$AZ$9</f>
        <v>6</v>
      </c>
      <c r="BA59" s="370" t="str">
        <f>$BA$9</f>
        <v>7</v>
      </c>
      <c r="BB59" s="370" t="str">
        <f>$BB$9</f>
        <v>8</v>
      </c>
      <c r="BC59" s="370" t="str">
        <f>$BC$9</f>
        <v>9</v>
      </c>
      <c r="BD59" s="370" t="str">
        <f>$BD$9</f>
        <v>1</v>
      </c>
      <c r="BE59" s="370" t="str">
        <f>$BE$9</f>
        <v>2</v>
      </c>
      <c r="BF59" s="370" t="str">
        <f>$BF$9</f>
        <v>3</v>
      </c>
      <c r="BG59" s="220" t="str">
        <f>$BG$9</f>
        <v>4</v>
      </c>
    </row>
    <row r="60" spans="1:59" s="38" customFormat="1" ht="6" customHeight="1">
      <c r="A60" s="350"/>
      <c r="B60" s="764">
        <v>14</v>
      </c>
      <c r="C60" s="794" t="s">
        <v>3975</v>
      </c>
      <c r="D60" s="817"/>
      <c r="E60" s="834">
        <v>12</v>
      </c>
      <c r="F60" s="844" t="str">
        <f t="shared" ref="F60:O60" si="30">F$10</f>
        <v xml:space="preserve"> </v>
      </c>
      <c r="G60" s="852" t="str">
        <f t="shared" si="30"/>
        <v xml:space="preserve"> </v>
      </c>
      <c r="H60" s="858" t="str">
        <f t="shared" si="30"/>
        <v xml:space="preserve"> </v>
      </c>
      <c r="I60" s="870" t="str">
        <f t="shared" si="30"/>
        <v xml:space="preserve"> </v>
      </c>
      <c r="J60" s="852" t="str">
        <f t="shared" si="30"/>
        <v xml:space="preserve"> </v>
      </c>
      <c r="K60" s="858" t="str">
        <f t="shared" si="30"/>
        <v xml:space="preserve"> </v>
      </c>
      <c r="L60" s="867" t="str">
        <f t="shared" si="30"/>
        <v xml:space="preserve"> </v>
      </c>
      <c r="M60" s="852" t="str">
        <f t="shared" si="30"/>
        <v>1</v>
      </c>
      <c r="N60" s="858" t="str">
        <f t="shared" si="30"/>
        <v>2</v>
      </c>
      <c r="O60" s="867" t="str">
        <f t="shared" si="30"/>
        <v>3</v>
      </c>
      <c r="P60" s="834">
        <v>22</v>
      </c>
      <c r="Q60" s="852" t="str">
        <f t="shared" ref="Q60:Y60" si="31">Q$10</f>
        <v xml:space="preserve"> </v>
      </c>
      <c r="R60" s="858" t="str">
        <f t="shared" si="31"/>
        <v xml:space="preserve"> </v>
      </c>
      <c r="S60" s="867" t="str">
        <f t="shared" si="31"/>
        <v xml:space="preserve"> </v>
      </c>
      <c r="T60" s="852" t="str">
        <f t="shared" si="31"/>
        <v xml:space="preserve"> </v>
      </c>
      <c r="U60" s="858" t="str">
        <f t="shared" si="31"/>
        <v xml:space="preserve"> </v>
      </c>
      <c r="V60" s="867" t="str">
        <f t="shared" si="31"/>
        <v xml:space="preserve"> </v>
      </c>
      <c r="W60" s="852" t="str">
        <f t="shared" si="31"/>
        <v xml:space="preserve"> </v>
      </c>
      <c r="X60" s="858" t="str">
        <f t="shared" si="31"/>
        <v xml:space="preserve"> </v>
      </c>
      <c r="Y60" s="867" t="str">
        <f t="shared" si="31"/>
        <v>9</v>
      </c>
      <c r="Z60" s="55"/>
      <c r="AA60" s="940"/>
      <c r="AB60" s="940"/>
      <c r="AC60" s="954"/>
      <c r="AD60" s="958"/>
      <c r="AE60" s="958"/>
      <c r="AF60" s="961"/>
      <c r="AG60" s="954"/>
      <c r="AH60" s="958"/>
      <c r="AI60" s="958"/>
      <c r="AJ60" s="961"/>
      <c r="AK60" s="958"/>
      <c r="AL60" s="954"/>
      <c r="AM60" s="958"/>
      <c r="AN60" s="958"/>
      <c r="AO60" s="972"/>
      <c r="AP60" s="954"/>
      <c r="AQ60" s="457"/>
      <c r="AR60" s="475"/>
      <c r="AS60" s="500"/>
      <c r="AT60" s="510"/>
      <c r="AU60" s="518"/>
      <c r="AV60" s="536"/>
      <c r="AW60" s="561"/>
      <c r="AX60" s="578"/>
      <c r="AY60" s="607"/>
      <c r="AZ60" s="635"/>
      <c r="BA60" s="561"/>
      <c r="BB60" s="578"/>
      <c r="BC60" s="607"/>
      <c r="BD60" s="635"/>
      <c r="BE60" s="561"/>
      <c r="BF60" s="578"/>
      <c r="BG60" s="716"/>
    </row>
    <row r="61" spans="1:59" s="38" customFormat="1" ht="12.75" customHeight="1">
      <c r="A61" s="350"/>
      <c r="B61" s="763"/>
      <c r="C61" s="795"/>
      <c r="D61" s="818"/>
      <c r="E61" s="835"/>
      <c r="F61" s="845" t="str">
        <f t="shared" ref="F61:O61" si="32">F$9</f>
        <v xml:space="preserve"> </v>
      </c>
      <c r="G61" s="853" t="str">
        <f t="shared" si="32"/>
        <v xml:space="preserve"> </v>
      </c>
      <c r="H61" s="859" t="str">
        <f t="shared" si="32"/>
        <v xml:space="preserve"> </v>
      </c>
      <c r="I61" s="871" t="str">
        <f t="shared" si="32"/>
        <v xml:space="preserve"> </v>
      </c>
      <c r="J61" s="853" t="str">
        <f t="shared" si="32"/>
        <v xml:space="preserve"> </v>
      </c>
      <c r="K61" s="859" t="str">
        <f t="shared" si="32"/>
        <v xml:space="preserve"> </v>
      </c>
      <c r="L61" s="868" t="str">
        <f t="shared" si="32"/>
        <v xml:space="preserve"> </v>
      </c>
      <c r="M61" s="853" t="str">
        <f t="shared" si="32"/>
        <v xml:space="preserve"> </v>
      </c>
      <c r="N61" s="859" t="str">
        <f t="shared" si="32"/>
        <v>1</v>
      </c>
      <c r="O61" s="868" t="str">
        <f t="shared" si="32"/>
        <v>2</v>
      </c>
      <c r="P61" s="835"/>
      <c r="Q61" s="853" t="str">
        <f t="shared" ref="Q61:Y61" si="33">Q$9</f>
        <v xml:space="preserve"> </v>
      </c>
      <c r="R61" s="859" t="str">
        <f t="shared" si="33"/>
        <v xml:space="preserve"> </v>
      </c>
      <c r="S61" s="868" t="str">
        <f t="shared" si="33"/>
        <v xml:space="preserve"> </v>
      </c>
      <c r="T61" s="853" t="str">
        <f t="shared" si="33"/>
        <v xml:space="preserve"> </v>
      </c>
      <c r="U61" s="859" t="str">
        <f t="shared" si="33"/>
        <v xml:space="preserve"> </v>
      </c>
      <c r="V61" s="868" t="str">
        <f t="shared" si="33"/>
        <v xml:space="preserve"> </v>
      </c>
      <c r="W61" s="853" t="str">
        <f t="shared" si="33"/>
        <v xml:space="preserve"> </v>
      </c>
      <c r="X61" s="859" t="str">
        <f t="shared" si="33"/>
        <v xml:space="preserve"> </v>
      </c>
      <c r="Y61" s="868" t="str">
        <f t="shared" si="33"/>
        <v>1</v>
      </c>
      <c r="Z61" s="55"/>
      <c r="AA61" s="327" t="s">
        <v>267</v>
      </c>
      <c r="AB61" s="379"/>
      <c r="AC61" s="391" t="str">
        <f>AC$11</f>
        <v>63516000001421  20260599</v>
      </c>
      <c r="AD61" s="404"/>
      <c r="AE61" s="404"/>
      <c r="AF61" s="404"/>
      <c r="AG61" s="404"/>
      <c r="AH61" s="404"/>
      <c r="AI61" s="404"/>
      <c r="AJ61" s="404"/>
      <c r="AK61" s="404"/>
      <c r="AL61" s="404"/>
      <c r="AM61" s="404"/>
      <c r="AN61" s="404"/>
      <c r="AO61" s="404"/>
      <c r="AP61" s="404"/>
      <c r="AQ61" s="404"/>
      <c r="AR61" s="404"/>
      <c r="AS61" s="494"/>
      <c r="AT61" s="494"/>
      <c r="AU61" s="513"/>
      <c r="AV61" s="1017" t="s">
        <v>279</v>
      </c>
      <c r="AW61" s="1023"/>
      <c r="AX61" s="1023"/>
      <c r="AY61" s="1023"/>
      <c r="AZ61" s="1023"/>
      <c r="BA61" s="1023"/>
      <c r="BB61" s="1067"/>
      <c r="BC61" s="1077" t="s">
        <v>66</v>
      </c>
      <c r="BD61" s="1023"/>
      <c r="BE61" s="1023"/>
      <c r="BF61" s="1023"/>
      <c r="BG61" s="1067"/>
    </row>
    <row r="62" spans="1:59" s="38" customFormat="1" ht="18" customHeight="1">
      <c r="A62" s="350"/>
      <c r="B62" s="765">
        <v>15</v>
      </c>
      <c r="C62" s="187" t="s">
        <v>1728</v>
      </c>
      <c r="D62" s="243"/>
      <c r="E62" s="836">
        <v>13</v>
      </c>
      <c r="F62" s="175" t="str">
        <f t="shared" ref="F62:O62" si="34">F$12</f>
        <v xml:space="preserve"> </v>
      </c>
      <c r="G62" s="190" t="str">
        <f t="shared" si="34"/>
        <v xml:space="preserve"> </v>
      </c>
      <c r="H62" s="200" t="str">
        <f t="shared" si="34"/>
        <v xml:space="preserve"> </v>
      </c>
      <c r="I62" s="229" t="str">
        <f t="shared" si="34"/>
        <v xml:space="preserve"> </v>
      </c>
      <c r="J62" s="190" t="str">
        <f t="shared" si="34"/>
        <v xml:space="preserve"> </v>
      </c>
      <c r="K62" s="200" t="str">
        <f t="shared" si="34"/>
        <v xml:space="preserve"> </v>
      </c>
      <c r="L62" s="219" t="str">
        <f t="shared" si="34"/>
        <v>1</v>
      </c>
      <c r="M62" s="190" t="str">
        <f t="shared" si="34"/>
        <v>2</v>
      </c>
      <c r="N62" s="200" t="str">
        <f t="shared" si="34"/>
        <v>3</v>
      </c>
      <c r="O62" s="219" t="str">
        <f t="shared" si="34"/>
        <v>4</v>
      </c>
      <c r="P62" s="127" t="s">
        <v>2624</v>
      </c>
      <c r="Q62" s="900" t="str">
        <f t="shared" ref="Q62:Y62" si="35">Q$12</f>
        <v xml:space="preserve"> </v>
      </c>
      <c r="R62" s="904" t="str">
        <f t="shared" si="35"/>
        <v xml:space="preserve"> </v>
      </c>
      <c r="S62" s="907" t="str">
        <f t="shared" si="35"/>
        <v xml:space="preserve"> </v>
      </c>
      <c r="T62" s="900" t="str">
        <f t="shared" si="35"/>
        <v xml:space="preserve"> </v>
      </c>
      <c r="U62" s="904" t="str">
        <f t="shared" si="35"/>
        <v xml:space="preserve"> </v>
      </c>
      <c r="V62" s="907" t="str">
        <f t="shared" si="35"/>
        <v xml:space="preserve"> </v>
      </c>
      <c r="W62" s="900" t="str">
        <f t="shared" si="35"/>
        <v xml:space="preserve"> </v>
      </c>
      <c r="X62" s="904" t="str">
        <f t="shared" si="35"/>
        <v>9</v>
      </c>
      <c r="Y62" s="907" t="str">
        <f t="shared" si="35"/>
        <v>8</v>
      </c>
      <c r="Z62" s="55"/>
      <c r="AA62" s="337"/>
      <c r="AB62" s="380"/>
      <c r="AC62" s="392"/>
      <c r="AD62" s="405"/>
      <c r="AE62" s="405"/>
      <c r="AF62" s="405"/>
      <c r="AG62" s="405"/>
      <c r="AH62" s="405"/>
      <c r="AI62" s="405"/>
      <c r="AJ62" s="405"/>
      <c r="AK62" s="405"/>
      <c r="AL62" s="405"/>
      <c r="AM62" s="405"/>
      <c r="AN62" s="405"/>
      <c r="AO62" s="405"/>
      <c r="AP62" s="405"/>
      <c r="AQ62" s="405"/>
      <c r="AR62" s="405"/>
      <c r="AS62" s="495"/>
      <c r="AT62" s="495"/>
      <c r="AU62" s="514"/>
      <c r="AV62" s="545" t="s">
        <v>284</v>
      </c>
      <c r="AW62" s="575"/>
      <c r="AX62" s="575"/>
      <c r="AY62" s="798"/>
      <c r="AZ62" s="798"/>
      <c r="BA62" s="798"/>
      <c r="BB62" s="1068"/>
      <c r="BC62" s="1078" t="s">
        <v>272</v>
      </c>
      <c r="BD62" s="1080"/>
      <c r="BE62" s="1080"/>
      <c r="BF62" s="1080"/>
      <c r="BG62" s="1090"/>
    </row>
    <row r="63" spans="1:59" s="38" customFormat="1" ht="7.5" customHeight="1">
      <c r="A63" s="350"/>
      <c r="B63" s="764">
        <v>16</v>
      </c>
      <c r="C63" s="794" t="s">
        <v>2286</v>
      </c>
      <c r="D63" s="817"/>
      <c r="E63" s="834">
        <v>14</v>
      </c>
      <c r="F63" s="844" t="str">
        <f t="shared" ref="F63:O63" si="36">F$13</f>
        <v xml:space="preserve"> </v>
      </c>
      <c r="G63" s="852" t="str">
        <f t="shared" si="36"/>
        <v xml:space="preserve"> </v>
      </c>
      <c r="H63" s="858" t="str">
        <f t="shared" si="36"/>
        <v xml:space="preserve"> </v>
      </c>
      <c r="I63" s="870" t="str">
        <f t="shared" si="36"/>
        <v xml:space="preserve"> </v>
      </c>
      <c r="J63" s="852" t="str">
        <f t="shared" si="36"/>
        <v xml:space="preserve"> </v>
      </c>
      <c r="K63" s="858" t="str">
        <f t="shared" si="36"/>
        <v>1</v>
      </c>
      <c r="L63" s="867" t="str">
        <f t="shared" si="36"/>
        <v>2</v>
      </c>
      <c r="M63" s="852" t="str">
        <f t="shared" si="36"/>
        <v>3</v>
      </c>
      <c r="N63" s="858" t="str">
        <f t="shared" si="36"/>
        <v>4</v>
      </c>
      <c r="O63" s="867" t="str">
        <f t="shared" si="36"/>
        <v>5</v>
      </c>
      <c r="P63" s="834">
        <v>24</v>
      </c>
      <c r="Q63" s="852" t="str">
        <f t="shared" ref="Q63:Y63" si="37">Q$13</f>
        <v xml:space="preserve"> </v>
      </c>
      <c r="R63" s="858" t="str">
        <f t="shared" si="37"/>
        <v xml:space="preserve"> </v>
      </c>
      <c r="S63" s="867" t="str">
        <f t="shared" si="37"/>
        <v xml:space="preserve"> </v>
      </c>
      <c r="T63" s="852" t="str">
        <f t="shared" si="37"/>
        <v xml:space="preserve"> </v>
      </c>
      <c r="U63" s="858" t="str">
        <f t="shared" si="37"/>
        <v xml:space="preserve"> </v>
      </c>
      <c r="V63" s="867" t="str">
        <f t="shared" si="37"/>
        <v xml:space="preserve"> </v>
      </c>
      <c r="W63" s="852" t="str">
        <f t="shared" si="37"/>
        <v>9</v>
      </c>
      <c r="X63" s="858" t="str">
        <f t="shared" si="37"/>
        <v>8</v>
      </c>
      <c r="Y63" s="867" t="str">
        <f t="shared" si="37"/>
        <v>7</v>
      </c>
      <c r="Z63" s="55"/>
      <c r="AA63" s="348" t="s">
        <v>19</v>
      </c>
      <c r="AB63" s="384"/>
      <c r="AC63" s="372"/>
      <c r="AD63" s="372"/>
      <c r="AE63" s="372"/>
      <c r="AF63" s="372"/>
      <c r="AG63" s="372"/>
      <c r="AH63" s="372"/>
      <c r="AI63" s="372"/>
      <c r="AJ63" s="372"/>
      <c r="AK63" s="372"/>
      <c r="AL63" s="372"/>
      <c r="AM63" s="372"/>
      <c r="AN63" s="372"/>
      <c r="AO63" s="372"/>
      <c r="AP63" s="372"/>
      <c r="AQ63" s="372"/>
      <c r="AR63" s="372"/>
      <c r="AS63" s="503"/>
      <c r="AT63" s="503"/>
      <c r="AU63" s="521"/>
      <c r="AV63" s="546" t="s">
        <v>44</v>
      </c>
      <c r="AW63" s="562"/>
      <c r="AX63" s="173" t="s">
        <v>164</v>
      </c>
      <c r="AY63" s="188" t="s">
        <v>171</v>
      </c>
      <c r="AZ63" s="202" t="s">
        <v>187</v>
      </c>
      <c r="BA63" s="217" t="s">
        <v>190</v>
      </c>
      <c r="BB63" s="188" t="s">
        <v>164</v>
      </c>
      <c r="BC63" s="202" t="s">
        <v>194</v>
      </c>
      <c r="BD63" s="217" t="s">
        <v>187</v>
      </c>
      <c r="BE63" s="188" t="s">
        <v>190</v>
      </c>
      <c r="BF63" s="202" t="s">
        <v>164</v>
      </c>
      <c r="BG63" s="217" t="s">
        <v>196</v>
      </c>
    </row>
    <row r="64" spans="1:59" s="38" customFormat="1" ht="12.75" customHeight="1">
      <c r="A64" s="350"/>
      <c r="B64" s="763"/>
      <c r="C64" s="795"/>
      <c r="D64" s="818"/>
      <c r="E64" s="835"/>
      <c r="F64" s="845" t="str">
        <f t="shared" ref="F64:O64" si="38">F$9</f>
        <v xml:space="preserve"> </v>
      </c>
      <c r="G64" s="853" t="str">
        <f t="shared" si="38"/>
        <v xml:space="preserve"> </v>
      </c>
      <c r="H64" s="859" t="str">
        <f t="shared" si="38"/>
        <v xml:space="preserve"> </v>
      </c>
      <c r="I64" s="871" t="str">
        <f t="shared" si="38"/>
        <v xml:space="preserve"> </v>
      </c>
      <c r="J64" s="853" t="str">
        <f t="shared" si="38"/>
        <v xml:space="preserve"> </v>
      </c>
      <c r="K64" s="859" t="str">
        <f t="shared" si="38"/>
        <v xml:space="preserve"> </v>
      </c>
      <c r="L64" s="868" t="str">
        <f t="shared" si="38"/>
        <v xml:space="preserve"> </v>
      </c>
      <c r="M64" s="853" t="str">
        <f t="shared" si="38"/>
        <v xml:space="preserve"> </v>
      </c>
      <c r="N64" s="859" t="str">
        <f t="shared" si="38"/>
        <v>1</v>
      </c>
      <c r="O64" s="868" t="str">
        <f t="shared" si="38"/>
        <v>2</v>
      </c>
      <c r="P64" s="835"/>
      <c r="Q64" s="853" t="str">
        <f t="shared" ref="Q64:Y64" si="39">Q$9</f>
        <v xml:space="preserve"> </v>
      </c>
      <c r="R64" s="859" t="str">
        <f t="shared" si="39"/>
        <v xml:space="preserve"> </v>
      </c>
      <c r="S64" s="868" t="str">
        <f t="shared" si="39"/>
        <v xml:space="preserve"> </v>
      </c>
      <c r="T64" s="853" t="str">
        <f t="shared" si="39"/>
        <v xml:space="preserve"> </v>
      </c>
      <c r="U64" s="859" t="str">
        <f t="shared" si="39"/>
        <v xml:space="preserve"> </v>
      </c>
      <c r="V64" s="868" t="str">
        <f t="shared" si="39"/>
        <v xml:space="preserve"> </v>
      </c>
      <c r="W64" s="853" t="str">
        <f t="shared" si="39"/>
        <v xml:space="preserve"> </v>
      </c>
      <c r="X64" s="859" t="str">
        <f t="shared" si="39"/>
        <v xml:space="preserve"> </v>
      </c>
      <c r="Y64" s="868" t="str">
        <f t="shared" si="39"/>
        <v>1</v>
      </c>
      <c r="Z64" s="55"/>
      <c r="AA64" s="340"/>
      <c r="AB64" s="374"/>
      <c r="AC64" s="374"/>
      <c r="AD64" s="374"/>
      <c r="AE64" s="374"/>
      <c r="AF64" s="374"/>
      <c r="AG64" s="374"/>
      <c r="AH64" s="374"/>
      <c r="AI64" s="374"/>
      <c r="AJ64" s="374"/>
      <c r="AK64" s="374"/>
      <c r="AL64" s="374"/>
      <c r="AM64" s="374"/>
      <c r="AN64" s="374"/>
      <c r="AO64" s="374"/>
      <c r="AP64" s="374"/>
      <c r="AQ64" s="374"/>
      <c r="AR64" s="374"/>
      <c r="AS64" s="505"/>
      <c r="AT64" s="505"/>
      <c r="AU64" s="523"/>
      <c r="AV64" s="548"/>
      <c r="AW64" s="958"/>
      <c r="AX64" s="583" t="str">
        <f t="shared" ref="AX64:BG64" si="40">AX$14</f>
        <v>1</v>
      </c>
      <c r="AY64" s="569" t="str">
        <f t="shared" si="40"/>
        <v>3</v>
      </c>
      <c r="AZ64" s="642" t="str">
        <f t="shared" si="40"/>
        <v>7</v>
      </c>
      <c r="BA64" s="723" t="str">
        <f t="shared" si="40"/>
        <v>1</v>
      </c>
      <c r="BB64" s="569" t="str">
        <f t="shared" si="40"/>
        <v>7</v>
      </c>
      <c r="BC64" s="642" t="str">
        <f t="shared" si="40"/>
        <v>4</v>
      </c>
      <c r="BD64" s="723" t="str">
        <f t="shared" si="40"/>
        <v>2</v>
      </c>
      <c r="BE64" s="569" t="str">
        <f t="shared" si="40"/>
        <v>0</v>
      </c>
      <c r="BF64" s="642" t="str">
        <f t="shared" si="40"/>
        <v>9</v>
      </c>
      <c r="BG64" s="723" t="str">
        <f t="shared" si="40"/>
        <v>4</v>
      </c>
    </row>
    <row r="65" spans="1:67" s="38" customFormat="1" ht="18" customHeight="1">
      <c r="A65" s="350"/>
      <c r="B65" s="765">
        <v>17</v>
      </c>
      <c r="C65" s="187" t="s">
        <v>3767</v>
      </c>
      <c r="D65" s="243"/>
      <c r="E65" s="60">
        <v>15</v>
      </c>
      <c r="F65" s="175" t="str">
        <f t="shared" ref="F65:O65" si="41">F$15</f>
        <v xml:space="preserve"> </v>
      </c>
      <c r="G65" s="190" t="str">
        <f t="shared" si="41"/>
        <v xml:space="preserve"> </v>
      </c>
      <c r="H65" s="200" t="str">
        <f t="shared" si="41"/>
        <v xml:space="preserve"> </v>
      </c>
      <c r="I65" s="229" t="str">
        <f t="shared" si="41"/>
        <v xml:space="preserve"> </v>
      </c>
      <c r="J65" s="190" t="str">
        <f t="shared" si="41"/>
        <v>1</v>
      </c>
      <c r="K65" s="200" t="str">
        <f t="shared" si="41"/>
        <v>2</v>
      </c>
      <c r="L65" s="219" t="str">
        <f t="shared" si="41"/>
        <v>3</v>
      </c>
      <c r="M65" s="190" t="str">
        <f t="shared" si="41"/>
        <v>4</v>
      </c>
      <c r="N65" s="200" t="str">
        <f t="shared" si="41"/>
        <v>5</v>
      </c>
      <c r="O65" s="883" t="str">
        <f t="shared" si="41"/>
        <v>6</v>
      </c>
      <c r="P65" s="60">
        <v>25</v>
      </c>
      <c r="Q65" s="190" t="str">
        <f t="shared" ref="Q65:Y65" si="42">Q$15</f>
        <v xml:space="preserve"> </v>
      </c>
      <c r="R65" s="200" t="str">
        <f t="shared" si="42"/>
        <v xml:space="preserve"> </v>
      </c>
      <c r="S65" s="219" t="str">
        <f t="shared" si="42"/>
        <v xml:space="preserve"> </v>
      </c>
      <c r="T65" s="190" t="str">
        <f t="shared" si="42"/>
        <v xml:space="preserve"> </v>
      </c>
      <c r="U65" s="200" t="str">
        <f t="shared" si="42"/>
        <v xml:space="preserve"> </v>
      </c>
      <c r="V65" s="219" t="str">
        <f t="shared" si="42"/>
        <v>9</v>
      </c>
      <c r="W65" s="190" t="str">
        <f t="shared" si="42"/>
        <v>8</v>
      </c>
      <c r="X65" s="200" t="str">
        <f t="shared" si="42"/>
        <v>7</v>
      </c>
      <c r="Y65" s="219" t="str">
        <f t="shared" si="42"/>
        <v>6</v>
      </c>
      <c r="Z65" s="55"/>
      <c r="AA65" s="349" t="s">
        <v>3264</v>
      </c>
      <c r="AB65" s="385"/>
      <c r="AC65" s="401" t="s">
        <v>785</v>
      </c>
      <c r="AD65" s="412"/>
      <c r="AE65" s="412"/>
      <c r="AF65" s="412"/>
      <c r="AG65" s="412"/>
      <c r="AH65" s="412"/>
      <c r="AI65" s="412"/>
      <c r="AJ65" s="412"/>
      <c r="AK65" s="412"/>
      <c r="AL65" s="412"/>
      <c r="AM65" s="412"/>
      <c r="AN65" s="412"/>
      <c r="AO65" s="412"/>
      <c r="AP65" s="412"/>
      <c r="AQ65" s="412"/>
      <c r="AR65" s="412"/>
      <c r="AS65" s="412"/>
      <c r="AT65" s="412"/>
      <c r="AU65" s="1006"/>
      <c r="AV65" s="1019" t="s">
        <v>26</v>
      </c>
      <c r="AW65" s="1025"/>
      <c r="AX65" s="1028"/>
      <c r="AY65" s="1036" t="str">
        <f t="shared" ref="AY65:BG65" si="43">AY$15</f>
        <v xml:space="preserve"> </v>
      </c>
      <c r="AZ65" s="1048" t="str">
        <f t="shared" si="43"/>
        <v xml:space="preserve"> </v>
      </c>
      <c r="BA65" s="1028" t="str">
        <f t="shared" si="43"/>
        <v>1</v>
      </c>
      <c r="BB65" s="1036" t="str">
        <f t="shared" si="43"/>
        <v>0</v>
      </c>
      <c r="BC65" s="1048" t="str">
        <f t="shared" si="43"/>
        <v>9</v>
      </c>
      <c r="BD65" s="1028" t="str">
        <f t="shared" si="43"/>
        <v>7</v>
      </c>
      <c r="BE65" s="1036" t="str">
        <f t="shared" si="43"/>
        <v>3</v>
      </c>
      <c r="BF65" s="1048" t="str">
        <f t="shared" si="43"/>
        <v>9</v>
      </c>
      <c r="BG65" s="1096" t="str">
        <f t="shared" si="43"/>
        <v>0</v>
      </c>
    </row>
    <row r="66" spans="1:67" s="38" customFormat="1" ht="18" customHeight="1">
      <c r="A66" s="350"/>
      <c r="B66" s="766">
        <v>18</v>
      </c>
      <c r="C66" s="796" t="s">
        <v>3976</v>
      </c>
      <c r="D66" s="819"/>
      <c r="E66" s="60">
        <v>16</v>
      </c>
      <c r="F66" s="175" t="str">
        <f t="shared" ref="F66:O66" si="44">F$16</f>
        <v xml:space="preserve"> </v>
      </c>
      <c r="G66" s="190" t="str">
        <f t="shared" si="44"/>
        <v xml:space="preserve"> </v>
      </c>
      <c r="H66" s="200" t="str">
        <f t="shared" si="44"/>
        <v xml:space="preserve"> </v>
      </c>
      <c r="I66" s="229" t="str">
        <f t="shared" si="44"/>
        <v>1</v>
      </c>
      <c r="J66" s="190" t="str">
        <f t="shared" si="44"/>
        <v>2</v>
      </c>
      <c r="K66" s="200" t="str">
        <f t="shared" si="44"/>
        <v>3</v>
      </c>
      <c r="L66" s="219" t="str">
        <f t="shared" si="44"/>
        <v>4</v>
      </c>
      <c r="M66" s="190" t="str">
        <f t="shared" si="44"/>
        <v>5</v>
      </c>
      <c r="N66" s="200" t="str">
        <f t="shared" si="44"/>
        <v>6</v>
      </c>
      <c r="O66" s="219" t="str">
        <f t="shared" si="44"/>
        <v>7</v>
      </c>
      <c r="P66" s="60">
        <v>26</v>
      </c>
      <c r="Q66" s="190" t="str">
        <f t="shared" ref="Q66:Y66" si="45">Q$16</f>
        <v xml:space="preserve"> </v>
      </c>
      <c r="R66" s="200" t="str">
        <f t="shared" si="45"/>
        <v xml:space="preserve"> </v>
      </c>
      <c r="S66" s="219" t="str">
        <f t="shared" si="45"/>
        <v xml:space="preserve"> </v>
      </c>
      <c r="T66" s="190" t="str">
        <f t="shared" si="45"/>
        <v xml:space="preserve"> </v>
      </c>
      <c r="U66" s="200" t="str">
        <f t="shared" si="45"/>
        <v>9</v>
      </c>
      <c r="V66" s="219" t="str">
        <f t="shared" si="45"/>
        <v>8</v>
      </c>
      <c r="W66" s="190" t="str">
        <f t="shared" si="45"/>
        <v>7</v>
      </c>
      <c r="X66" s="200" t="str">
        <f t="shared" si="45"/>
        <v>6</v>
      </c>
      <c r="Y66" s="219" t="str">
        <f t="shared" si="45"/>
        <v>5</v>
      </c>
      <c r="Z66" s="55"/>
      <c r="AA66" s="350"/>
      <c r="AB66" s="386"/>
      <c r="AC66" s="401" t="s">
        <v>3564</v>
      </c>
      <c r="AD66" s="412"/>
      <c r="AE66" s="412"/>
      <c r="AF66" s="412"/>
      <c r="AG66" s="412"/>
      <c r="AH66" s="412"/>
      <c r="AI66" s="412"/>
      <c r="AJ66" s="412"/>
      <c r="AK66" s="412"/>
      <c r="AL66" s="412"/>
      <c r="AM66" s="412"/>
      <c r="AN66" s="412"/>
      <c r="AO66" s="412"/>
      <c r="AP66" s="412"/>
      <c r="AQ66" s="412"/>
      <c r="AR66" s="412"/>
      <c r="AS66" s="412"/>
      <c r="AT66" s="412"/>
      <c r="AU66" s="1006"/>
      <c r="AV66" s="133" t="s">
        <v>58</v>
      </c>
      <c r="AW66" s="573"/>
      <c r="AX66" s="587"/>
      <c r="AY66" s="1037" t="str">
        <f t="shared" ref="AY66:BG66" si="46">AY$16</f>
        <v xml:space="preserve"> </v>
      </c>
      <c r="AZ66" s="1049" t="str">
        <f t="shared" si="46"/>
        <v xml:space="preserve"> </v>
      </c>
      <c r="BA66" s="1057" t="str">
        <f t="shared" si="46"/>
        <v xml:space="preserve"> </v>
      </c>
      <c r="BB66" s="1037" t="str">
        <f t="shared" si="46"/>
        <v xml:space="preserve"> </v>
      </c>
      <c r="BC66" s="1049" t="str">
        <f t="shared" si="46"/>
        <v xml:space="preserve"> </v>
      </c>
      <c r="BD66" s="1057" t="str">
        <f t="shared" si="46"/>
        <v>1</v>
      </c>
      <c r="BE66" s="1037" t="str">
        <f t="shared" si="46"/>
        <v>0</v>
      </c>
      <c r="BF66" s="1049" t="str">
        <f t="shared" si="46"/>
        <v>0</v>
      </c>
      <c r="BG66" s="1097" t="str">
        <f t="shared" si="46"/>
        <v>0</v>
      </c>
      <c r="BK66" s="1104"/>
    </row>
    <row r="67" spans="1:67" s="38" customFormat="1" ht="18" customHeight="1">
      <c r="A67" s="740"/>
      <c r="B67" s="766">
        <v>19</v>
      </c>
      <c r="C67" s="187" t="s">
        <v>3978</v>
      </c>
      <c r="D67" s="243"/>
      <c r="E67" s="836">
        <v>17</v>
      </c>
      <c r="F67" s="175" t="str">
        <f t="shared" ref="F67:O67" si="47">F$17</f>
        <v xml:space="preserve"> </v>
      </c>
      <c r="G67" s="190" t="str">
        <f t="shared" si="47"/>
        <v xml:space="preserve"> </v>
      </c>
      <c r="H67" s="200" t="str">
        <f t="shared" si="47"/>
        <v>1</v>
      </c>
      <c r="I67" s="229" t="str">
        <f t="shared" si="47"/>
        <v>2</v>
      </c>
      <c r="J67" s="190" t="str">
        <f t="shared" si="47"/>
        <v>3</v>
      </c>
      <c r="K67" s="200" t="str">
        <f t="shared" si="47"/>
        <v>4</v>
      </c>
      <c r="L67" s="219" t="str">
        <f t="shared" si="47"/>
        <v>5</v>
      </c>
      <c r="M67" s="190" t="str">
        <f t="shared" si="47"/>
        <v>6</v>
      </c>
      <c r="N67" s="200" t="str">
        <f t="shared" si="47"/>
        <v>7</v>
      </c>
      <c r="O67" s="219" t="str">
        <f t="shared" si="47"/>
        <v>8</v>
      </c>
      <c r="P67" s="60">
        <v>27</v>
      </c>
      <c r="Q67" s="190" t="str">
        <f t="shared" ref="Q67:Y67" si="48">Q$17</f>
        <v xml:space="preserve"> </v>
      </c>
      <c r="R67" s="200" t="str">
        <f t="shared" si="48"/>
        <v xml:space="preserve"> </v>
      </c>
      <c r="S67" s="219" t="str">
        <f t="shared" si="48"/>
        <v xml:space="preserve"> </v>
      </c>
      <c r="T67" s="190" t="str">
        <f t="shared" si="48"/>
        <v>9</v>
      </c>
      <c r="U67" s="200" t="str">
        <f t="shared" si="48"/>
        <v>8</v>
      </c>
      <c r="V67" s="219" t="str">
        <f t="shared" si="48"/>
        <v>7</v>
      </c>
      <c r="W67" s="190" t="str">
        <f t="shared" si="48"/>
        <v>6</v>
      </c>
      <c r="X67" s="200" t="str">
        <f t="shared" si="48"/>
        <v>5</v>
      </c>
      <c r="Y67" s="219" t="str">
        <f t="shared" si="48"/>
        <v>4</v>
      </c>
      <c r="Z67" s="55"/>
      <c r="AA67" s="740"/>
      <c r="AB67" s="952"/>
      <c r="AC67" s="401" t="s">
        <v>3938</v>
      </c>
      <c r="AD67" s="412"/>
      <c r="AE67" s="412"/>
      <c r="AF67" s="412"/>
      <c r="AG67" s="412"/>
      <c r="AH67" s="412"/>
      <c r="AI67" s="412"/>
      <c r="AJ67" s="412"/>
      <c r="AK67" s="412"/>
      <c r="AL67" s="412"/>
      <c r="AM67" s="412"/>
      <c r="AN67" s="412"/>
      <c r="AO67" s="412"/>
      <c r="AP67" s="412"/>
      <c r="AQ67" s="412"/>
      <c r="AR67" s="412"/>
      <c r="AS67" s="412"/>
      <c r="AT67" s="412"/>
      <c r="AU67" s="1006"/>
      <c r="AV67" s="127" t="s">
        <v>69</v>
      </c>
      <c r="AW67" s="958"/>
      <c r="AX67" s="228"/>
      <c r="AY67" s="189" t="str">
        <f t="shared" ref="AY67:BG67" si="49">AY$17</f>
        <v xml:space="preserve"> </v>
      </c>
      <c r="AZ67" s="206" t="str">
        <f t="shared" si="49"/>
        <v xml:space="preserve"> </v>
      </c>
      <c r="BA67" s="218" t="str">
        <f t="shared" si="49"/>
        <v>1</v>
      </c>
      <c r="BB67" s="189" t="str">
        <f t="shared" si="49"/>
        <v>0</v>
      </c>
      <c r="BC67" s="206" t="str">
        <f t="shared" si="49"/>
        <v>9</v>
      </c>
      <c r="BD67" s="218" t="str">
        <f t="shared" si="49"/>
        <v>8</v>
      </c>
      <c r="BE67" s="189" t="str">
        <f t="shared" si="49"/>
        <v>3</v>
      </c>
      <c r="BF67" s="206" t="str">
        <f t="shared" si="49"/>
        <v>9</v>
      </c>
      <c r="BG67" s="218" t="str">
        <f t="shared" si="49"/>
        <v>0</v>
      </c>
    </row>
    <row r="68" spans="1:67" s="38" customFormat="1" ht="21" customHeight="1">
      <c r="A68" s="647" t="s">
        <v>105</v>
      </c>
      <c r="B68" s="767" t="s">
        <v>149</v>
      </c>
      <c r="C68" s="797"/>
      <c r="D68" s="820"/>
      <c r="E68" s="837">
        <v>18</v>
      </c>
      <c r="F68" s="175" t="str">
        <f t="shared" ref="F68:O68" si="50">F$18</f>
        <v xml:space="preserve"> </v>
      </c>
      <c r="G68" s="190" t="str">
        <f t="shared" si="50"/>
        <v>1</v>
      </c>
      <c r="H68" s="200" t="str">
        <f t="shared" si="50"/>
        <v>2</v>
      </c>
      <c r="I68" s="229" t="str">
        <f t="shared" si="50"/>
        <v>3</v>
      </c>
      <c r="J68" s="190" t="str">
        <f t="shared" si="50"/>
        <v>4</v>
      </c>
      <c r="K68" s="200" t="str">
        <f t="shared" si="50"/>
        <v>5</v>
      </c>
      <c r="L68" s="219" t="str">
        <f t="shared" si="50"/>
        <v>6</v>
      </c>
      <c r="M68" s="190" t="str">
        <f t="shared" si="50"/>
        <v>7</v>
      </c>
      <c r="N68" s="200" t="str">
        <f t="shared" si="50"/>
        <v>8</v>
      </c>
      <c r="O68" s="219" t="str">
        <f t="shared" si="50"/>
        <v>9</v>
      </c>
      <c r="P68" s="891"/>
      <c r="Q68" s="891"/>
      <c r="R68" s="891"/>
      <c r="S68" s="891"/>
      <c r="T68" s="891"/>
      <c r="U68" s="891"/>
      <c r="V68" s="891"/>
      <c r="W68" s="891"/>
      <c r="X68" s="891"/>
      <c r="Y68" s="925"/>
      <c r="Z68" s="55"/>
      <c r="AA68" s="689" t="s">
        <v>314</v>
      </c>
      <c r="AB68" s="690"/>
      <c r="AC68" s="690"/>
      <c r="AD68" s="690"/>
      <c r="AE68" s="690"/>
      <c r="AF68" s="730"/>
      <c r="AG68" s="131" t="s">
        <v>341</v>
      </c>
      <c r="AH68" s="187"/>
      <c r="AI68" s="187"/>
      <c r="AJ68" s="187"/>
      <c r="AK68" s="187"/>
      <c r="AL68" s="187"/>
      <c r="AM68" s="187"/>
      <c r="AN68" s="187"/>
      <c r="AO68" s="187"/>
      <c r="AP68" s="187"/>
      <c r="AQ68" s="187"/>
      <c r="AR68" s="187"/>
      <c r="AS68" s="187"/>
      <c r="AT68" s="187"/>
      <c r="AU68" s="187"/>
      <c r="AV68" s="187"/>
      <c r="AW68" s="187"/>
      <c r="AX68" s="187"/>
      <c r="AY68" s="450"/>
      <c r="AZ68" s="1046" t="s">
        <v>3988</v>
      </c>
      <c r="BA68" s="1058"/>
      <c r="BB68" s="1071"/>
      <c r="BC68" s="1071"/>
      <c r="BD68" s="1071"/>
      <c r="BE68" s="1071"/>
      <c r="BF68" s="1071"/>
      <c r="BG68" s="1098"/>
    </row>
    <row r="69" spans="1:67" s="38" customFormat="1" ht="21" customHeight="1">
      <c r="A69" s="742"/>
      <c r="B69" s="772" t="s">
        <v>213</v>
      </c>
      <c r="C69" s="801"/>
      <c r="D69" s="821"/>
      <c r="E69" s="838">
        <v>19</v>
      </c>
      <c r="F69" s="116" t="str">
        <f t="shared" ref="F69:O69" si="51">F$19</f>
        <v>1</v>
      </c>
      <c r="G69" s="191" t="str">
        <f t="shared" si="51"/>
        <v>2</v>
      </c>
      <c r="H69" s="207" t="str">
        <f t="shared" si="51"/>
        <v>3</v>
      </c>
      <c r="I69" s="370" t="str">
        <f t="shared" si="51"/>
        <v>4</v>
      </c>
      <c r="J69" s="191" t="str">
        <f t="shared" si="51"/>
        <v>5</v>
      </c>
      <c r="K69" s="207" t="str">
        <f t="shared" si="51"/>
        <v>6</v>
      </c>
      <c r="L69" s="220" t="str">
        <f t="shared" si="51"/>
        <v>7</v>
      </c>
      <c r="M69" s="191" t="str">
        <f t="shared" si="51"/>
        <v>8</v>
      </c>
      <c r="N69" s="207" t="str">
        <f t="shared" si="51"/>
        <v>9</v>
      </c>
      <c r="O69" s="220" t="str">
        <f t="shared" si="51"/>
        <v>0</v>
      </c>
      <c r="P69" s="892"/>
      <c r="Q69" s="892"/>
      <c r="R69" s="892"/>
      <c r="S69" s="892"/>
      <c r="T69" s="892"/>
      <c r="U69" s="892"/>
      <c r="V69" s="892"/>
      <c r="W69" s="892"/>
      <c r="X69" s="892"/>
      <c r="Y69" s="926"/>
      <c r="Z69" s="55"/>
      <c r="AA69" s="941" t="s">
        <v>159</v>
      </c>
      <c r="AB69" s="949"/>
      <c r="AC69" s="949"/>
      <c r="AD69" s="949"/>
      <c r="AE69" s="949"/>
      <c r="AF69" s="962"/>
      <c r="AG69" s="966" t="s">
        <v>3529</v>
      </c>
      <c r="AH69" s="968"/>
      <c r="AI69" s="968"/>
      <c r="AJ69" s="968"/>
      <c r="AK69" s="968"/>
      <c r="AL69" s="968"/>
      <c r="AM69" s="968"/>
      <c r="AN69" s="968"/>
      <c r="AO69" s="968"/>
      <c r="AP69" s="968"/>
      <c r="AQ69" s="968"/>
      <c r="AR69" s="968"/>
      <c r="AS69" s="968"/>
      <c r="AT69" s="968"/>
      <c r="AU69" s="968"/>
      <c r="AV69" s="968"/>
      <c r="AW69" s="968"/>
      <c r="AX69" s="968"/>
      <c r="AY69" s="1033"/>
      <c r="AZ69" s="1047"/>
      <c r="BA69" s="1058"/>
      <c r="BB69" s="1071"/>
      <c r="BC69" s="1071"/>
      <c r="BD69" s="1071"/>
      <c r="BE69" s="1071"/>
      <c r="BF69" s="1071"/>
      <c r="BG69" s="1098"/>
      <c r="BO69" s="1104"/>
    </row>
    <row r="70" spans="1:67" s="38" customFormat="1" ht="21" customHeight="1">
      <c r="A70" s="743" t="s">
        <v>215</v>
      </c>
      <c r="B70" s="773"/>
      <c r="C70" s="773"/>
      <c r="D70" s="822"/>
      <c r="E70" s="839">
        <v>20</v>
      </c>
      <c r="F70" s="176" t="str">
        <f t="shared" ref="F70:O70" si="52">F$20</f>
        <v>1</v>
      </c>
      <c r="G70" s="192" t="str">
        <f t="shared" si="52"/>
        <v>3</v>
      </c>
      <c r="H70" s="208" t="str">
        <f t="shared" si="52"/>
        <v>7</v>
      </c>
      <c r="I70" s="286" t="str">
        <f t="shared" si="52"/>
        <v>1</v>
      </c>
      <c r="J70" s="192" t="str">
        <f t="shared" si="52"/>
        <v>7</v>
      </c>
      <c r="K70" s="208" t="str">
        <f t="shared" si="52"/>
        <v>4</v>
      </c>
      <c r="L70" s="221" t="str">
        <f t="shared" si="52"/>
        <v>2</v>
      </c>
      <c r="M70" s="192" t="str">
        <f t="shared" si="52"/>
        <v>0</v>
      </c>
      <c r="N70" s="208" t="str">
        <f t="shared" si="52"/>
        <v>9</v>
      </c>
      <c r="O70" s="221" t="str">
        <f t="shared" si="52"/>
        <v>4</v>
      </c>
      <c r="P70" s="92">
        <v>28</v>
      </c>
      <c r="Q70" s="192" t="str">
        <f t="shared" ref="Q70:Y70" si="53">Q$20</f>
        <v xml:space="preserve"> </v>
      </c>
      <c r="R70" s="208" t="str">
        <f t="shared" si="53"/>
        <v xml:space="preserve"> </v>
      </c>
      <c r="S70" s="221" t="str">
        <f t="shared" si="53"/>
        <v>1</v>
      </c>
      <c r="T70" s="192" t="str">
        <f t="shared" si="53"/>
        <v>0</v>
      </c>
      <c r="U70" s="208" t="str">
        <f t="shared" si="53"/>
        <v>9</v>
      </c>
      <c r="V70" s="221" t="str">
        <f t="shared" si="53"/>
        <v>7</v>
      </c>
      <c r="W70" s="192" t="str">
        <f t="shared" si="53"/>
        <v>3</v>
      </c>
      <c r="X70" s="208" t="str">
        <f t="shared" si="53"/>
        <v>9</v>
      </c>
      <c r="Y70" s="303" t="str">
        <f t="shared" si="53"/>
        <v>0</v>
      </c>
      <c r="Z70" s="55"/>
      <c r="AA70" s="942"/>
      <c r="AB70" s="950"/>
      <c r="AC70" s="950"/>
      <c r="AD70" s="950"/>
      <c r="AE70" s="950"/>
      <c r="AF70" s="963"/>
      <c r="AG70" s="967"/>
      <c r="AH70" s="969"/>
      <c r="AI70" s="969"/>
      <c r="AJ70" s="969"/>
      <c r="AK70" s="969"/>
      <c r="AL70" s="969"/>
      <c r="AM70" s="969"/>
      <c r="AN70" s="969"/>
      <c r="AO70" s="969"/>
      <c r="AP70" s="969"/>
      <c r="AQ70" s="969"/>
      <c r="AR70" s="969"/>
      <c r="AS70" s="969"/>
      <c r="AT70" s="969"/>
      <c r="AU70" s="969"/>
      <c r="AV70" s="969"/>
      <c r="AW70" s="969"/>
      <c r="AX70" s="969"/>
      <c r="AY70" s="1034"/>
      <c r="AZ70" s="1047"/>
      <c r="BA70" s="1058"/>
      <c r="BB70" s="1071"/>
      <c r="BC70" s="1071"/>
      <c r="BD70" s="1071"/>
      <c r="BE70" s="1071"/>
      <c r="BF70" s="1071"/>
      <c r="BG70" s="1098"/>
    </row>
    <row r="71" spans="1:67" s="38" customFormat="1" ht="21" customHeight="1">
      <c r="A71" s="57" t="s">
        <v>80</v>
      </c>
      <c r="B71" s="774" t="s">
        <v>2968</v>
      </c>
      <c r="C71" s="802"/>
      <c r="D71" s="802"/>
      <c r="E71" s="802"/>
      <c r="F71" s="802"/>
      <c r="G71" s="802"/>
      <c r="H71" s="802"/>
      <c r="I71" s="802"/>
      <c r="J71" s="802"/>
      <c r="K71" s="802"/>
      <c r="L71" s="802"/>
      <c r="M71" s="802"/>
      <c r="N71" s="802"/>
      <c r="O71" s="802"/>
      <c r="P71" s="802"/>
      <c r="Q71" s="802"/>
      <c r="R71" s="802"/>
      <c r="S71" s="802"/>
      <c r="T71" s="802"/>
      <c r="U71" s="802"/>
      <c r="V71" s="802"/>
      <c r="W71" s="802"/>
      <c r="X71" s="802"/>
      <c r="Y71" s="927"/>
      <c r="Z71" s="55"/>
      <c r="AA71" s="943" t="s">
        <v>311</v>
      </c>
      <c r="AB71" s="951"/>
      <c r="AC71" s="951"/>
      <c r="AD71" s="951"/>
      <c r="AE71" s="951"/>
      <c r="AF71" s="964"/>
      <c r="AG71" s="424" t="s">
        <v>334</v>
      </c>
      <c r="AH71" s="432"/>
      <c r="AI71" s="432"/>
      <c r="AJ71" s="432"/>
      <c r="AK71" s="432"/>
      <c r="AL71" s="432"/>
      <c r="AM71" s="432"/>
      <c r="AN71" s="432"/>
      <c r="AO71" s="432"/>
      <c r="AP71" s="432"/>
      <c r="AQ71" s="432"/>
      <c r="AR71" s="432"/>
      <c r="AS71" s="432"/>
      <c r="AT71" s="432"/>
      <c r="AU71" s="432"/>
      <c r="AV71" s="432"/>
      <c r="AW71" s="432"/>
      <c r="AX71" s="432"/>
      <c r="AY71" s="605"/>
      <c r="AZ71" s="1047"/>
      <c r="BA71" s="1058"/>
      <c r="BB71" s="1071"/>
      <c r="BC71" s="1071"/>
      <c r="BD71" s="1071"/>
      <c r="BE71" s="1071"/>
      <c r="BF71" s="1071"/>
      <c r="BG71" s="1098"/>
    </row>
    <row r="72" spans="1:67" s="38" customFormat="1" ht="18.75" customHeight="1">
      <c r="A72" s="57"/>
      <c r="B72" s="774"/>
      <c r="C72" s="802"/>
      <c r="D72" s="802"/>
      <c r="E72" s="802"/>
      <c r="F72" s="802"/>
      <c r="G72" s="802"/>
      <c r="H72" s="802"/>
      <c r="I72" s="802"/>
      <c r="J72" s="802"/>
      <c r="K72" s="802"/>
      <c r="L72" s="802"/>
      <c r="M72" s="802"/>
      <c r="N72" s="802"/>
      <c r="O72" s="802"/>
      <c r="P72" s="802"/>
      <c r="Q72" s="802"/>
      <c r="R72" s="802"/>
      <c r="S72" s="802"/>
      <c r="T72" s="802"/>
      <c r="U72" s="802"/>
      <c r="V72" s="802"/>
      <c r="W72" s="802"/>
      <c r="X72" s="802"/>
      <c r="Y72" s="927"/>
      <c r="Z72" s="55"/>
      <c r="AA72" s="344" t="s">
        <v>2966</v>
      </c>
      <c r="AB72" s="378"/>
      <c r="AC72" s="378"/>
      <c r="AD72" s="378"/>
      <c r="AE72" s="378"/>
      <c r="AF72" s="378"/>
      <c r="AG72" s="378"/>
      <c r="AH72" s="378"/>
      <c r="AI72" s="378"/>
      <c r="AJ72" s="378"/>
      <c r="AK72" s="378"/>
      <c r="AL72" s="378"/>
      <c r="AM72" s="378"/>
      <c r="AN72" s="378"/>
      <c r="AO72" s="378"/>
      <c r="AP72" s="378"/>
      <c r="AQ72" s="378"/>
      <c r="AR72" s="378"/>
      <c r="AS72" s="378"/>
      <c r="AT72" s="378"/>
      <c r="AU72" s="378"/>
      <c r="AV72" s="378"/>
      <c r="AW72" s="378"/>
      <c r="AX72" s="378"/>
      <c r="AY72" s="1035"/>
      <c r="AZ72" s="1047"/>
      <c r="BA72" s="1058"/>
      <c r="BB72" s="1071"/>
      <c r="BC72" s="1071"/>
      <c r="BD72" s="1071"/>
      <c r="BE72" s="1071"/>
      <c r="BF72" s="1071"/>
      <c r="BG72" s="1098"/>
    </row>
    <row r="73" spans="1:67" ht="21" customHeight="1">
      <c r="A73" s="58"/>
      <c r="B73" s="775"/>
      <c r="C73" s="803"/>
      <c r="D73" s="803"/>
      <c r="E73" s="803"/>
      <c r="F73" s="803"/>
      <c r="G73" s="803"/>
      <c r="H73" s="803"/>
      <c r="I73" s="803"/>
      <c r="J73" s="803"/>
      <c r="K73" s="803"/>
      <c r="L73" s="803"/>
      <c r="M73" s="803"/>
      <c r="N73" s="803"/>
      <c r="O73" s="803"/>
      <c r="P73" s="803"/>
      <c r="Q73" s="803"/>
      <c r="R73" s="803"/>
      <c r="S73" s="803"/>
      <c r="T73" s="803"/>
      <c r="U73" s="803"/>
      <c r="V73" s="803"/>
      <c r="W73" s="803"/>
      <c r="X73" s="803"/>
      <c r="Y73" s="928"/>
      <c r="Z73" s="66"/>
      <c r="AA73" s="335" t="s">
        <v>345</v>
      </c>
      <c r="AB73" s="368"/>
      <c r="AC73" s="368"/>
      <c r="AD73" s="368"/>
      <c r="AE73" s="368"/>
      <c r="AF73" s="368"/>
      <c r="AG73" s="368"/>
      <c r="AH73" s="368"/>
      <c r="AI73" s="368"/>
      <c r="AJ73" s="368"/>
      <c r="AK73" s="368"/>
      <c r="AL73" s="368"/>
      <c r="AM73" s="368"/>
      <c r="AN73" s="368"/>
      <c r="AO73" s="368"/>
      <c r="AP73" s="368"/>
      <c r="AQ73" s="368"/>
      <c r="AR73" s="368"/>
      <c r="AS73" s="368"/>
      <c r="AT73" s="368"/>
      <c r="AU73" s="368"/>
      <c r="AV73" s="368"/>
      <c r="AW73" s="368"/>
      <c r="AX73" s="368"/>
      <c r="AY73" s="623"/>
      <c r="AZ73" s="1047"/>
      <c r="BA73" s="1059"/>
      <c r="BB73" s="1072"/>
      <c r="BC73" s="1072"/>
      <c r="BD73" s="1072"/>
      <c r="BE73" s="1072"/>
      <c r="BF73" s="1072"/>
      <c r="BG73" s="1099"/>
    </row>
    <row r="74" spans="1:67" ht="6" customHeight="1">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row>
    <row r="75" spans="1:67" ht="9"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54"/>
      <c r="AO75" s="54"/>
      <c r="AP75" s="54"/>
      <c r="AQ75" s="54"/>
      <c r="AR75" s="54"/>
      <c r="AS75" s="54"/>
      <c r="AT75" s="54"/>
      <c r="AU75" s="54"/>
      <c r="AV75" s="54"/>
      <c r="AW75" s="54"/>
      <c r="AX75" s="54"/>
      <c r="AY75" s="54"/>
      <c r="AZ75" s="54"/>
      <c r="BA75" s="54"/>
      <c r="BB75" s="54"/>
      <c r="BC75" s="54"/>
      <c r="BD75" s="54"/>
      <c r="BE75" s="54"/>
      <c r="BF75" s="54"/>
      <c r="BG75" s="54"/>
    </row>
    <row r="76" spans="1:67" s="38" customFormat="1" ht="15" customHeight="1">
      <c r="A76" s="55"/>
      <c r="B76" s="55"/>
      <c r="C76" s="55"/>
      <c r="D76" s="55"/>
      <c r="E76" s="55"/>
      <c r="F76" s="55"/>
      <c r="G76" s="55"/>
      <c r="H76" s="55"/>
      <c r="I76" s="55"/>
      <c r="J76" s="55"/>
      <c r="K76" s="55"/>
      <c r="L76" s="55"/>
      <c r="M76" s="55"/>
      <c r="N76" s="55"/>
      <c r="O76" s="55"/>
      <c r="P76" s="55"/>
      <c r="Q76" s="278" t="s">
        <v>220</v>
      </c>
      <c r="R76" s="278"/>
      <c r="S76" s="278"/>
      <c r="T76" s="278"/>
      <c r="U76" s="278"/>
      <c r="V76" s="278"/>
      <c r="W76" s="278"/>
      <c r="X76" s="278"/>
      <c r="Y76" s="278"/>
      <c r="Z76" s="55"/>
      <c r="AA76" s="325" t="s">
        <v>25</v>
      </c>
      <c r="AB76" s="113"/>
      <c r="AC76" s="113"/>
      <c r="AD76" s="113"/>
      <c r="AE76" s="113"/>
      <c r="AF76" s="113"/>
      <c r="AG76" s="113"/>
      <c r="AH76" s="113"/>
      <c r="AI76" s="113"/>
      <c r="AJ76" s="113"/>
      <c r="AK76" s="113"/>
      <c r="AL76" s="113"/>
      <c r="AM76" s="113"/>
      <c r="AN76" s="113"/>
      <c r="AO76" s="113"/>
      <c r="AP76" s="296"/>
      <c r="AQ76" s="456" t="s">
        <v>1131</v>
      </c>
      <c r="AR76" s="101" t="str">
        <f>IF(入力シート!C1="","県・営",IF(入力シート!C76="一括納入","県","営"))</f>
        <v>営</v>
      </c>
      <c r="AS76" s="118"/>
      <c r="AT76" s="118"/>
      <c r="AU76" s="118"/>
      <c r="AV76" s="543"/>
      <c r="AW76" s="560" t="s">
        <v>234</v>
      </c>
      <c r="AX76" s="560"/>
      <c r="AY76" s="113"/>
      <c r="AZ76" s="113"/>
      <c r="BA76" s="113"/>
      <c r="BB76" s="113"/>
      <c r="BC76" s="113"/>
      <c r="BD76" s="113"/>
      <c r="BE76" s="113"/>
      <c r="BF76" s="113"/>
      <c r="BG76" s="296"/>
    </row>
    <row r="77" spans="1:67" s="38" customFormat="1" ht="15" customHeight="1">
      <c r="A77" s="55"/>
      <c r="B77" s="55"/>
      <c r="C77" s="55"/>
      <c r="D77" s="55"/>
      <c r="E77" s="55"/>
      <c r="F77" s="55"/>
      <c r="G77" s="55"/>
      <c r="H77" s="55"/>
      <c r="I77" s="55"/>
      <c r="J77" s="55"/>
      <c r="K77" s="55"/>
      <c r="L77" s="55"/>
      <c r="M77" s="55"/>
      <c r="N77" s="55"/>
      <c r="O77" s="55"/>
      <c r="P77" s="55"/>
      <c r="Q77" s="277" t="s">
        <v>3983</v>
      </c>
      <c r="R77" s="277"/>
      <c r="S77" s="277"/>
      <c r="T77" s="277"/>
      <c r="U77" s="277"/>
      <c r="V77" s="277"/>
      <c r="W77" s="277"/>
      <c r="X77" s="277"/>
      <c r="Y77" s="277"/>
      <c r="Z77" s="55"/>
      <c r="AA77" s="87"/>
      <c r="AB77" s="361" t="s">
        <v>249</v>
      </c>
      <c r="AC77" s="117"/>
      <c r="AD77" s="117"/>
      <c r="AE77" s="117"/>
      <c r="AF77" s="117"/>
      <c r="AG77" s="117"/>
      <c r="AH77" s="117"/>
      <c r="AI77" s="117"/>
      <c r="AJ77" s="117"/>
      <c r="AK77" s="117"/>
      <c r="AL77" s="117"/>
      <c r="AM77" s="117"/>
      <c r="AN77" s="117"/>
      <c r="AO77" s="117"/>
      <c r="AP77" s="300"/>
      <c r="AQ77" s="457"/>
      <c r="AR77" s="477" t="str">
        <f>AR$2</f>
        <v>静岡市葵区追手町　８－１</v>
      </c>
      <c r="AS77" s="472"/>
      <c r="AT77" s="472"/>
      <c r="AU77" s="472"/>
      <c r="AV77" s="472"/>
      <c r="AW77" s="472"/>
      <c r="AX77" s="472"/>
      <c r="AY77" s="472"/>
      <c r="AZ77" s="472"/>
      <c r="BA77" s="472"/>
      <c r="BB77" s="472"/>
      <c r="BC77" s="472"/>
      <c r="BD77" s="472"/>
      <c r="BE77" s="472"/>
      <c r="BF77" s="472"/>
      <c r="BG77" s="713"/>
    </row>
    <row r="78" spans="1:67" s="38" customFormat="1" ht="6" customHeight="1">
      <c r="A78" s="67"/>
      <c r="B78" s="776"/>
      <c r="C78" s="777"/>
      <c r="D78" s="777"/>
      <c r="E78" s="777"/>
      <c r="F78" s="777"/>
      <c r="G78" s="777"/>
      <c r="H78" s="777"/>
      <c r="I78" s="777"/>
      <c r="J78" s="777"/>
      <c r="K78" s="777"/>
      <c r="L78" s="777"/>
      <c r="M78" s="777"/>
      <c r="N78" s="777"/>
      <c r="O78" s="777"/>
      <c r="P78" s="777"/>
      <c r="Q78" s="777"/>
      <c r="R78" s="777"/>
      <c r="S78" s="777"/>
      <c r="T78" s="777"/>
      <c r="U78" s="777"/>
      <c r="V78" s="777"/>
      <c r="W78" s="777"/>
      <c r="X78" s="777"/>
      <c r="Y78" s="777"/>
      <c r="Z78" s="55"/>
      <c r="AA78" s="85"/>
      <c r="AB78" s="113"/>
      <c r="AC78" s="113"/>
      <c r="AD78" s="113"/>
      <c r="AE78" s="113"/>
      <c r="AF78" s="113"/>
      <c r="AG78" s="113"/>
      <c r="AH78" s="113"/>
      <c r="AI78" s="113"/>
      <c r="AJ78" s="113"/>
      <c r="AK78" s="113"/>
      <c r="AL78" s="113"/>
      <c r="AM78" s="113"/>
      <c r="AN78" s="113"/>
      <c r="AO78" s="113"/>
      <c r="AP78" s="296"/>
      <c r="AQ78" s="457"/>
      <c r="AR78" s="477"/>
      <c r="AS78" s="472"/>
      <c r="AT78" s="472"/>
      <c r="AU78" s="472"/>
      <c r="AV78" s="472"/>
      <c r="AW78" s="472"/>
      <c r="AX78" s="472"/>
      <c r="AY78" s="472"/>
      <c r="AZ78" s="472"/>
      <c r="BA78" s="472"/>
      <c r="BB78" s="472"/>
      <c r="BC78" s="472"/>
      <c r="BD78" s="472"/>
      <c r="BE78" s="472"/>
      <c r="BF78" s="472"/>
      <c r="BG78" s="713"/>
    </row>
    <row r="79" spans="1:67" s="38" customFormat="1" ht="19.5" customHeight="1">
      <c r="A79" s="67"/>
      <c r="B79" s="777"/>
      <c r="C79" s="777"/>
      <c r="D79" s="777"/>
      <c r="E79" s="777"/>
      <c r="F79" s="777"/>
      <c r="G79" s="777"/>
      <c r="H79" s="777"/>
      <c r="I79" s="777"/>
      <c r="J79" s="777"/>
      <c r="K79" s="777"/>
      <c r="L79" s="777"/>
      <c r="M79" s="777"/>
      <c r="N79" s="777"/>
      <c r="O79" s="777"/>
      <c r="P79" s="777"/>
      <c r="Q79" s="777"/>
      <c r="R79" s="777"/>
      <c r="S79" s="777"/>
      <c r="T79" s="777"/>
      <c r="U79" s="777"/>
      <c r="V79" s="777"/>
      <c r="W79" s="777"/>
      <c r="X79" s="777"/>
      <c r="Y79" s="777"/>
      <c r="Z79" s="55"/>
      <c r="AA79" s="326" t="s">
        <v>252</v>
      </c>
      <c r="AB79" s="190" t="str">
        <f>LEFT(入力シート!$D$8,1)</f>
        <v>0</v>
      </c>
      <c r="AC79" s="219"/>
      <c r="AD79" s="190" t="str">
        <f>RIGHT(入力シート!$D$8,1)</f>
        <v>8</v>
      </c>
      <c r="AE79" s="219"/>
      <c r="AF79" s="98" t="s">
        <v>15</v>
      </c>
      <c r="AG79" s="98"/>
      <c r="AH79" s="98"/>
      <c r="AI79" s="190" t="str">
        <f>LEFT(入力シート!$E$8,1)</f>
        <v>0</v>
      </c>
      <c r="AJ79" s="219"/>
      <c r="AK79" s="190" t="str">
        <f>RIGHT(入力シート!$E$8,1)</f>
        <v>5</v>
      </c>
      <c r="AL79" s="229"/>
      <c r="AM79" s="219"/>
      <c r="AN79" s="438" t="s">
        <v>111</v>
      </c>
      <c r="AO79" s="438"/>
      <c r="AP79" s="448"/>
      <c r="AQ79" s="457"/>
      <c r="AR79" s="980" t="str">
        <f>AR$4</f>
        <v>（株）みずほ銀行　静岡支店</v>
      </c>
      <c r="AS79" s="993"/>
      <c r="AT79" s="993"/>
      <c r="AU79" s="993"/>
      <c r="AV79" s="993"/>
      <c r="AW79" s="993"/>
      <c r="AX79" s="993"/>
      <c r="AY79" s="993"/>
      <c r="AZ79" s="993"/>
      <c r="BA79" s="993"/>
      <c r="BB79" s="993"/>
      <c r="BC79" s="993"/>
      <c r="BD79" s="993"/>
      <c r="BE79" s="993"/>
      <c r="BF79" s="993"/>
      <c r="BG79" s="1093"/>
    </row>
    <row r="80" spans="1:67" s="38" customFormat="1" ht="6" customHeight="1">
      <c r="A80" s="67"/>
      <c r="B80" s="777"/>
      <c r="C80" s="777"/>
      <c r="D80" s="777"/>
      <c r="E80" s="777"/>
      <c r="F80" s="777"/>
      <c r="G80" s="777"/>
      <c r="H80" s="777"/>
      <c r="I80" s="777"/>
      <c r="J80" s="777"/>
      <c r="K80" s="777"/>
      <c r="L80" s="777"/>
      <c r="M80" s="777"/>
      <c r="N80" s="777"/>
      <c r="O80" s="777"/>
      <c r="P80" s="777"/>
      <c r="Q80" s="777"/>
      <c r="R80" s="777"/>
      <c r="S80" s="777"/>
      <c r="T80" s="777"/>
      <c r="U80" s="777"/>
      <c r="V80" s="777"/>
      <c r="W80" s="777"/>
      <c r="X80" s="777"/>
      <c r="Y80" s="777"/>
      <c r="Z80" s="55"/>
      <c r="AA80" s="85"/>
      <c r="AB80" s="113"/>
      <c r="AC80" s="113"/>
      <c r="AD80" s="113"/>
      <c r="AE80" s="113"/>
      <c r="AF80" s="113"/>
      <c r="AG80" s="113"/>
      <c r="AH80" s="113"/>
      <c r="AI80" s="113"/>
      <c r="AJ80" s="113"/>
      <c r="AK80" s="113"/>
      <c r="AL80" s="113"/>
      <c r="AM80" s="113"/>
      <c r="AN80" s="113"/>
      <c r="AO80" s="113"/>
      <c r="AP80" s="296"/>
      <c r="AQ80" s="457"/>
      <c r="AR80" s="980"/>
      <c r="AS80" s="993"/>
      <c r="AT80" s="993"/>
      <c r="AU80" s="993"/>
      <c r="AV80" s="993"/>
      <c r="AW80" s="993"/>
      <c r="AX80" s="993"/>
      <c r="AY80" s="993"/>
      <c r="AZ80" s="993"/>
      <c r="BA80" s="993"/>
      <c r="BB80" s="993"/>
      <c r="BC80" s="993"/>
      <c r="BD80" s="993"/>
      <c r="BE80" s="993"/>
      <c r="BF80" s="993"/>
      <c r="BG80" s="1093"/>
    </row>
    <row r="81" spans="1:59" s="38" customFormat="1" ht="19.5" customHeight="1">
      <c r="A81" s="67"/>
      <c r="B81" s="777"/>
      <c r="C81" s="777"/>
      <c r="D81" s="777"/>
      <c r="E81" s="777"/>
      <c r="F81" s="777"/>
      <c r="G81" s="777"/>
      <c r="H81" s="777"/>
      <c r="I81" s="777"/>
      <c r="J81" s="777"/>
      <c r="K81" s="777"/>
      <c r="L81" s="777"/>
      <c r="M81" s="777"/>
      <c r="N81" s="777"/>
      <c r="O81" s="777"/>
      <c r="P81" s="777"/>
      <c r="Q81" s="777"/>
      <c r="R81" s="777"/>
      <c r="S81" s="777"/>
      <c r="T81" s="777"/>
      <c r="U81" s="777"/>
      <c r="V81" s="777"/>
      <c r="W81" s="777"/>
      <c r="X81" s="777"/>
      <c r="Y81" s="777"/>
      <c r="Z81" s="55"/>
      <c r="AA81" s="326" t="s">
        <v>252</v>
      </c>
      <c r="AB81" s="175" t="str">
        <f>LEFT(入力シート!$D$9,1)</f>
        <v>0</v>
      </c>
      <c r="AC81" s="190" t="str">
        <f>RIGHT(入力シート!$D$9,1)</f>
        <v>8</v>
      </c>
      <c r="AD81" s="219"/>
      <c r="AE81" s="98" t="s">
        <v>15</v>
      </c>
      <c r="AF81" s="175" t="str">
        <f>LEFT(入力シート!$E$9,1)</f>
        <v>0</v>
      </c>
      <c r="AG81" s="190" t="str">
        <f>RIGHT(入力シート!$E$9,1)</f>
        <v>6</v>
      </c>
      <c r="AH81" s="219"/>
      <c r="AI81" s="98" t="s">
        <v>256</v>
      </c>
      <c r="AJ81" s="190" t="str">
        <f>LEFT(入力シート!$F$9,1)</f>
        <v>0</v>
      </c>
      <c r="AK81" s="219"/>
      <c r="AL81" s="190" t="str">
        <f>RIGHT(入力シート!$F$9,1)</f>
        <v>2</v>
      </c>
      <c r="AM81" s="219"/>
      <c r="AN81" s="438" t="s">
        <v>180</v>
      </c>
      <c r="AO81" s="438"/>
      <c r="AP81" s="448"/>
      <c r="AQ81" s="457"/>
      <c r="AR81" s="980"/>
      <c r="AS81" s="993"/>
      <c r="AT81" s="993"/>
      <c r="AU81" s="993"/>
      <c r="AV81" s="993"/>
      <c r="AW81" s="993"/>
      <c r="AX81" s="993"/>
      <c r="AY81" s="993"/>
      <c r="AZ81" s="993"/>
      <c r="BA81" s="993"/>
      <c r="BB81" s="993"/>
      <c r="BC81" s="993"/>
      <c r="BD81" s="993"/>
      <c r="BE81" s="993"/>
      <c r="BF81" s="993"/>
      <c r="BG81" s="1093"/>
    </row>
    <row r="82" spans="1:59" s="38" customFormat="1" ht="12" customHeight="1">
      <c r="A82" s="96"/>
      <c r="B82" s="96"/>
      <c r="C82" s="96"/>
      <c r="D82" s="96"/>
      <c r="E82" s="96"/>
      <c r="F82" s="96"/>
      <c r="G82" s="96"/>
      <c r="H82" s="96"/>
      <c r="I82" s="96"/>
      <c r="J82" s="96"/>
      <c r="K82" s="96"/>
      <c r="L82" s="96"/>
      <c r="M82" s="96"/>
      <c r="N82" s="96"/>
      <c r="O82" s="96"/>
      <c r="P82" s="96"/>
      <c r="Q82" s="96"/>
      <c r="R82" s="96"/>
      <c r="S82" s="96"/>
      <c r="T82" s="96"/>
      <c r="U82" s="96"/>
      <c r="V82" s="96"/>
      <c r="W82" s="96"/>
      <c r="X82" s="96"/>
      <c r="Y82" s="96"/>
      <c r="Z82" s="55"/>
      <c r="AA82" s="71" t="s">
        <v>260</v>
      </c>
      <c r="AB82" s="99"/>
      <c r="AC82" s="99"/>
      <c r="AD82" s="99"/>
      <c r="AE82" s="99"/>
      <c r="AF82" s="99"/>
      <c r="AG82" s="99"/>
      <c r="AH82" s="99"/>
      <c r="AI82" s="99"/>
      <c r="AJ82" s="99"/>
      <c r="AK82" s="99"/>
      <c r="AL82" s="99"/>
      <c r="AM82" s="99"/>
      <c r="AN82" s="99"/>
      <c r="AO82" s="99"/>
      <c r="AP82" s="449"/>
      <c r="AQ82" s="457"/>
      <c r="AR82" s="481"/>
      <c r="AS82" s="96"/>
      <c r="AT82" s="96"/>
      <c r="AU82" s="96"/>
      <c r="AV82" s="96"/>
      <c r="AW82" s="96"/>
      <c r="AX82" s="115"/>
      <c r="AY82" s="96" t="s">
        <v>1593</v>
      </c>
      <c r="AZ82" s="96"/>
      <c r="BA82" s="1055" t="str">
        <f>BA$7</f>
        <v>054-253-1131</v>
      </c>
      <c r="BB82" s="1055"/>
      <c r="BC82" s="1055"/>
      <c r="BD82" s="1055"/>
      <c r="BE82" s="1055"/>
      <c r="BF82" s="1055"/>
      <c r="BG82" s="1094"/>
    </row>
    <row r="83" spans="1:59" s="38" customFormat="1" ht="7.5" customHeight="1">
      <c r="A83" s="67"/>
      <c r="B83" s="69"/>
      <c r="C83" s="96"/>
      <c r="D83" s="96"/>
      <c r="E83" s="69"/>
      <c r="F83" s="173"/>
      <c r="G83" s="173"/>
      <c r="H83" s="173"/>
      <c r="I83" s="173"/>
      <c r="J83" s="173"/>
      <c r="K83" s="173"/>
      <c r="L83" s="173"/>
      <c r="M83" s="173"/>
      <c r="N83" s="173"/>
      <c r="O83" s="173"/>
      <c r="P83" s="133"/>
      <c r="Q83" s="173"/>
      <c r="R83" s="173"/>
      <c r="S83" s="173"/>
      <c r="T83" s="173"/>
      <c r="U83" s="173"/>
      <c r="V83" s="173"/>
      <c r="W83" s="173"/>
      <c r="X83" s="173"/>
      <c r="Y83" s="173"/>
      <c r="Z83" s="55"/>
      <c r="AA83" s="72"/>
      <c r="AB83" s="100"/>
      <c r="AC83" s="100"/>
      <c r="AD83" s="100"/>
      <c r="AE83" s="100"/>
      <c r="AF83" s="100"/>
      <c r="AG83" s="100"/>
      <c r="AH83" s="100"/>
      <c r="AI83" s="100"/>
      <c r="AJ83" s="100"/>
      <c r="AK83" s="100"/>
      <c r="AL83" s="100"/>
      <c r="AM83" s="100"/>
      <c r="AN83" s="100"/>
      <c r="AO83" s="100"/>
      <c r="AP83" s="450"/>
      <c r="AQ83" s="457"/>
      <c r="AR83" s="481"/>
      <c r="AS83" s="96"/>
      <c r="AT83" s="994"/>
      <c r="AU83" s="994"/>
      <c r="AV83" s="994"/>
      <c r="AW83" s="994"/>
      <c r="AX83" s="117"/>
      <c r="AY83" s="606"/>
      <c r="AZ83" s="606"/>
      <c r="BA83" s="1056"/>
      <c r="BB83" s="1056"/>
      <c r="BC83" s="1056"/>
      <c r="BD83" s="1056"/>
      <c r="BE83" s="1056"/>
      <c r="BF83" s="1056"/>
      <c r="BG83" s="1095"/>
    </row>
    <row r="84" spans="1:59" s="38" customFormat="1" ht="13.5" customHeight="1">
      <c r="A84" s="67"/>
      <c r="B84" s="69"/>
      <c r="C84" s="96"/>
      <c r="D84" s="96"/>
      <c r="E84" s="69"/>
      <c r="F84" s="69"/>
      <c r="G84" s="69"/>
      <c r="H84" s="69"/>
      <c r="I84" s="69"/>
      <c r="J84" s="69"/>
      <c r="K84" s="69"/>
      <c r="L84" s="69"/>
      <c r="M84" s="69"/>
      <c r="N84" s="69"/>
      <c r="O84" s="69"/>
      <c r="P84" s="133"/>
      <c r="Q84" s="69"/>
      <c r="R84" s="69"/>
      <c r="S84" s="69"/>
      <c r="T84" s="69"/>
      <c r="U84" s="69"/>
      <c r="V84" s="69"/>
      <c r="W84" s="69"/>
      <c r="X84" s="69"/>
      <c r="Y84" s="69"/>
      <c r="Z84" s="55"/>
      <c r="AA84" s="191" t="str">
        <f>AA$9</f>
        <v>0</v>
      </c>
      <c r="AB84" s="370" t="str">
        <f>AB$9</f>
        <v>0</v>
      </c>
      <c r="AC84" s="370">
        <f>入力シート!N88</f>
        <v>0</v>
      </c>
      <c r="AD84" s="370" t="str">
        <f>AD$9</f>
        <v>0</v>
      </c>
      <c r="AE84" s="370">
        <f>入力シート!P88</f>
        <v>0</v>
      </c>
      <c r="AF84" s="370" t="str">
        <f>AF$9</f>
        <v>0</v>
      </c>
      <c r="AG84" s="370">
        <f>入力シート!R88</f>
        <v>0</v>
      </c>
      <c r="AH84" s="370" t="str">
        <f>AH$9</f>
        <v>0</v>
      </c>
      <c r="AI84" s="370">
        <f>入力シート!T88</f>
        <v>0</v>
      </c>
      <c r="AJ84" s="370" t="str">
        <f>AJ$9</f>
        <v>1</v>
      </c>
      <c r="AK84" s="370">
        <f>入力シート!V88</f>
        <v>0</v>
      </c>
      <c r="AL84" s="370">
        <f>入力シート!W88</f>
        <v>0</v>
      </c>
      <c r="AM84" s="370" t="str">
        <f>AM$9</f>
        <v>4</v>
      </c>
      <c r="AN84" s="370">
        <f>入力シート!Y88</f>
        <v>0</v>
      </c>
      <c r="AO84" s="370" t="str">
        <f>AO$9</f>
        <v>2</v>
      </c>
      <c r="AP84" s="451" t="str">
        <f>AP$9</f>
        <v>1</v>
      </c>
      <c r="AQ84" s="457"/>
      <c r="AR84" s="474" t="str">
        <f>$AR$9</f>
        <v>法人番号</v>
      </c>
      <c r="AS84" s="499"/>
      <c r="AT84" s="370" t="str">
        <f>$AT$9</f>
        <v>1</v>
      </c>
      <c r="AU84" s="370"/>
      <c r="AV84" s="370" t="str">
        <f>$AV$9</f>
        <v>2</v>
      </c>
      <c r="AW84" s="370" t="str">
        <f>$AW$9</f>
        <v>3</v>
      </c>
      <c r="AX84" s="370" t="str">
        <f>$AX$9</f>
        <v>4</v>
      </c>
      <c r="AY84" s="370" t="str">
        <f>$AY$9</f>
        <v>5</v>
      </c>
      <c r="AZ84" s="370" t="str">
        <f>$AZ$9</f>
        <v>6</v>
      </c>
      <c r="BA84" s="370" t="str">
        <f>$BA$9</f>
        <v>7</v>
      </c>
      <c r="BB84" s="370" t="str">
        <f>$BB$9</f>
        <v>8</v>
      </c>
      <c r="BC84" s="370" t="str">
        <f>$BC$9</f>
        <v>9</v>
      </c>
      <c r="BD84" s="370" t="str">
        <f>$BD$9</f>
        <v>1</v>
      </c>
      <c r="BE84" s="370" t="str">
        <f>$BE$9</f>
        <v>2</v>
      </c>
      <c r="BF84" s="370" t="str">
        <f>$BF$9</f>
        <v>3</v>
      </c>
      <c r="BG84" s="220" t="str">
        <f>$BG$9</f>
        <v>4</v>
      </c>
    </row>
    <row r="85" spans="1:59" s="38" customFormat="1" ht="6" customHeight="1">
      <c r="A85" s="67"/>
      <c r="B85" s="69"/>
      <c r="C85" s="69"/>
      <c r="D85" s="69"/>
      <c r="E85" s="69"/>
      <c r="F85" s="69"/>
      <c r="G85" s="69"/>
      <c r="H85" s="69"/>
      <c r="I85" s="69"/>
      <c r="J85" s="69"/>
      <c r="K85" s="69"/>
      <c r="L85" s="69"/>
      <c r="M85" s="69"/>
      <c r="N85" s="69"/>
      <c r="O85" s="69"/>
      <c r="P85" s="69"/>
      <c r="Q85" s="69"/>
      <c r="R85" s="69"/>
      <c r="S85" s="69"/>
      <c r="T85" s="69"/>
      <c r="U85" s="69"/>
      <c r="V85" s="69"/>
      <c r="W85" s="69"/>
      <c r="X85" s="69"/>
      <c r="Y85" s="69"/>
      <c r="Z85" s="55"/>
      <c r="AA85" s="940"/>
      <c r="AB85" s="940"/>
      <c r="AC85" s="954"/>
      <c r="AD85" s="958"/>
      <c r="AE85" s="958"/>
      <c r="AF85" s="961"/>
      <c r="AG85" s="954"/>
      <c r="AH85" s="958"/>
      <c r="AI85" s="958"/>
      <c r="AJ85" s="961"/>
      <c r="AK85" s="958"/>
      <c r="AL85" s="954"/>
      <c r="AM85" s="958"/>
      <c r="AN85" s="958"/>
      <c r="AO85" s="972"/>
      <c r="AP85" s="954"/>
      <c r="AQ85" s="457"/>
      <c r="AR85" s="475"/>
      <c r="AS85" s="500"/>
      <c r="AT85" s="510"/>
      <c r="AU85" s="518"/>
      <c r="AV85" s="536"/>
      <c r="AW85" s="561"/>
      <c r="AX85" s="578"/>
      <c r="AY85" s="607"/>
      <c r="AZ85" s="635"/>
      <c r="BA85" s="561"/>
      <c r="BB85" s="578"/>
      <c r="BC85" s="607"/>
      <c r="BD85" s="635"/>
      <c r="BE85" s="561"/>
      <c r="BF85" s="578"/>
      <c r="BG85" s="716"/>
    </row>
    <row r="86" spans="1:59" s="38" customFormat="1" ht="12" customHeight="1">
      <c r="A86" s="67"/>
      <c r="B86" s="69"/>
      <c r="C86" s="69"/>
      <c r="D86" s="69"/>
      <c r="E86" s="69"/>
      <c r="F86" s="69"/>
      <c r="G86" s="69"/>
      <c r="H86" s="69"/>
      <c r="I86" s="69"/>
      <c r="J86" s="69"/>
      <c r="K86" s="69"/>
      <c r="L86" s="69"/>
      <c r="M86" s="69"/>
      <c r="N86" s="69"/>
      <c r="O86" s="69"/>
      <c r="P86" s="69"/>
      <c r="Q86" s="69"/>
      <c r="R86" s="69"/>
      <c r="S86" s="69"/>
      <c r="T86" s="69"/>
      <c r="U86" s="69"/>
      <c r="V86" s="69"/>
      <c r="W86" s="69"/>
      <c r="X86" s="69"/>
      <c r="Y86" s="69"/>
      <c r="Z86" s="55"/>
      <c r="AA86" s="327" t="s">
        <v>267</v>
      </c>
      <c r="AB86" s="379"/>
      <c r="AC86" s="391" t="str">
        <f>AC$11</f>
        <v>63516000001421  20260599</v>
      </c>
      <c r="AD86" s="404"/>
      <c r="AE86" s="404"/>
      <c r="AF86" s="404"/>
      <c r="AG86" s="404"/>
      <c r="AH86" s="404"/>
      <c r="AI86" s="404"/>
      <c r="AJ86" s="404"/>
      <c r="AK86" s="404"/>
      <c r="AL86" s="404"/>
      <c r="AM86" s="404"/>
      <c r="AN86" s="404"/>
      <c r="AO86" s="404"/>
      <c r="AP86" s="404"/>
      <c r="AQ86" s="404"/>
      <c r="AR86" s="404"/>
      <c r="AS86" s="494"/>
      <c r="AT86" s="494"/>
      <c r="AU86" s="513"/>
      <c r="AV86" s="1017" t="s">
        <v>279</v>
      </c>
      <c r="AW86" s="1023"/>
      <c r="AX86" s="1023"/>
      <c r="AY86" s="1023"/>
      <c r="AZ86" s="1023"/>
      <c r="BA86" s="1023"/>
      <c r="BB86" s="1067"/>
      <c r="BC86" s="1077" t="s">
        <v>66</v>
      </c>
      <c r="BD86" s="1023"/>
      <c r="BE86" s="1023"/>
      <c r="BF86" s="1023"/>
      <c r="BG86" s="1067"/>
    </row>
    <row r="87" spans="1:59" s="38" customFormat="1" ht="19.5" customHeight="1">
      <c r="A87" s="67"/>
      <c r="B87" s="55"/>
      <c r="C87" s="69"/>
      <c r="D87" s="69"/>
      <c r="E87" s="146"/>
      <c r="F87" s="69"/>
      <c r="G87" s="69"/>
      <c r="H87" s="69"/>
      <c r="I87" s="69"/>
      <c r="J87" s="69"/>
      <c r="K87" s="69"/>
      <c r="L87" s="69"/>
      <c r="M87" s="69"/>
      <c r="N87" s="69"/>
      <c r="O87" s="69"/>
      <c r="P87" s="133"/>
      <c r="Q87" s="901"/>
      <c r="R87" s="901"/>
      <c r="S87" s="901"/>
      <c r="T87" s="901"/>
      <c r="U87" s="901"/>
      <c r="V87" s="901"/>
      <c r="W87" s="901"/>
      <c r="X87" s="901"/>
      <c r="Y87" s="901"/>
      <c r="Z87" s="55"/>
      <c r="AA87" s="337"/>
      <c r="AB87" s="380"/>
      <c r="AC87" s="392"/>
      <c r="AD87" s="405"/>
      <c r="AE87" s="405"/>
      <c r="AF87" s="405"/>
      <c r="AG87" s="405"/>
      <c r="AH87" s="405"/>
      <c r="AI87" s="405"/>
      <c r="AJ87" s="405"/>
      <c r="AK87" s="405"/>
      <c r="AL87" s="405"/>
      <c r="AM87" s="405"/>
      <c r="AN87" s="405"/>
      <c r="AO87" s="405"/>
      <c r="AP87" s="405"/>
      <c r="AQ87" s="405"/>
      <c r="AR87" s="405"/>
      <c r="AS87" s="495"/>
      <c r="AT87" s="495"/>
      <c r="AU87" s="514"/>
      <c r="AV87" s="545" t="s">
        <v>284</v>
      </c>
      <c r="AW87" s="575"/>
      <c r="AX87" s="575"/>
      <c r="AY87" s="575"/>
      <c r="AZ87" s="575"/>
      <c r="BA87" s="575"/>
      <c r="BB87" s="685"/>
      <c r="BC87" s="689" t="s">
        <v>272</v>
      </c>
      <c r="BD87" s="690"/>
      <c r="BE87" s="690"/>
      <c r="BF87" s="690"/>
      <c r="BG87" s="730"/>
    </row>
    <row r="88" spans="1:59" s="38" customFormat="1" ht="7.5" customHeight="1">
      <c r="A88" s="67"/>
      <c r="B88" s="69"/>
      <c r="C88" s="69"/>
      <c r="D88" s="69"/>
      <c r="E88" s="69"/>
      <c r="F88" s="69"/>
      <c r="G88" s="69"/>
      <c r="H88" s="69"/>
      <c r="I88" s="69"/>
      <c r="J88" s="69"/>
      <c r="K88" s="69"/>
      <c r="L88" s="69"/>
      <c r="M88" s="69"/>
      <c r="N88" s="69"/>
      <c r="O88" s="69"/>
      <c r="P88" s="69"/>
      <c r="Q88" s="69"/>
      <c r="R88" s="69"/>
      <c r="S88" s="69"/>
      <c r="T88" s="69"/>
      <c r="U88" s="69"/>
      <c r="V88" s="69"/>
      <c r="W88" s="69"/>
      <c r="X88" s="69"/>
      <c r="Y88" s="69"/>
      <c r="Z88" s="55"/>
      <c r="AA88" s="399" t="s">
        <v>19</v>
      </c>
      <c r="AB88" s="410"/>
      <c r="AC88" s="955"/>
      <c r="AD88" s="955"/>
      <c r="AE88" s="955"/>
      <c r="AF88" s="955"/>
      <c r="AG88" s="955"/>
      <c r="AH88" s="955"/>
      <c r="AI88" s="955"/>
      <c r="AJ88" s="955"/>
      <c r="AK88" s="955"/>
      <c r="AL88" s="955"/>
      <c r="AM88" s="955"/>
      <c r="AN88" s="955"/>
      <c r="AO88" s="955"/>
      <c r="AP88" s="955"/>
      <c r="AQ88" s="955"/>
      <c r="AR88" s="955"/>
      <c r="AS88" s="955"/>
      <c r="AT88" s="955"/>
      <c r="AU88" s="1007"/>
      <c r="AV88" s="128" t="s">
        <v>44</v>
      </c>
      <c r="AW88" s="562"/>
      <c r="AX88" s="173" t="s">
        <v>164</v>
      </c>
      <c r="AY88" s="1038" t="s">
        <v>171</v>
      </c>
      <c r="AZ88" s="202" t="s">
        <v>187</v>
      </c>
      <c r="BA88" s="1060" t="s">
        <v>190</v>
      </c>
      <c r="BB88" s="1038" t="s">
        <v>164</v>
      </c>
      <c r="BC88" s="202" t="s">
        <v>194</v>
      </c>
      <c r="BD88" s="1060" t="s">
        <v>187</v>
      </c>
      <c r="BE88" s="1038" t="s">
        <v>190</v>
      </c>
      <c r="BF88" s="202" t="s">
        <v>164</v>
      </c>
      <c r="BG88" s="1060" t="s">
        <v>196</v>
      </c>
    </row>
    <row r="89" spans="1:59" s="38" customFormat="1" ht="12" customHeight="1">
      <c r="A89" s="67"/>
      <c r="B89" s="69"/>
      <c r="C89" s="69"/>
      <c r="D89" s="69"/>
      <c r="E89" s="69"/>
      <c r="F89" s="69"/>
      <c r="G89" s="69"/>
      <c r="H89" s="69"/>
      <c r="I89" s="69"/>
      <c r="J89" s="69"/>
      <c r="K89" s="69"/>
      <c r="L89" s="69"/>
      <c r="M89" s="69"/>
      <c r="N89" s="69"/>
      <c r="O89" s="69"/>
      <c r="P89" s="69"/>
      <c r="Q89" s="69"/>
      <c r="R89" s="69"/>
      <c r="S89" s="69"/>
      <c r="T89" s="69"/>
      <c r="U89" s="69"/>
      <c r="V89" s="69"/>
      <c r="W89" s="69"/>
      <c r="X89" s="69"/>
      <c r="Y89" s="69"/>
      <c r="Z89" s="55"/>
      <c r="AA89" s="400"/>
      <c r="AB89" s="411"/>
      <c r="AC89" s="411"/>
      <c r="AD89" s="411"/>
      <c r="AE89" s="411"/>
      <c r="AF89" s="411"/>
      <c r="AG89" s="411"/>
      <c r="AH89" s="411"/>
      <c r="AI89" s="411"/>
      <c r="AJ89" s="411"/>
      <c r="AK89" s="411"/>
      <c r="AL89" s="411"/>
      <c r="AM89" s="411"/>
      <c r="AN89" s="411"/>
      <c r="AO89" s="411"/>
      <c r="AP89" s="411"/>
      <c r="AQ89" s="411"/>
      <c r="AR89" s="411"/>
      <c r="AS89" s="411"/>
      <c r="AT89" s="411"/>
      <c r="AU89" s="1008"/>
      <c r="AV89" s="129"/>
      <c r="AW89" s="958"/>
      <c r="AX89" s="583" t="str">
        <f t="shared" ref="AX89:BG89" si="54">AX$14</f>
        <v>1</v>
      </c>
      <c r="AY89" s="569" t="str">
        <f t="shared" si="54"/>
        <v>3</v>
      </c>
      <c r="AZ89" s="642" t="str">
        <f t="shared" si="54"/>
        <v>7</v>
      </c>
      <c r="BA89" s="723" t="str">
        <f t="shared" si="54"/>
        <v>1</v>
      </c>
      <c r="BB89" s="569" t="str">
        <f t="shared" si="54"/>
        <v>7</v>
      </c>
      <c r="BC89" s="642" t="str">
        <f t="shared" si="54"/>
        <v>4</v>
      </c>
      <c r="BD89" s="723" t="str">
        <f t="shared" si="54"/>
        <v>2</v>
      </c>
      <c r="BE89" s="569" t="str">
        <f t="shared" si="54"/>
        <v>0</v>
      </c>
      <c r="BF89" s="642" t="str">
        <f t="shared" si="54"/>
        <v>9</v>
      </c>
      <c r="BG89" s="723" t="str">
        <f t="shared" si="54"/>
        <v>4</v>
      </c>
    </row>
    <row r="90" spans="1:59" s="38" customFormat="1" ht="19.5" customHeight="1">
      <c r="A90" s="67"/>
      <c r="B90" s="55"/>
      <c r="C90" s="69"/>
      <c r="D90" s="69"/>
      <c r="E90" s="69"/>
      <c r="F90" s="69"/>
      <c r="G90" s="69"/>
      <c r="H90" s="69"/>
      <c r="I90" s="69"/>
      <c r="J90" s="69"/>
      <c r="K90" s="69"/>
      <c r="L90" s="69"/>
      <c r="M90" s="69"/>
      <c r="N90" s="69"/>
      <c r="O90" s="133"/>
      <c r="P90" s="69"/>
      <c r="Q90" s="69"/>
      <c r="R90" s="69"/>
      <c r="S90" s="69"/>
      <c r="T90" s="69"/>
      <c r="U90" s="69"/>
      <c r="V90" s="69"/>
      <c r="W90" s="69"/>
      <c r="X90" s="69"/>
      <c r="Y90" s="69"/>
      <c r="Z90" s="55"/>
      <c r="AA90" s="349" t="s">
        <v>3264</v>
      </c>
      <c r="AB90" s="385"/>
      <c r="AC90" s="401" t="s">
        <v>785</v>
      </c>
      <c r="AD90" s="412"/>
      <c r="AE90" s="412"/>
      <c r="AF90" s="412"/>
      <c r="AG90" s="412"/>
      <c r="AH90" s="412"/>
      <c r="AI90" s="412"/>
      <c r="AJ90" s="412"/>
      <c r="AK90" s="412"/>
      <c r="AL90" s="412"/>
      <c r="AM90" s="412"/>
      <c r="AN90" s="412"/>
      <c r="AO90" s="412"/>
      <c r="AP90" s="412"/>
      <c r="AQ90" s="412"/>
      <c r="AR90" s="412"/>
      <c r="AS90" s="412"/>
      <c r="AT90" s="412"/>
      <c r="AU90" s="1006"/>
      <c r="AV90" s="1020" t="s">
        <v>26</v>
      </c>
      <c r="AW90" s="1025"/>
      <c r="AX90" s="1029"/>
      <c r="AY90" s="1036" t="str">
        <f t="shared" ref="AY90:BG90" si="55">AY$15</f>
        <v xml:space="preserve"> </v>
      </c>
      <c r="AZ90" s="1048" t="str">
        <f t="shared" si="55"/>
        <v xml:space="preserve"> </v>
      </c>
      <c r="BA90" s="1028" t="str">
        <f t="shared" si="55"/>
        <v>1</v>
      </c>
      <c r="BB90" s="1036" t="str">
        <f t="shared" si="55"/>
        <v>0</v>
      </c>
      <c r="BC90" s="1048" t="str">
        <f t="shared" si="55"/>
        <v>9</v>
      </c>
      <c r="BD90" s="1028" t="str">
        <f t="shared" si="55"/>
        <v>7</v>
      </c>
      <c r="BE90" s="1029" t="str">
        <f t="shared" si="55"/>
        <v>3</v>
      </c>
      <c r="BF90" s="1048" t="str">
        <f t="shared" si="55"/>
        <v>9</v>
      </c>
      <c r="BG90" s="1096" t="str">
        <f t="shared" si="55"/>
        <v>0</v>
      </c>
    </row>
    <row r="91" spans="1:59" s="38" customFormat="1" ht="19.5" customHeight="1">
      <c r="A91" s="67"/>
      <c r="B91" s="146"/>
      <c r="C91" s="155"/>
      <c r="D91" s="155"/>
      <c r="E91" s="69"/>
      <c r="F91" s="69"/>
      <c r="G91" s="69"/>
      <c r="H91" s="69"/>
      <c r="I91" s="69"/>
      <c r="J91" s="69"/>
      <c r="K91" s="69"/>
      <c r="L91" s="69"/>
      <c r="M91" s="69"/>
      <c r="N91" s="69"/>
      <c r="O91" s="69"/>
      <c r="P91" s="69"/>
      <c r="Q91" s="69"/>
      <c r="R91" s="69"/>
      <c r="S91" s="69"/>
      <c r="T91" s="69"/>
      <c r="U91" s="69"/>
      <c r="V91" s="69"/>
      <c r="W91" s="69"/>
      <c r="X91" s="69"/>
      <c r="Y91" s="69"/>
      <c r="Z91" s="55"/>
      <c r="AA91" s="350"/>
      <c r="AB91" s="386"/>
      <c r="AC91" s="401" t="s">
        <v>3564</v>
      </c>
      <c r="AD91" s="412"/>
      <c r="AE91" s="412"/>
      <c r="AF91" s="412"/>
      <c r="AG91" s="412"/>
      <c r="AH91" s="412"/>
      <c r="AI91" s="412"/>
      <c r="AJ91" s="412"/>
      <c r="AK91" s="412"/>
      <c r="AL91" s="412"/>
      <c r="AM91" s="412"/>
      <c r="AN91" s="412"/>
      <c r="AO91" s="412"/>
      <c r="AP91" s="412"/>
      <c r="AQ91" s="412"/>
      <c r="AR91" s="412"/>
      <c r="AS91" s="412"/>
      <c r="AT91" s="412"/>
      <c r="AU91" s="1006"/>
      <c r="AV91" s="133" t="s">
        <v>58</v>
      </c>
      <c r="AW91" s="573"/>
      <c r="AX91" s="587"/>
      <c r="AY91" s="1039" t="str">
        <f t="shared" ref="AY91:BG91" si="56">AY$16</f>
        <v xml:space="preserve"> </v>
      </c>
      <c r="AZ91" s="646" t="str">
        <f t="shared" si="56"/>
        <v xml:space="preserve"> </v>
      </c>
      <c r="BA91" s="1061" t="str">
        <f t="shared" si="56"/>
        <v xml:space="preserve"> </v>
      </c>
      <c r="BB91" s="1039" t="str">
        <f t="shared" si="56"/>
        <v xml:space="preserve"> </v>
      </c>
      <c r="BC91" s="646" t="str">
        <f t="shared" si="56"/>
        <v xml:space="preserve"> </v>
      </c>
      <c r="BD91" s="1061" t="str">
        <f t="shared" si="56"/>
        <v>1</v>
      </c>
      <c r="BE91" s="587" t="str">
        <f t="shared" si="56"/>
        <v>0</v>
      </c>
      <c r="BF91" s="646" t="str">
        <f t="shared" si="56"/>
        <v>0</v>
      </c>
      <c r="BG91" s="727" t="str">
        <f t="shared" si="56"/>
        <v>0</v>
      </c>
    </row>
    <row r="92" spans="1:59" s="38" customFormat="1" ht="19.5" customHeight="1">
      <c r="A92" s="67"/>
      <c r="B92" s="146"/>
      <c r="C92" s="69"/>
      <c r="D92" s="69"/>
      <c r="E92" s="146"/>
      <c r="F92" s="69"/>
      <c r="G92" s="69"/>
      <c r="H92" s="69"/>
      <c r="I92" s="69"/>
      <c r="J92" s="69"/>
      <c r="K92" s="69"/>
      <c r="L92" s="69"/>
      <c r="M92" s="69"/>
      <c r="N92" s="69"/>
      <c r="O92" s="69"/>
      <c r="P92" s="69"/>
      <c r="Q92" s="69"/>
      <c r="R92" s="69"/>
      <c r="S92" s="69"/>
      <c r="T92" s="69"/>
      <c r="U92" s="69"/>
      <c r="V92" s="69"/>
      <c r="W92" s="69"/>
      <c r="X92" s="69"/>
      <c r="Y92" s="69"/>
      <c r="Z92" s="55"/>
      <c r="AA92" s="740"/>
      <c r="AB92" s="952"/>
      <c r="AC92" s="401" t="s">
        <v>3938</v>
      </c>
      <c r="AD92" s="412"/>
      <c r="AE92" s="412"/>
      <c r="AF92" s="412"/>
      <c r="AG92" s="412"/>
      <c r="AH92" s="412"/>
      <c r="AI92" s="412"/>
      <c r="AJ92" s="412"/>
      <c r="AK92" s="412"/>
      <c r="AL92" s="412"/>
      <c r="AM92" s="412"/>
      <c r="AN92" s="412"/>
      <c r="AO92" s="412"/>
      <c r="AP92" s="412"/>
      <c r="AQ92" s="412"/>
      <c r="AR92" s="412"/>
      <c r="AS92" s="412"/>
      <c r="AT92" s="412"/>
      <c r="AU92" s="1006"/>
      <c r="AV92" s="127" t="s">
        <v>69</v>
      </c>
      <c r="AW92" s="958"/>
      <c r="AX92" s="228"/>
      <c r="AY92" s="1040" t="str">
        <f t="shared" ref="AY92:BG92" si="57">AY$17</f>
        <v xml:space="preserve"> </v>
      </c>
      <c r="AZ92" s="206" t="str">
        <f t="shared" si="57"/>
        <v xml:space="preserve"> </v>
      </c>
      <c r="BA92" s="715" t="str">
        <f t="shared" si="57"/>
        <v>1</v>
      </c>
      <c r="BB92" s="1040" t="str">
        <f t="shared" si="57"/>
        <v>0</v>
      </c>
      <c r="BC92" s="206" t="str">
        <f t="shared" si="57"/>
        <v>9</v>
      </c>
      <c r="BD92" s="715" t="str">
        <f t="shared" si="57"/>
        <v>8</v>
      </c>
      <c r="BE92" s="1040" t="str">
        <f t="shared" si="57"/>
        <v>3</v>
      </c>
      <c r="BF92" s="206" t="str">
        <f t="shared" si="57"/>
        <v>9</v>
      </c>
      <c r="BG92" s="715" t="str">
        <f t="shared" si="57"/>
        <v>0</v>
      </c>
    </row>
    <row r="93" spans="1:59" s="38" customFormat="1" ht="21" customHeight="1">
      <c r="A93" s="67"/>
      <c r="B93" s="778"/>
      <c r="C93" s="778"/>
      <c r="D93" s="778"/>
      <c r="E93" s="55"/>
      <c r="F93" s="69"/>
      <c r="G93" s="69"/>
      <c r="H93" s="69"/>
      <c r="I93" s="69"/>
      <c r="J93" s="69"/>
      <c r="K93" s="69"/>
      <c r="L93" s="69"/>
      <c r="M93" s="69"/>
      <c r="N93" s="69"/>
      <c r="O93" s="69"/>
      <c r="P93" s="69"/>
      <c r="Q93" s="69"/>
      <c r="R93" s="69"/>
      <c r="S93" s="69"/>
      <c r="T93" s="69"/>
      <c r="U93" s="69"/>
      <c r="V93" s="69"/>
      <c r="W93" s="69"/>
      <c r="X93" s="69"/>
      <c r="Y93" s="69"/>
      <c r="Z93" s="55"/>
      <c r="AA93" s="345" t="s">
        <v>2998</v>
      </c>
      <c r="AB93" s="381"/>
      <c r="AC93" s="381"/>
      <c r="AD93" s="381"/>
      <c r="AE93" s="381"/>
      <c r="AF93" s="381"/>
      <c r="AG93" s="425"/>
      <c r="AH93" s="425"/>
      <c r="AI93" s="425"/>
      <c r="AJ93" s="425"/>
      <c r="AK93" s="425"/>
      <c r="AL93" s="425"/>
      <c r="AM93" s="425"/>
      <c r="AN93" s="425"/>
      <c r="AO93" s="425"/>
      <c r="AP93" s="425"/>
      <c r="AQ93" s="425"/>
      <c r="AR93" s="479" t="s">
        <v>335</v>
      </c>
      <c r="AS93" s="479"/>
      <c r="AT93" s="479"/>
      <c r="AU93" s="480"/>
      <c r="AV93" s="540" t="s">
        <v>3991</v>
      </c>
      <c r="AW93" s="540"/>
      <c r="AX93" s="540"/>
      <c r="AY93" s="540"/>
      <c r="AZ93" s="647" t="s">
        <v>37</v>
      </c>
      <c r="BA93" s="349"/>
      <c r="BB93" s="1073"/>
      <c r="BC93" s="1073"/>
      <c r="BD93" s="1073"/>
      <c r="BE93" s="1073"/>
      <c r="BF93" s="1073"/>
      <c r="BG93" s="385"/>
    </row>
    <row r="94" spans="1:59" s="38" customFormat="1" ht="21" customHeight="1">
      <c r="A94" s="67"/>
      <c r="B94" s="778"/>
      <c r="C94" s="778"/>
      <c r="D94" s="778"/>
      <c r="E94" s="55"/>
      <c r="F94" s="69"/>
      <c r="G94" s="69"/>
      <c r="H94" s="69"/>
      <c r="I94" s="69"/>
      <c r="J94" s="69"/>
      <c r="K94" s="69"/>
      <c r="L94" s="69"/>
      <c r="M94" s="69"/>
      <c r="N94" s="69"/>
      <c r="O94" s="69"/>
      <c r="P94" s="69"/>
      <c r="Q94" s="69"/>
      <c r="R94" s="69"/>
      <c r="S94" s="69"/>
      <c r="T94" s="69"/>
      <c r="U94" s="69"/>
      <c r="V94" s="69"/>
      <c r="W94" s="69"/>
      <c r="X94" s="69"/>
      <c r="Y94" s="69"/>
      <c r="Z94" s="55"/>
      <c r="AA94" s="346"/>
      <c r="AB94" s="145"/>
      <c r="AC94" s="145"/>
      <c r="AD94" s="145"/>
      <c r="AE94" s="145"/>
      <c r="AF94" s="145"/>
      <c r="AG94" s="264"/>
      <c r="AH94" s="145"/>
      <c r="AI94" s="145"/>
      <c r="AJ94" s="145"/>
      <c r="AK94" s="145"/>
      <c r="AL94" s="145"/>
      <c r="AM94" s="145"/>
      <c r="AN94" s="145"/>
      <c r="AO94" s="145"/>
      <c r="AP94" s="145"/>
      <c r="AQ94" s="145"/>
      <c r="AR94" s="480"/>
      <c r="AS94" s="480"/>
      <c r="AT94" s="480"/>
      <c r="AU94" s="480"/>
      <c r="AV94" s="541" t="s">
        <v>196</v>
      </c>
      <c r="AW94" s="541"/>
      <c r="AX94" s="541"/>
      <c r="AY94" s="541"/>
      <c r="AZ94" s="633"/>
      <c r="BA94" s="350"/>
      <c r="BB94" s="67"/>
      <c r="BC94" s="67"/>
      <c r="BD94" s="67"/>
      <c r="BE94" s="67"/>
      <c r="BF94" s="67"/>
      <c r="BG94" s="386"/>
    </row>
    <row r="95" spans="1:59" s="38" customFormat="1" ht="21" customHeight="1">
      <c r="A95" s="69"/>
      <c r="B95" s="69"/>
      <c r="C95" s="69"/>
      <c r="D95" s="69"/>
      <c r="E95" s="55"/>
      <c r="F95" s="69"/>
      <c r="G95" s="69"/>
      <c r="H95" s="69"/>
      <c r="I95" s="69"/>
      <c r="J95" s="69"/>
      <c r="K95" s="69"/>
      <c r="L95" s="69"/>
      <c r="M95" s="69"/>
      <c r="N95" s="69"/>
      <c r="O95" s="69"/>
      <c r="P95" s="69"/>
      <c r="Q95" s="69"/>
      <c r="R95" s="69"/>
      <c r="S95" s="69"/>
      <c r="T95" s="69"/>
      <c r="U95" s="69"/>
      <c r="V95" s="69"/>
      <c r="W95" s="69"/>
      <c r="X95" s="69"/>
      <c r="Y95" s="69"/>
      <c r="Z95" s="55"/>
      <c r="AA95" s="346"/>
      <c r="AB95" s="145"/>
      <c r="AC95" s="145"/>
      <c r="AD95" s="145"/>
      <c r="AE95" s="145"/>
      <c r="AF95" s="145"/>
      <c r="AG95" s="145"/>
      <c r="AH95" s="145"/>
      <c r="AI95" s="145"/>
      <c r="AJ95" s="145"/>
      <c r="AK95" s="145"/>
      <c r="AL95" s="145"/>
      <c r="AM95" s="145"/>
      <c r="AN95" s="145"/>
      <c r="AO95" s="145"/>
      <c r="AP95" s="145"/>
      <c r="AQ95" s="145"/>
      <c r="AR95" s="145"/>
      <c r="AS95" s="145"/>
      <c r="AT95" s="145"/>
      <c r="AU95" s="145"/>
      <c r="AV95" s="542" t="s">
        <v>2014</v>
      </c>
      <c r="AW95" s="542"/>
      <c r="AX95" s="542"/>
      <c r="AY95" s="619"/>
      <c r="AZ95" s="633"/>
      <c r="BA95" s="350"/>
      <c r="BB95" s="67"/>
      <c r="BC95" s="67"/>
      <c r="BD95" s="67"/>
      <c r="BE95" s="67"/>
      <c r="BF95" s="67"/>
      <c r="BG95" s="386"/>
    </row>
    <row r="96" spans="1:59" s="38" customFormat="1" ht="21" customHeight="1">
      <c r="A96" s="744"/>
      <c r="B96" s="779"/>
      <c r="C96" s="69"/>
      <c r="D96" s="69"/>
      <c r="E96" s="69"/>
      <c r="F96" s="69"/>
      <c r="G96" s="69"/>
      <c r="H96" s="69"/>
      <c r="I96" s="69"/>
      <c r="J96" s="69"/>
      <c r="K96" s="69"/>
      <c r="L96" s="69"/>
      <c r="M96" s="69"/>
      <c r="N96" s="69"/>
      <c r="O96" s="69"/>
      <c r="P96" s="69"/>
      <c r="Q96" s="69"/>
      <c r="R96" s="69"/>
      <c r="S96" s="69"/>
      <c r="T96" s="69"/>
      <c r="U96" s="69"/>
      <c r="V96" s="69"/>
      <c r="W96" s="69"/>
      <c r="X96" s="69"/>
      <c r="Y96" s="69"/>
      <c r="Z96" s="55"/>
      <c r="AA96" s="346"/>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621"/>
      <c r="AZ96" s="633"/>
      <c r="BA96" s="350"/>
      <c r="BB96" s="67"/>
      <c r="BC96" s="67"/>
      <c r="BD96" s="67"/>
      <c r="BE96" s="67"/>
      <c r="BF96" s="67"/>
      <c r="BG96" s="386"/>
    </row>
    <row r="97" spans="1:59" s="38" customFormat="1" ht="19.5" customHeight="1">
      <c r="A97" s="744"/>
      <c r="B97" s="69"/>
      <c r="C97" s="69"/>
      <c r="D97" s="69"/>
      <c r="E97" s="69"/>
      <c r="F97" s="69"/>
      <c r="G97" s="69"/>
      <c r="H97" s="69"/>
      <c r="I97" s="69"/>
      <c r="J97" s="69"/>
      <c r="K97" s="69"/>
      <c r="L97" s="69"/>
      <c r="M97" s="69"/>
      <c r="N97" s="69"/>
      <c r="O97" s="69"/>
      <c r="P97" s="69"/>
      <c r="Q97" s="69"/>
      <c r="R97" s="69"/>
      <c r="S97" s="69"/>
      <c r="T97" s="69"/>
      <c r="U97" s="69"/>
      <c r="V97" s="69"/>
      <c r="W97" s="69"/>
      <c r="X97" s="69"/>
      <c r="Y97" s="69"/>
      <c r="Z97" s="55"/>
      <c r="AA97" s="347"/>
      <c r="AB97" s="382"/>
      <c r="AC97" s="382"/>
      <c r="AD97" s="382"/>
      <c r="AE97" s="382"/>
      <c r="AF97" s="382"/>
      <c r="AG97" s="382"/>
      <c r="AH97" s="382"/>
      <c r="AI97" s="382"/>
      <c r="AJ97" s="382"/>
      <c r="AK97" s="382"/>
      <c r="AL97" s="382"/>
      <c r="AM97" s="382"/>
      <c r="AN97" s="382"/>
      <c r="AO97" s="382"/>
      <c r="AP97" s="382"/>
      <c r="AQ97" s="382"/>
      <c r="AR97" s="382"/>
      <c r="AS97" s="382"/>
      <c r="AT97" s="382"/>
      <c r="AU97" s="382"/>
      <c r="AV97" s="382"/>
      <c r="AW97" s="382"/>
      <c r="AX97" s="382"/>
      <c r="AY97" s="622"/>
      <c r="AZ97" s="633"/>
      <c r="BA97" s="350"/>
      <c r="BB97" s="67"/>
      <c r="BC97" s="67"/>
      <c r="BD97" s="67"/>
      <c r="BE97" s="67"/>
      <c r="BF97" s="67"/>
      <c r="BG97" s="386"/>
    </row>
    <row r="98" spans="1:59" ht="21" customHeight="1">
      <c r="A98" s="744"/>
      <c r="B98" s="69"/>
      <c r="C98" s="69"/>
      <c r="D98" s="69"/>
      <c r="E98" s="69"/>
      <c r="F98" s="69"/>
      <c r="G98" s="69"/>
      <c r="H98" s="69"/>
      <c r="I98" s="69"/>
      <c r="J98" s="69"/>
      <c r="K98" s="69"/>
      <c r="L98" s="69"/>
      <c r="M98" s="69"/>
      <c r="N98" s="69"/>
      <c r="O98" s="69"/>
      <c r="P98" s="69"/>
      <c r="Q98" s="69"/>
      <c r="R98" s="69"/>
      <c r="S98" s="69"/>
      <c r="T98" s="69"/>
      <c r="U98" s="69"/>
      <c r="V98" s="69"/>
      <c r="W98" s="69"/>
      <c r="X98" s="69"/>
      <c r="Y98" s="69"/>
      <c r="Z98" s="66"/>
      <c r="AA98" s="335" t="s">
        <v>3977</v>
      </c>
      <c r="AB98" s="368"/>
      <c r="AC98" s="368"/>
      <c r="AD98" s="368"/>
      <c r="AE98" s="368"/>
      <c r="AF98" s="368"/>
      <c r="AG98" s="368"/>
      <c r="AH98" s="368"/>
      <c r="AI98" s="368"/>
      <c r="AJ98" s="368"/>
      <c r="AK98" s="368"/>
      <c r="AL98" s="368"/>
      <c r="AM98" s="368"/>
      <c r="AN98" s="368"/>
      <c r="AO98" s="368"/>
      <c r="AP98" s="368"/>
      <c r="AQ98" s="368"/>
      <c r="AR98" s="368"/>
      <c r="AS98" s="368"/>
      <c r="AT98" s="368"/>
      <c r="AU98" s="368"/>
      <c r="AV98" s="368"/>
      <c r="AW98" s="368"/>
      <c r="AX98" s="368"/>
      <c r="AY98" s="623"/>
      <c r="AZ98" s="634"/>
      <c r="BA98" s="740"/>
      <c r="BB98" s="1074"/>
      <c r="BC98" s="1074"/>
      <c r="BD98" s="1074"/>
      <c r="BE98" s="1074"/>
      <c r="BF98" s="1074"/>
      <c r="BG98" s="952"/>
    </row>
    <row r="99" spans="1:59" ht="6" customHeight="1">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row>
    <row r="100" spans="1:59" ht="9"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c r="AK100" s="54"/>
      <c r="AL100" s="54"/>
      <c r="AM100" s="54"/>
      <c r="AN100" s="54"/>
      <c r="AO100" s="54"/>
      <c r="AP100" s="54"/>
      <c r="AQ100" s="54"/>
      <c r="AR100" s="54"/>
      <c r="AS100" s="54"/>
      <c r="AT100" s="54"/>
      <c r="AU100" s="54"/>
      <c r="AV100" s="54"/>
      <c r="AW100" s="54"/>
      <c r="AX100" s="54"/>
      <c r="AY100" s="54"/>
      <c r="AZ100" s="54"/>
      <c r="BA100" s="54"/>
      <c r="BB100" s="54"/>
      <c r="BC100" s="54"/>
      <c r="BD100" s="54"/>
      <c r="BE100" s="54"/>
      <c r="BF100" s="54"/>
      <c r="BG100" s="54"/>
    </row>
    <row r="101" spans="1:59" s="38" customFormat="1" ht="15" customHeight="1">
      <c r="A101" s="55" t="s">
        <v>208</v>
      </c>
      <c r="B101" s="55"/>
      <c r="C101" s="55"/>
      <c r="D101" s="55"/>
      <c r="E101" s="55"/>
      <c r="F101" s="55"/>
      <c r="G101" s="55"/>
      <c r="H101" s="55"/>
      <c r="I101" s="55"/>
      <c r="J101" s="55"/>
      <c r="K101" s="55"/>
      <c r="L101" s="55"/>
      <c r="M101" s="55"/>
      <c r="N101" s="55"/>
      <c r="O101" s="55"/>
      <c r="P101" s="55"/>
      <c r="Q101" s="278" t="s">
        <v>235</v>
      </c>
      <c r="R101" s="278"/>
      <c r="S101" s="278"/>
      <c r="T101" s="278"/>
      <c r="U101" s="278"/>
      <c r="V101" s="278"/>
      <c r="W101" s="278"/>
      <c r="X101" s="278"/>
      <c r="Y101" s="278"/>
      <c r="Z101" s="55"/>
      <c r="AA101" s="325" t="s">
        <v>25</v>
      </c>
      <c r="AB101" s="113"/>
      <c r="AC101" s="113"/>
      <c r="AD101" s="113"/>
      <c r="AE101" s="113"/>
      <c r="AF101" s="113"/>
      <c r="AG101" s="113"/>
      <c r="AH101" s="113"/>
      <c r="AI101" s="113"/>
      <c r="AJ101" s="113"/>
      <c r="AK101" s="113"/>
      <c r="AL101" s="113"/>
      <c r="AM101" s="113"/>
      <c r="AN101" s="113"/>
      <c r="AO101" s="113"/>
      <c r="AP101" s="296"/>
      <c r="AQ101" s="456" t="s">
        <v>1131</v>
      </c>
      <c r="AR101" s="101" t="str">
        <f>IF(入力シート!C1="","県・営",IF(入力シート!C101="一括納入","県","営"))</f>
        <v>営</v>
      </c>
      <c r="AS101" s="118"/>
      <c r="AT101" s="118"/>
      <c r="AU101" s="118"/>
      <c r="AV101" s="543"/>
      <c r="AW101" s="560" t="s">
        <v>234</v>
      </c>
      <c r="AX101" s="560"/>
      <c r="AY101" s="113"/>
      <c r="AZ101" s="113"/>
      <c r="BA101" s="113"/>
      <c r="BB101" s="113"/>
      <c r="BC101" s="113"/>
      <c r="BD101" s="113"/>
      <c r="BE101" s="113"/>
      <c r="BF101" s="113"/>
      <c r="BG101" s="296"/>
    </row>
    <row r="102" spans="1:59" s="38" customFormat="1" ht="15" customHeight="1">
      <c r="A102" s="55" t="s">
        <v>3953</v>
      </c>
      <c r="B102" s="55"/>
      <c r="C102" s="55"/>
      <c r="D102" s="55"/>
      <c r="E102" s="55"/>
      <c r="F102" s="55"/>
      <c r="G102" s="55"/>
      <c r="H102" s="55"/>
      <c r="I102" s="55"/>
      <c r="J102" s="55"/>
      <c r="K102" s="55"/>
      <c r="L102" s="55"/>
      <c r="M102" s="55"/>
      <c r="N102" s="55"/>
      <c r="O102" s="55"/>
      <c r="P102" s="55"/>
      <c r="Q102" s="277" t="s">
        <v>1452</v>
      </c>
      <c r="R102" s="277"/>
      <c r="S102" s="277"/>
      <c r="T102" s="277"/>
      <c r="U102" s="277"/>
      <c r="V102" s="277"/>
      <c r="W102" s="277"/>
      <c r="X102" s="277"/>
      <c r="Y102" s="277"/>
      <c r="Z102" s="55"/>
      <c r="AA102" s="87"/>
      <c r="AB102" s="361" t="s">
        <v>249</v>
      </c>
      <c r="AC102" s="117"/>
      <c r="AD102" s="117"/>
      <c r="AE102" s="117"/>
      <c r="AF102" s="117"/>
      <c r="AG102" s="117"/>
      <c r="AH102" s="117"/>
      <c r="AI102" s="117"/>
      <c r="AJ102" s="117"/>
      <c r="AK102" s="117"/>
      <c r="AL102" s="117"/>
      <c r="AM102" s="117"/>
      <c r="AN102" s="117"/>
      <c r="AO102" s="117"/>
      <c r="AP102" s="300"/>
      <c r="AQ102" s="457"/>
      <c r="AR102" s="982" t="str">
        <f>AR$2</f>
        <v>静岡市葵区追手町　８－１</v>
      </c>
      <c r="AS102" s="995"/>
      <c r="AT102" s="995"/>
      <c r="AU102" s="995"/>
      <c r="AV102" s="995"/>
      <c r="AW102" s="995"/>
      <c r="AX102" s="995"/>
      <c r="AY102" s="995"/>
      <c r="AZ102" s="995"/>
      <c r="BA102" s="995"/>
      <c r="BB102" s="995"/>
      <c r="BC102" s="995"/>
      <c r="BD102" s="995"/>
      <c r="BE102" s="995"/>
      <c r="BF102" s="995"/>
      <c r="BG102" s="1100"/>
    </row>
    <row r="103" spans="1:59" s="38" customFormat="1" ht="5.25" customHeight="1">
      <c r="A103" s="56" t="s">
        <v>3745</v>
      </c>
      <c r="B103" s="758" t="s">
        <v>3974</v>
      </c>
      <c r="C103" s="789"/>
      <c r="D103" s="789"/>
      <c r="E103" s="789"/>
      <c r="F103" s="789"/>
      <c r="G103" s="789"/>
      <c r="H103" s="789"/>
      <c r="I103" s="789"/>
      <c r="J103" s="789"/>
      <c r="K103" s="789"/>
      <c r="L103" s="789"/>
      <c r="M103" s="789"/>
      <c r="N103" s="789"/>
      <c r="O103" s="789"/>
      <c r="P103" s="789"/>
      <c r="Q103" s="789"/>
      <c r="R103" s="789"/>
      <c r="S103" s="789"/>
      <c r="T103" s="789"/>
      <c r="U103" s="789"/>
      <c r="V103" s="789"/>
      <c r="W103" s="789"/>
      <c r="X103" s="789"/>
      <c r="Y103" s="913"/>
      <c r="Z103" s="55"/>
      <c r="AA103" s="85"/>
      <c r="AB103" s="113"/>
      <c r="AC103" s="113"/>
      <c r="AD103" s="113"/>
      <c r="AE103" s="113"/>
      <c r="AF103" s="113"/>
      <c r="AG103" s="113"/>
      <c r="AH103" s="113"/>
      <c r="AI103" s="113"/>
      <c r="AJ103" s="113"/>
      <c r="AK103" s="113"/>
      <c r="AL103" s="113"/>
      <c r="AM103" s="113"/>
      <c r="AN103" s="113"/>
      <c r="AO103" s="113"/>
      <c r="AP103" s="296"/>
      <c r="AQ103" s="457"/>
      <c r="AR103" s="982"/>
      <c r="AS103" s="995"/>
      <c r="AT103" s="995"/>
      <c r="AU103" s="995"/>
      <c r="AV103" s="995"/>
      <c r="AW103" s="995"/>
      <c r="AX103" s="995"/>
      <c r="AY103" s="995"/>
      <c r="AZ103" s="995"/>
      <c r="BA103" s="995"/>
      <c r="BB103" s="995"/>
      <c r="BC103" s="995"/>
      <c r="BD103" s="995"/>
      <c r="BE103" s="995"/>
      <c r="BF103" s="995"/>
      <c r="BG103" s="1100"/>
    </row>
    <row r="104" spans="1:59" s="38" customFormat="1" ht="19.5" customHeight="1">
      <c r="A104" s="57"/>
      <c r="B104" s="759"/>
      <c r="C104" s="777"/>
      <c r="D104" s="777"/>
      <c r="E104" s="777"/>
      <c r="F104" s="777"/>
      <c r="G104" s="777"/>
      <c r="H104" s="777"/>
      <c r="I104" s="777"/>
      <c r="J104" s="777"/>
      <c r="K104" s="777"/>
      <c r="L104" s="777"/>
      <c r="M104" s="777"/>
      <c r="N104" s="777"/>
      <c r="O104" s="777"/>
      <c r="P104" s="777"/>
      <c r="Q104" s="777"/>
      <c r="R104" s="777"/>
      <c r="S104" s="777"/>
      <c r="T104" s="777"/>
      <c r="U104" s="777"/>
      <c r="V104" s="777"/>
      <c r="W104" s="777"/>
      <c r="X104" s="777"/>
      <c r="Y104" s="914"/>
      <c r="Z104" s="55"/>
      <c r="AA104" s="326" t="s">
        <v>252</v>
      </c>
      <c r="AB104" s="131" t="str">
        <f>LEFT(入力シート!$D$8,1)</f>
        <v>0</v>
      </c>
      <c r="AC104" s="243"/>
      <c r="AD104" s="131" t="str">
        <f>RIGHT(入力シート!$D$8,1)</f>
        <v>8</v>
      </c>
      <c r="AE104" s="243"/>
      <c r="AF104" s="98" t="s">
        <v>15</v>
      </c>
      <c r="AG104" s="98"/>
      <c r="AH104" s="98"/>
      <c r="AI104" s="131" t="str">
        <f>LEFT(入力シート!$E$8,1)</f>
        <v>0</v>
      </c>
      <c r="AJ104" s="243"/>
      <c r="AK104" s="131" t="str">
        <f>RIGHT(入力シート!$E$8,1)</f>
        <v>5</v>
      </c>
      <c r="AL104" s="187"/>
      <c r="AM104" s="243"/>
      <c r="AN104" s="438" t="s">
        <v>111</v>
      </c>
      <c r="AO104" s="438"/>
      <c r="AP104" s="448"/>
      <c r="AQ104" s="457"/>
      <c r="AR104" s="983" t="str">
        <f>AR$4</f>
        <v>（株）みずほ銀行　静岡支店</v>
      </c>
      <c r="AS104" s="996"/>
      <c r="AT104" s="996"/>
      <c r="AU104" s="996"/>
      <c r="AV104" s="996"/>
      <c r="AW104" s="996"/>
      <c r="AX104" s="996"/>
      <c r="AY104" s="996"/>
      <c r="AZ104" s="996"/>
      <c r="BA104" s="996"/>
      <c r="BB104" s="996"/>
      <c r="BC104" s="996"/>
      <c r="BD104" s="996"/>
      <c r="BE104" s="996"/>
      <c r="BF104" s="996"/>
      <c r="BG104" s="1101"/>
    </row>
    <row r="105" spans="1:59" s="38" customFormat="1" ht="5.25" customHeight="1">
      <c r="A105" s="57"/>
      <c r="B105" s="759"/>
      <c r="C105" s="777"/>
      <c r="D105" s="777"/>
      <c r="E105" s="777"/>
      <c r="F105" s="777"/>
      <c r="G105" s="777"/>
      <c r="H105" s="777"/>
      <c r="I105" s="777"/>
      <c r="J105" s="777"/>
      <c r="K105" s="777"/>
      <c r="L105" s="777"/>
      <c r="M105" s="777"/>
      <c r="N105" s="777"/>
      <c r="O105" s="777"/>
      <c r="P105" s="777"/>
      <c r="Q105" s="777"/>
      <c r="R105" s="777"/>
      <c r="S105" s="777"/>
      <c r="T105" s="777"/>
      <c r="U105" s="777"/>
      <c r="V105" s="777"/>
      <c r="W105" s="777"/>
      <c r="X105" s="777"/>
      <c r="Y105" s="914"/>
      <c r="Z105" s="55"/>
      <c r="AA105" s="85"/>
      <c r="AB105" s="113"/>
      <c r="AC105" s="113"/>
      <c r="AD105" s="113"/>
      <c r="AE105" s="113"/>
      <c r="AF105" s="113"/>
      <c r="AG105" s="113"/>
      <c r="AH105" s="113"/>
      <c r="AI105" s="113"/>
      <c r="AJ105" s="113"/>
      <c r="AK105" s="113"/>
      <c r="AL105" s="113"/>
      <c r="AM105" s="113"/>
      <c r="AN105" s="113"/>
      <c r="AO105" s="113"/>
      <c r="AP105" s="296"/>
      <c r="AQ105" s="457"/>
      <c r="AR105" s="983"/>
      <c r="AS105" s="996"/>
      <c r="AT105" s="996"/>
      <c r="AU105" s="996"/>
      <c r="AV105" s="996"/>
      <c r="AW105" s="996"/>
      <c r="AX105" s="996"/>
      <c r="AY105" s="996"/>
      <c r="AZ105" s="996"/>
      <c r="BA105" s="996"/>
      <c r="BB105" s="996"/>
      <c r="BC105" s="996"/>
      <c r="BD105" s="996"/>
      <c r="BE105" s="996"/>
      <c r="BF105" s="996"/>
      <c r="BG105" s="1101"/>
    </row>
    <row r="106" spans="1:59" s="38" customFormat="1" ht="19.5" customHeight="1">
      <c r="A106" s="58"/>
      <c r="B106" s="760"/>
      <c r="C106" s="790"/>
      <c r="D106" s="790"/>
      <c r="E106" s="790"/>
      <c r="F106" s="790"/>
      <c r="G106" s="790"/>
      <c r="H106" s="790"/>
      <c r="I106" s="790"/>
      <c r="J106" s="790"/>
      <c r="K106" s="790"/>
      <c r="L106" s="790"/>
      <c r="M106" s="790"/>
      <c r="N106" s="790"/>
      <c r="O106" s="790"/>
      <c r="P106" s="790"/>
      <c r="Q106" s="790"/>
      <c r="R106" s="790"/>
      <c r="S106" s="790"/>
      <c r="T106" s="790"/>
      <c r="U106" s="790"/>
      <c r="V106" s="790"/>
      <c r="W106" s="790"/>
      <c r="X106" s="790"/>
      <c r="Y106" s="915"/>
      <c r="Z106" s="55"/>
      <c r="AA106" s="326" t="s">
        <v>252</v>
      </c>
      <c r="AB106" s="60" t="str">
        <f>LEFT(入力シート!$D$9,1)</f>
        <v>0</v>
      </c>
      <c r="AC106" s="131" t="str">
        <f>RIGHT(入力シート!$D$9,1)</f>
        <v>8</v>
      </c>
      <c r="AD106" s="243"/>
      <c r="AE106" s="98" t="s">
        <v>15</v>
      </c>
      <c r="AF106" s="60" t="str">
        <f>LEFT(入力シート!$E$9,1)</f>
        <v>0</v>
      </c>
      <c r="AG106" s="131" t="str">
        <f>RIGHT(入力シート!$E$9,1)</f>
        <v>6</v>
      </c>
      <c r="AH106" s="243"/>
      <c r="AI106" s="98" t="s">
        <v>256</v>
      </c>
      <c r="AJ106" s="131" t="str">
        <f>LEFT(入力シート!$F$9,1)</f>
        <v>0</v>
      </c>
      <c r="AK106" s="243"/>
      <c r="AL106" s="131" t="str">
        <f>RIGHT(入力シート!$F$9,1)</f>
        <v>2</v>
      </c>
      <c r="AM106" s="243"/>
      <c r="AN106" s="438" t="s">
        <v>180</v>
      </c>
      <c r="AO106" s="438"/>
      <c r="AP106" s="448"/>
      <c r="AQ106" s="457"/>
      <c r="AR106" s="983"/>
      <c r="AS106" s="996"/>
      <c r="AT106" s="996"/>
      <c r="AU106" s="996"/>
      <c r="AV106" s="996"/>
      <c r="AW106" s="996"/>
      <c r="AX106" s="996"/>
      <c r="AY106" s="996"/>
      <c r="AZ106" s="996"/>
      <c r="BA106" s="996"/>
      <c r="BB106" s="996"/>
      <c r="BC106" s="996"/>
      <c r="BD106" s="996"/>
      <c r="BE106" s="996"/>
      <c r="BF106" s="996"/>
      <c r="BG106" s="1101"/>
    </row>
    <row r="107" spans="1:59" s="38" customFormat="1" ht="12" customHeight="1">
      <c r="A107" s="739" t="s">
        <v>161</v>
      </c>
      <c r="B107" s="761"/>
      <c r="C107" s="791"/>
      <c r="D107" s="814"/>
      <c r="E107" s="739" t="s">
        <v>167</v>
      </c>
      <c r="F107" s="791"/>
      <c r="G107" s="791"/>
      <c r="H107" s="791"/>
      <c r="I107" s="791"/>
      <c r="J107" s="791"/>
      <c r="K107" s="791"/>
      <c r="L107" s="791"/>
      <c r="M107" s="791"/>
      <c r="N107" s="791"/>
      <c r="O107" s="814"/>
      <c r="P107" s="739" t="s">
        <v>217</v>
      </c>
      <c r="Q107" s="791"/>
      <c r="R107" s="791"/>
      <c r="S107" s="791"/>
      <c r="T107" s="791"/>
      <c r="U107" s="791"/>
      <c r="V107" s="791"/>
      <c r="W107" s="791"/>
      <c r="X107" s="791"/>
      <c r="Y107" s="814"/>
      <c r="Z107" s="55"/>
      <c r="AA107" s="71" t="s">
        <v>260</v>
      </c>
      <c r="AB107" s="99"/>
      <c r="AC107" s="99"/>
      <c r="AD107" s="99"/>
      <c r="AE107" s="99"/>
      <c r="AF107" s="99"/>
      <c r="AG107" s="99"/>
      <c r="AH107" s="99"/>
      <c r="AI107" s="99"/>
      <c r="AJ107" s="99"/>
      <c r="AK107" s="99"/>
      <c r="AL107" s="99"/>
      <c r="AM107" s="99"/>
      <c r="AN107" s="99"/>
      <c r="AO107" s="99"/>
      <c r="AP107" s="449"/>
      <c r="AQ107" s="457"/>
      <c r="AR107" s="481"/>
      <c r="AS107" s="96"/>
      <c r="AT107" s="96"/>
      <c r="AU107" s="96"/>
      <c r="AV107" s="96"/>
      <c r="AW107" s="96"/>
      <c r="AX107" s="115"/>
      <c r="AY107" s="96" t="s">
        <v>1593</v>
      </c>
      <c r="AZ107" s="96"/>
      <c r="BA107" s="146" t="str">
        <f>BA$7</f>
        <v>054-253-1131</v>
      </c>
      <c r="BB107" s="146"/>
      <c r="BC107" s="146"/>
      <c r="BD107" s="146"/>
      <c r="BE107" s="146"/>
      <c r="BF107" s="146"/>
      <c r="BG107" s="1102"/>
    </row>
    <row r="108" spans="1:59" s="38" customFormat="1" ht="7.5" customHeight="1">
      <c r="A108" s="349" t="s">
        <v>82</v>
      </c>
      <c r="B108" s="762">
        <v>13</v>
      </c>
      <c r="C108" s="792" t="s">
        <v>3832</v>
      </c>
      <c r="D108" s="815"/>
      <c r="E108" s="834">
        <v>11</v>
      </c>
      <c r="F108" s="170" t="s">
        <v>164</v>
      </c>
      <c r="G108" s="173" t="s">
        <v>171</v>
      </c>
      <c r="H108" s="861" t="s">
        <v>187</v>
      </c>
      <c r="I108" s="173" t="s">
        <v>190</v>
      </c>
      <c r="J108" s="188" t="s">
        <v>164</v>
      </c>
      <c r="K108" s="202" t="s">
        <v>194</v>
      </c>
      <c r="L108" s="217" t="s">
        <v>187</v>
      </c>
      <c r="M108" s="173" t="s">
        <v>190</v>
      </c>
      <c r="N108" s="861" t="s">
        <v>164</v>
      </c>
      <c r="O108" s="173" t="s">
        <v>196</v>
      </c>
      <c r="P108" s="546" t="s">
        <v>312</v>
      </c>
      <c r="Q108" s="186" t="s">
        <v>171</v>
      </c>
      <c r="R108" s="202" t="s">
        <v>187</v>
      </c>
      <c r="S108" s="186" t="s">
        <v>190</v>
      </c>
      <c r="T108" s="188" t="s">
        <v>164</v>
      </c>
      <c r="U108" s="202" t="s">
        <v>194</v>
      </c>
      <c r="V108" s="217" t="s">
        <v>187</v>
      </c>
      <c r="W108" s="186" t="s">
        <v>190</v>
      </c>
      <c r="X108" s="202" t="s">
        <v>164</v>
      </c>
      <c r="Y108" s="217" t="s">
        <v>196</v>
      </c>
      <c r="Z108" s="55"/>
      <c r="AA108" s="72"/>
      <c r="AB108" s="100"/>
      <c r="AC108" s="100"/>
      <c r="AD108" s="100"/>
      <c r="AE108" s="100"/>
      <c r="AF108" s="100"/>
      <c r="AG108" s="100"/>
      <c r="AH108" s="100"/>
      <c r="AI108" s="100"/>
      <c r="AJ108" s="100"/>
      <c r="AK108" s="100"/>
      <c r="AL108" s="100"/>
      <c r="AM108" s="100"/>
      <c r="AN108" s="100"/>
      <c r="AO108" s="100"/>
      <c r="AP108" s="450"/>
      <c r="AQ108" s="457"/>
      <c r="AR108" s="981"/>
      <c r="AS108" s="994"/>
      <c r="AT108" s="994"/>
      <c r="AU108" s="994"/>
      <c r="AV108" s="994"/>
      <c r="AW108" s="994"/>
      <c r="AX108" s="117"/>
      <c r="AY108" s="606"/>
      <c r="AZ108" s="606"/>
      <c r="BA108" s="1062"/>
      <c r="BB108" s="1062"/>
      <c r="BC108" s="1062"/>
      <c r="BD108" s="1062"/>
      <c r="BE108" s="1062"/>
      <c r="BF108" s="1062"/>
      <c r="BG108" s="1103"/>
    </row>
    <row r="109" spans="1:59" s="38" customFormat="1" ht="13.5" customHeight="1">
      <c r="A109" s="350"/>
      <c r="B109" s="763"/>
      <c r="C109" s="793"/>
      <c r="D109" s="816"/>
      <c r="E109" s="835"/>
      <c r="F109" s="846" t="str">
        <f t="shared" ref="F109:O109" si="58">F$9</f>
        <v xml:space="preserve"> </v>
      </c>
      <c r="G109" s="69" t="str">
        <f t="shared" si="58"/>
        <v xml:space="preserve"> </v>
      </c>
      <c r="H109" s="203" t="str">
        <f t="shared" si="58"/>
        <v xml:space="preserve"> </v>
      </c>
      <c r="I109" s="69" t="str">
        <f t="shared" si="58"/>
        <v xml:space="preserve"> </v>
      </c>
      <c r="J109" s="872" t="str">
        <f t="shared" si="58"/>
        <v xml:space="preserve"> </v>
      </c>
      <c r="K109" s="203" t="str">
        <f t="shared" si="58"/>
        <v xml:space="preserve"> </v>
      </c>
      <c r="L109" s="242" t="str">
        <f t="shared" si="58"/>
        <v xml:space="preserve"> </v>
      </c>
      <c r="M109" s="69" t="str">
        <f t="shared" si="58"/>
        <v xml:space="preserve"> </v>
      </c>
      <c r="N109" s="203" t="str">
        <f t="shared" si="58"/>
        <v>1</v>
      </c>
      <c r="O109" s="69" t="str">
        <f t="shared" si="58"/>
        <v>2</v>
      </c>
      <c r="P109" s="893"/>
      <c r="Q109" s="69" t="str">
        <f t="shared" ref="Q109:Y109" si="59">Q$9</f>
        <v xml:space="preserve"> </v>
      </c>
      <c r="R109" s="203" t="str">
        <f t="shared" si="59"/>
        <v xml:space="preserve"> </v>
      </c>
      <c r="S109" s="69" t="str">
        <f t="shared" si="59"/>
        <v xml:space="preserve"> </v>
      </c>
      <c r="T109" s="872" t="str">
        <f t="shared" si="59"/>
        <v xml:space="preserve"> </v>
      </c>
      <c r="U109" s="203" t="str">
        <f t="shared" si="59"/>
        <v xml:space="preserve"> </v>
      </c>
      <c r="V109" s="242" t="str">
        <f t="shared" si="59"/>
        <v xml:space="preserve"> </v>
      </c>
      <c r="W109" s="69" t="str">
        <f t="shared" si="59"/>
        <v xml:space="preserve"> </v>
      </c>
      <c r="X109" s="203" t="str">
        <f t="shared" si="59"/>
        <v xml:space="preserve"> </v>
      </c>
      <c r="Y109" s="242" t="str">
        <f t="shared" si="59"/>
        <v>1</v>
      </c>
      <c r="Z109" s="55"/>
      <c r="AA109" s="71" t="str">
        <f>AA$9</f>
        <v>0</v>
      </c>
      <c r="AB109" s="99" t="str">
        <f>AB$9</f>
        <v>0</v>
      </c>
      <c r="AC109" s="99">
        <f>入力シート!N113</f>
        <v>0</v>
      </c>
      <c r="AD109" s="99" t="str">
        <f>AD$9</f>
        <v>0</v>
      </c>
      <c r="AE109" s="99">
        <f>入力シート!P113</f>
        <v>0</v>
      </c>
      <c r="AF109" s="99" t="str">
        <f>AF$9</f>
        <v>0</v>
      </c>
      <c r="AG109" s="99">
        <f>入力シート!R113</f>
        <v>0</v>
      </c>
      <c r="AH109" s="99" t="str">
        <f>AH$9</f>
        <v>0</v>
      </c>
      <c r="AI109" s="99">
        <f>入力シート!T113</f>
        <v>0</v>
      </c>
      <c r="AJ109" s="99" t="str">
        <f>AJ$9</f>
        <v>1</v>
      </c>
      <c r="AK109" s="99">
        <f>入力シート!V113</f>
        <v>0</v>
      </c>
      <c r="AL109" s="99">
        <f>入力シート!W113</f>
        <v>0</v>
      </c>
      <c r="AM109" s="99" t="str">
        <f>AM$9</f>
        <v>4</v>
      </c>
      <c r="AN109" s="99">
        <f>入力シート!Y113</f>
        <v>0</v>
      </c>
      <c r="AO109" s="99" t="str">
        <f>AO$9</f>
        <v>2</v>
      </c>
      <c r="AP109" s="296" t="str">
        <f>AP$9</f>
        <v>1</v>
      </c>
      <c r="AQ109" s="457"/>
      <c r="AR109" s="474" t="str">
        <f>$AR$9</f>
        <v>法人番号</v>
      </c>
      <c r="AS109" s="499"/>
      <c r="AT109" s="370" t="str">
        <f>$AT$9</f>
        <v>1</v>
      </c>
      <c r="AU109" s="370"/>
      <c r="AV109" s="370" t="str">
        <f>$AV$9</f>
        <v>2</v>
      </c>
      <c r="AW109" s="370" t="str">
        <f>$AW$9</f>
        <v>3</v>
      </c>
      <c r="AX109" s="370" t="str">
        <f>$AX$9</f>
        <v>4</v>
      </c>
      <c r="AY109" s="370" t="str">
        <f>$AY$9</f>
        <v>5</v>
      </c>
      <c r="AZ109" s="370" t="str">
        <f>$AZ$9</f>
        <v>6</v>
      </c>
      <c r="BA109" s="370" t="str">
        <f>$BA$9</f>
        <v>7</v>
      </c>
      <c r="BB109" s="370" t="str">
        <f>$BB$9</f>
        <v>8</v>
      </c>
      <c r="BC109" s="370" t="str">
        <f>$BC$9</f>
        <v>9</v>
      </c>
      <c r="BD109" s="370" t="str">
        <f>$BD$9</f>
        <v>1</v>
      </c>
      <c r="BE109" s="370" t="str">
        <f>$BE$9</f>
        <v>2</v>
      </c>
      <c r="BF109" s="370" t="str">
        <f>$BF$9</f>
        <v>3</v>
      </c>
      <c r="BG109" s="220" t="str">
        <f>$BG$9</f>
        <v>4</v>
      </c>
    </row>
    <row r="110" spans="1:59" s="38" customFormat="1" ht="6" customHeight="1">
      <c r="A110" s="350"/>
      <c r="B110" s="764">
        <v>14</v>
      </c>
      <c r="C110" s="794" t="s">
        <v>3975</v>
      </c>
      <c r="D110" s="817"/>
      <c r="E110" s="834">
        <v>12</v>
      </c>
      <c r="F110" s="834" t="str">
        <f t="shared" ref="F110:O110" si="60">F$10</f>
        <v xml:space="preserve"> </v>
      </c>
      <c r="G110" s="131" t="str">
        <f t="shared" si="60"/>
        <v xml:space="preserve"> </v>
      </c>
      <c r="H110" s="204" t="str">
        <f t="shared" si="60"/>
        <v xml:space="preserve"> </v>
      </c>
      <c r="I110" s="187" t="str">
        <f t="shared" si="60"/>
        <v xml:space="preserve"> </v>
      </c>
      <c r="J110" s="131" t="str">
        <f t="shared" si="60"/>
        <v xml:space="preserve"> </v>
      </c>
      <c r="K110" s="204" t="str">
        <f t="shared" si="60"/>
        <v xml:space="preserve"> </v>
      </c>
      <c r="L110" s="243" t="str">
        <f t="shared" si="60"/>
        <v xml:space="preserve"> </v>
      </c>
      <c r="M110" s="187" t="str">
        <f t="shared" si="60"/>
        <v>1</v>
      </c>
      <c r="N110" s="204" t="str">
        <f t="shared" si="60"/>
        <v>2</v>
      </c>
      <c r="O110" s="187" t="str">
        <f t="shared" si="60"/>
        <v>3</v>
      </c>
      <c r="P110" s="60">
        <v>22</v>
      </c>
      <c r="Q110" s="187" t="str">
        <f t="shared" ref="Q110:Y110" si="61">Q$10</f>
        <v xml:space="preserve"> </v>
      </c>
      <c r="R110" s="204" t="str">
        <f t="shared" si="61"/>
        <v xml:space="preserve"> </v>
      </c>
      <c r="S110" s="187" t="str">
        <f t="shared" si="61"/>
        <v xml:space="preserve"> </v>
      </c>
      <c r="T110" s="131" t="str">
        <f t="shared" si="61"/>
        <v xml:space="preserve"> </v>
      </c>
      <c r="U110" s="204" t="str">
        <f t="shared" si="61"/>
        <v xml:space="preserve"> </v>
      </c>
      <c r="V110" s="243" t="str">
        <f t="shared" si="61"/>
        <v xml:space="preserve"> </v>
      </c>
      <c r="W110" s="187" t="str">
        <f t="shared" si="61"/>
        <v xml:space="preserve"> </v>
      </c>
      <c r="X110" s="204" t="str">
        <f t="shared" si="61"/>
        <v xml:space="preserve"> </v>
      </c>
      <c r="Y110" s="243" t="str">
        <f t="shared" si="61"/>
        <v>9</v>
      </c>
      <c r="Z110" s="55"/>
      <c r="AA110" s="87"/>
      <c r="AB110" s="87"/>
      <c r="AC110" s="298"/>
      <c r="AD110" s="115"/>
      <c r="AE110" s="115"/>
      <c r="AF110" s="86"/>
      <c r="AG110" s="298"/>
      <c r="AH110" s="115"/>
      <c r="AI110" s="115"/>
      <c r="AJ110" s="86"/>
      <c r="AK110" s="115"/>
      <c r="AL110" s="298"/>
      <c r="AM110" s="115"/>
      <c r="AN110" s="115"/>
      <c r="AO110" s="442"/>
      <c r="AP110" s="298"/>
      <c r="AQ110" s="457"/>
      <c r="AR110" s="475"/>
      <c r="AS110" s="500"/>
      <c r="AT110" s="510"/>
      <c r="AU110" s="518"/>
      <c r="AV110" s="536"/>
      <c r="AW110" s="561"/>
      <c r="AX110" s="578"/>
      <c r="AY110" s="607"/>
      <c r="AZ110" s="635"/>
      <c r="BA110" s="561"/>
      <c r="BB110" s="578"/>
      <c r="BC110" s="607"/>
      <c r="BD110" s="635"/>
      <c r="BE110" s="561"/>
      <c r="BF110" s="578"/>
      <c r="BG110" s="716"/>
    </row>
    <row r="111" spans="1:59" s="38" customFormat="1" ht="12" customHeight="1">
      <c r="A111" s="350"/>
      <c r="B111" s="763"/>
      <c r="C111" s="795"/>
      <c r="D111" s="818"/>
      <c r="E111" s="835"/>
      <c r="F111" s="835" t="str">
        <f t="shared" ref="F111:O111" si="62">F$9</f>
        <v xml:space="preserve"> </v>
      </c>
      <c r="G111" s="131" t="str">
        <f t="shared" si="62"/>
        <v xml:space="preserve"> </v>
      </c>
      <c r="H111" s="204" t="str">
        <f t="shared" si="62"/>
        <v xml:space="preserve"> </v>
      </c>
      <c r="I111" s="187" t="str">
        <f t="shared" si="62"/>
        <v xml:space="preserve"> </v>
      </c>
      <c r="J111" s="131" t="str">
        <f t="shared" si="62"/>
        <v xml:space="preserve"> </v>
      </c>
      <c r="K111" s="204" t="str">
        <f t="shared" si="62"/>
        <v xml:space="preserve"> </v>
      </c>
      <c r="L111" s="243" t="str">
        <f t="shared" si="62"/>
        <v xml:space="preserve"> </v>
      </c>
      <c r="M111" s="187" t="str">
        <f t="shared" si="62"/>
        <v xml:space="preserve"> </v>
      </c>
      <c r="N111" s="204" t="str">
        <f t="shared" si="62"/>
        <v>1</v>
      </c>
      <c r="O111" s="187" t="str">
        <f t="shared" si="62"/>
        <v>2</v>
      </c>
      <c r="P111" s="60"/>
      <c r="Q111" s="187" t="str">
        <f t="shared" ref="Q111:Y111" si="63">Q$9</f>
        <v xml:space="preserve"> </v>
      </c>
      <c r="R111" s="204" t="str">
        <f t="shared" si="63"/>
        <v xml:space="preserve"> </v>
      </c>
      <c r="S111" s="187" t="str">
        <f t="shared" si="63"/>
        <v xml:space="preserve"> </v>
      </c>
      <c r="T111" s="131" t="str">
        <f t="shared" si="63"/>
        <v xml:space="preserve"> </v>
      </c>
      <c r="U111" s="204" t="str">
        <f t="shared" si="63"/>
        <v xml:space="preserve"> </v>
      </c>
      <c r="V111" s="243" t="str">
        <f t="shared" si="63"/>
        <v xml:space="preserve"> </v>
      </c>
      <c r="W111" s="187" t="str">
        <f t="shared" si="63"/>
        <v xml:space="preserve"> </v>
      </c>
      <c r="X111" s="204" t="str">
        <f t="shared" si="63"/>
        <v xml:space="preserve"> </v>
      </c>
      <c r="Y111" s="243" t="str">
        <f t="shared" si="63"/>
        <v>1</v>
      </c>
      <c r="Z111" s="55"/>
      <c r="AA111" s="327" t="s">
        <v>267</v>
      </c>
      <c r="AB111" s="379"/>
      <c r="AC111" s="956" t="str">
        <f>AC$11</f>
        <v>63516000001421  20260599</v>
      </c>
      <c r="AD111" s="959"/>
      <c r="AE111" s="959"/>
      <c r="AF111" s="959"/>
      <c r="AG111" s="959"/>
      <c r="AH111" s="959"/>
      <c r="AI111" s="959"/>
      <c r="AJ111" s="959"/>
      <c r="AK111" s="959"/>
      <c r="AL111" s="959"/>
      <c r="AM111" s="959"/>
      <c r="AN111" s="959"/>
      <c r="AO111" s="959"/>
      <c r="AP111" s="959"/>
      <c r="AQ111" s="959"/>
      <c r="AR111" s="959"/>
      <c r="AS111" s="997"/>
      <c r="AT111" s="997"/>
      <c r="AU111" s="1009"/>
      <c r="AV111" s="1017" t="s">
        <v>279</v>
      </c>
      <c r="AW111" s="1023"/>
      <c r="AX111" s="1023"/>
      <c r="AY111" s="1023"/>
      <c r="AZ111" s="1023"/>
      <c r="BA111" s="1023"/>
      <c r="BB111" s="1067"/>
      <c r="BC111" s="1077" t="s">
        <v>66</v>
      </c>
      <c r="BD111" s="1023"/>
      <c r="BE111" s="1023"/>
      <c r="BF111" s="1023"/>
      <c r="BG111" s="1067"/>
    </row>
    <row r="112" spans="1:59" s="38" customFormat="1" ht="18" customHeight="1">
      <c r="A112" s="350"/>
      <c r="B112" s="765">
        <v>15</v>
      </c>
      <c r="C112" s="187" t="s">
        <v>1728</v>
      </c>
      <c r="D112" s="243"/>
      <c r="E112" s="836">
        <v>13</v>
      </c>
      <c r="F112" s="60" t="str">
        <f t="shared" ref="F112:O112" si="64">F$12</f>
        <v xml:space="preserve"> </v>
      </c>
      <c r="G112" s="131" t="str">
        <f t="shared" si="64"/>
        <v xml:space="preserve"> </v>
      </c>
      <c r="H112" s="204" t="str">
        <f t="shared" si="64"/>
        <v xml:space="preserve"> </v>
      </c>
      <c r="I112" s="187" t="str">
        <f t="shared" si="64"/>
        <v xml:space="preserve"> </v>
      </c>
      <c r="J112" s="131" t="str">
        <f t="shared" si="64"/>
        <v xml:space="preserve"> </v>
      </c>
      <c r="K112" s="204" t="str">
        <f t="shared" si="64"/>
        <v xml:space="preserve"> </v>
      </c>
      <c r="L112" s="243" t="str">
        <f t="shared" si="64"/>
        <v>1</v>
      </c>
      <c r="M112" s="187" t="str">
        <f t="shared" si="64"/>
        <v>2</v>
      </c>
      <c r="N112" s="204" t="str">
        <f t="shared" si="64"/>
        <v>3</v>
      </c>
      <c r="O112" s="187" t="str">
        <f t="shared" si="64"/>
        <v>4</v>
      </c>
      <c r="P112" s="127" t="s">
        <v>2624</v>
      </c>
      <c r="Q112" s="902" t="str">
        <f t="shared" ref="Q112:Y112" si="65">Q$12</f>
        <v xml:space="preserve"> </v>
      </c>
      <c r="R112" s="905" t="str">
        <f t="shared" si="65"/>
        <v xml:space="preserve"> </v>
      </c>
      <c r="S112" s="902" t="str">
        <f t="shared" si="65"/>
        <v xml:space="preserve"> </v>
      </c>
      <c r="T112" s="908" t="str">
        <f t="shared" si="65"/>
        <v xml:space="preserve"> </v>
      </c>
      <c r="U112" s="905" t="str">
        <f t="shared" si="65"/>
        <v xml:space="preserve"> </v>
      </c>
      <c r="V112" s="909" t="str">
        <f t="shared" si="65"/>
        <v xml:space="preserve"> </v>
      </c>
      <c r="W112" s="902" t="str">
        <f t="shared" si="65"/>
        <v xml:space="preserve"> </v>
      </c>
      <c r="X112" s="905" t="str">
        <f t="shared" si="65"/>
        <v>9</v>
      </c>
      <c r="Y112" s="909" t="str">
        <f t="shared" si="65"/>
        <v>8</v>
      </c>
      <c r="Z112" s="55"/>
      <c r="AA112" s="337"/>
      <c r="AB112" s="380"/>
      <c r="AC112" s="957"/>
      <c r="AD112" s="960"/>
      <c r="AE112" s="960"/>
      <c r="AF112" s="960"/>
      <c r="AG112" s="960"/>
      <c r="AH112" s="960"/>
      <c r="AI112" s="960"/>
      <c r="AJ112" s="960"/>
      <c r="AK112" s="960"/>
      <c r="AL112" s="960"/>
      <c r="AM112" s="960"/>
      <c r="AN112" s="960"/>
      <c r="AO112" s="960"/>
      <c r="AP112" s="960"/>
      <c r="AQ112" s="960"/>
      <c r="AR112" s="960"/>
      <c r="AS112" s="998"/>
      <c r="AT112" s="998"/>
      <c r="AU112" s="1010"/>
      <c r="AV112" s="545" t="s">
        <v>284</v>
      </c>
      <c r="AW112" s="575"/>
      <c r="AX112" s="575"/>
      <c r="AY112" s="575"/>
      <c r="AZ112" s="575"/>
      <c r="BA112" s="575"/>
      <c r="BB112" s="685"/>
      <c r="BC112" s="689" t="s">
        <v>272</v>
      </c>
      <c r="BD112" s="690"/>
      <c r="BE112" s="690"/>
      <c r="BF112" s="690"/>
      <c r="BG112" s="730"/>
    </row>
    <row r="113" spans="1:60" s="38" customFormat="1" ht="7.5" customHeight="1">
      <c r="A113" s="350"/>
      <c r="B113" s="764">
        <v>16</v>
      </c>
      <c r="C113" s="794" t="s">
        <v>2286</v>
      </c>
      <c r="D113" s="817"/>
      <c r="E113" s="834">
        <v>14</v>
      </c>
      <c r="F113" s="834" t="str">
        <f t="shared" ref="F113:O113" si="66">F$13</f>
        <v xml:space="preserve"> </v>
      </c>
      <c r="G113" s="131" t="str">
        <f t="shared" si="66"/>
        <v xml:space="preserve"> </v>
      </c>
      <c r="H113" s="204" t="str">
        <f t="shared" si="66"/>
        <v xml:space="preserve"> </v>
      </c>
      <c r="I113" s="187" t="str">
        <f t="shared" si="66"/>
        <v xml:space="preserve"> </v>
      </c>
      <c r="J113" s="131" t="str">
        <f t="shared" si="66"/>
        <v xml:space="preserve"> </v>
      </c>
      <c r="K113" s="204" t="str">
        <f t="shared" si="66"/>
        <v>1</v>
      </c>
      <c r="L113" s="243" t="str">
        <f t="shared" si="66"/>
        <v>2</v>
      </c>
      <c r="M113" s="187" t="str">
        <f t="shared" si="66"/>
        <v>3</v>
      </c>
      <c r="N113" s="204" t="str">
        <f t="shared" si="66"/>
        <v>4</v>
      </c>
      <c r="O113" s="187" t="str">
        <f t="shared" si="66"/>
        <v>5</v>
      </c>
      <c r="P113" s="60">
        <v>24</v>
      </c>
      <c r="Q113" s="187" t="str">
        <f t="shared" ref="Q113:Y113" si="67">Q$13</f>
        <v xml:space="preserve"> </v>
      </c>
      <c r="R113" s="204" t="str">
        <f t="shared" si="67"/>
        <v xml:space="preserve"> </v>
      </c>
      <c r="S113" s="187" t="str">
        <f t="shared" si="67"/>
        <v xml:space="preserve"> </v>
      </c>
      <c r="T113" s="131" t="str">
        <f t="shared" si="67"/>
        <v xml:space="preserve"> </v>
      </c>
      <c r="U113" s="204" t="str">
        <f t="shared" si="67"/>
        <v xml:space="preserve"> </v>
      </c>
      <c r="V113" s="243" t="str">
        <f t="shared" si="67"/>
        <v xml:space="preserve"> </v>
      </c>
      <c r="W113" s="187" t="str">
        <f t="shared" si="67"/>
        <v>9</v>
      </c>
      <c r="X113" s="204" t="str">
        <f t="shared" si="67"/>
        <v>8</v>
      </c>
      <c r="Y113" s="243" t="str">
        <f t="shared" si="67"/>
        <v>7</v>
      </c>
      <c r="Z113" s="55"/>
      <c r="AA113" s="348" t="s">
        <v>19</v>
      </c>
      <c r="AB113" s="384"/>
      <c r="AC113" s="372"/>
      <c r="AD113" s="372"/>
      <c r="AE113" s="372"/>
      <c r="AF113" s="372"/>
      <c r="AG113" s="372"/>
      <c r="AH113" s="372"/>
      <c r="AI113" s="372"/>
      <c r="AJ113" s="372"/>
      <c r="AK113" s="372"/>
      <c r="AL113" s="372"/>
      <c r="AM113" s="372"/>
      <c r="AN113" s="372"/>
      <c r="AO113" s="372"/>
      <c r="AP113" s="372"/>
      <c r="AQ113" s="372"/>
      <c r="AR113" s="372"/>
      <c r="AS113" s="503"/>
      <c r="AT113" s="503"/>
      <c r="AU113" s="521"/>
      <c r="AV113" s="546" t="s">
        <v>44</v>
      </c>
      <c r="AW113" s="562"/>
      <c r="AX113" s="173" t="s">
        <v>164</v>
      </c>
      <c r="AY113" s="188" t="s">
        <v>171</v>
      </c>
      <c r="AZ113" s="202" t="s">
        <v>187</v>
      </c>
      <c r="BA113" s="217" t="s">
        <v>190</v>
      </c>
      <c r="BB113" s="173" t="s">
        <v>164</v>
      </c>
      <c r="BC113" s="861" t="s">
        <v>194</v>
      </c>
      <c r="BD113" s="173" t="s">
        <v>187</v>
      </c>
      <c r="BE113" s="188" t="s">
        <v>190</v>
      </c>
      <c r="BF113" s="202" t="s">
        <v>164</v>
      </c>
      <c r="BG113" s="217" t="s">
        <v>196</v>
      </c>
    </row>
    <row r="114" spans="1:60" s="38" customFormat="1" ht="12.75" customHeight="1">
      <c r="A114" s="350"/>
      <c r="B114" s="763"/>
      <c r="C114" s="795"/>
      <c r="D114" s="818"/>
      <c r="E114" s="835"/>
      <c r="F114" s="835" t="str">
        <f t="shared" ref="F114:O114" si="68">F$9</f>
        <v xml:space="preserve"> </v>
      </c>
      <c r="G114" s="131" t="str">
        <f t="shared" si="68"/>
        <v xml:space="preserve"> </v>
      </c>
      <c r="H114" s="204" t="str">
        <f t="shared" si="68"/>
        <v xml:space="preserve"> </v>
      </c>
      <c r="I114" s="187" t="str">
        <f t="shared" si="68"/>
        <v xml:space="preserve"> </v>
      </c>
      <c r="J114" s="131" t="str">
        <f t="shared" si="68"/>
        <v xml:space="preserve"> </v>
      </c>
      <c r="K114" s="204" t="str">
        <f t="shared" si="68"/>
        <v xml:space="preserve"> </v>
      </c>
      <c r="L114" s="243" t="str">
        <f t="shared" si="68"/>
        <v xml:space="preserve"> </v>
      </c>
      <c r="M114" s="187" t="str">
        <f t="shared" si="68"/>
        <v xml:space="preserve"> </v>
      </c>
      <c r="N114" s="204" t="str">
        <f t="shared" si="68"/>
        <v>1</v>
      </c>
      <c r="O114" s="187" t="str">
        <f t="shared" si="68"/>
        <v>2</v>
      </c>
      <c r="P114" s="60"/>
      <c r="Q114" s="187" t="str">
        <f t="shared" ref="Q114:Y114" si="69">Q$9</f>
        <v xml:space="preserve"> </v>
      </c>
      <c r="R114" s="204" t="str">
        <f t="shared" si="69"/>
        <v xml:space="preserve"> </v>
      </c>
      <c r="S114" s="187" t="str">
        <f t="shared" si="69"/>
        <v xml:space="preserve"> </v>
      </c>
      <c r="T114" s="131" t="str">
        <f t="shared" si="69"/>
        <v xml:space="preserve"> </v>
      </c>
      <c r="U114" s="204" t="str">
        <f t="shared" si="69"/>
        <v xml:space="preserve"> </v>
      </c>
      <c r="V114" s="243" t="str">
        <f t="shared" si="69"/>
        <v xml:space="preserve"> </v>
      </c>
      <c r="W114" s="187" t="str">
        <f t="shared" si="69"/>
        <v xml:space="preserve"> </v>
      </c>
      <c r="X114" s="204" t="str">
        <f t="shared" si="69"/>
        <v xml:space="preserve"> </v>
      </c>
      <c r="Y114" s="243" t="str">
        <f t="shared" si="69"/>
        <v>1</v>
      </c>
      <c r="Z114" s="55"/>
      <c r="AA114" s="340"/>
      <c r="AB114" s="374"/>
      <c r="AC114" s="374"/>
      <c r="AD114" s="374"/>
      <c r="AE114" s="374"/>
      <c r="AF114" s="374"/>
      <c r="AG114" s="374"/>
      <c r="AH114" s="374"/>
      <c r="AI114" s="374"/>
      <c r="AJ114" s="374"/>
      <c r="AK114" s="374"/>
      <c r="AL114" s="374"/>
      <c r="AM114" s="374"/>
      <c r="AN114" s="374"/>
      <c r="AO114" s="374"/>
      <c r="AP114" s="374"/>
      <c r="AQ114" s="374"/>
      <c r="AR114" s="374"/>
      <c r="AS114" s="505"/>
      <c r="AT114" s="505"/>
      <c r="AU114" s="523"/>
      <c r="AV114" s="893"/>
      <c r="AW114" s="115"/>
      <c r="AX114" s="96" t="str">
        <f t="shared" ref="AX114:BG114" si="70">AX$14</f>
        <v>1</v>
      </c>
      <c r="AY114" s="1041" t="str">
        <f t="shared" si="70"/>
        <v>3</v>
      </c>
      <c r="AZ114" s="637" t="str">
        <f t="shared" si="70"/>
        <v>7</v>
      </c>
      <c r="BA114" s="1063" t="str">
        <f t="shared" si="70"/>
        <v>1</v>
      </c>
      <c r="BB114" s="96" t="str">
        <f t="shared" si="70"/>
        <v>7</v>
      </c>
      <c r="BC114" s="637" t="str">
        <f t="shared" si="70"/>
        <v>4</v>
      </c>
      <c r="BD114" s="96" t="str">
        <f t="shared" si="70"/>
        <v>2</v>
      </c>
      <c r="BE114" s="1041" t="str">
        <f t="shared" si="70"/>
        <v>0</v>
      </c>
      <c r="BF114" s="637" t="str">
        <f t="shared" si="70"/>
        <v>9</v>
      </c>
      <c r="BG114" s="1063" t="str">
        <f t="shared" si="70"/>
        <v>4</v>
      </c>
    </row>
    <row r="115" spans="1:60" s="38" customFormat="1" ht="18" customHeight="1">
      <c r="A115" s="350"/>
      <c r="B115" s="765">
        <v>17</v>
      </c>
      <c r="C115" s="187" t="s">
        <v>3767</v>
      </c>
      <c r="D115" s="243"/>
      <c r="E115" s="60">
        <v>15</v>
      </c>
      <c r="F115" s="60" t="str">
        <f t="shared" ref="F115:O115" si="71">F$15</f>
        <v xml:space="preserve"> </v>
      </c>
      <c r="G115" s="131" t="str">
        <f t="shared" si="71"/>
        <v xml:space="preserve"> </v>
      </c>
      <c r="H115" s="204" t="str">
        <f t="shared" si="71"/>
        <v xml:space="preserve"> </v>
      </c>
      <c r="I115" s="187" t="str">
        <f t="shared" si="71"/>
        <v xml:space="preserve"> </v>
      </c>
      <c r="J115" s="131" t="str">
        <f t="shared" si="71"/>
        <v>1</v>
      </c>
      <c r="K115" s="204" t="str">
        <f t="shared" si="71"/>
        <v>2</v>
      </c>
      <c r="L115" s="243" t="str">
        <f t="shared" si="71"/>
        <v>3</v>
      </c>
      <c r="M115" s="187" t="str">
        <f t="shared" si="71"/>
        <v>4</v>
      </c>
      <c r="N115" s="204" t="str">
        <f t="shared" si="71"/>
        <v>5</v>
      </c>
      <c r="O115" s="884" t="str">
        <f t="shared" si="71"/>
        <v>6</v>
      </c>
      <c r="P115" s="60">
        <v>25</v>
      </c>
      <c r="Q115" s="187" t="str">
        <f t="shared" ref="Q115:Y115" si="72">Q$15</f>
        <v xml:space="preserve"> </v>
      </c>
      <c r="R115" s="204" t="str">
        <f t="shared" si="72"/>
        <v xml:space="preserve"> </v>
      </c>
      <c r="S115" s="187" t="str">
        <f t="shared" si="72"/>
        <v xml:space="preserve"> </v>
      </c>
      <c r="T115" s="131" t="str">
        <f t="shared" si="72"/>
        <v xml:space="preserve"> </v>
      </c>
      <c r="U115" s="204" t="str">
        <f t="shared" si="72"/>
        <v xml:space="preserve"> </v>
      </c>
      <c r="V115" s="243" t="str">
        <f t="shared" si="72"/>
        <v>9</v>
      </c>
      <c r="W115" s="187" t="str">
        <f t="shared" si="72"/>
        <v>8</v>
      </c>
      <c r="X115" s="204" t="str">
        <f t="shared" si="72"/>
        <v>7</v>
      </c>
      <c r="Y115" s="243" t="str">
        <f t="shared" si="72"/>
        <v>6</v>
      </c>
      <c r="Z115" s="55"/>
      <c r="AA115" s="349" t="s">
        <v>3264</v>
      </c>
      <c r="AB115" s="385"/>
      <c r="AC115" s="401" t="s">
        <v>785</v>
      </c>
      <c r="AD115" s="412"/>
      <c r="AE115" s="412"/>
      <c r="AF115" s="412"/>
      <c r="AG115" s="412"/>
      <c r="AH115" s="412"/>
      <c r="AI115" s="412"/>
      <c r="AJ115" s="412"/>
      <c r="AK115" s="412"/>
      <c r="AL115" s="412"/>
      <c r="AM115" s="412"/>
      <c r="AN115" s="412"/>
      <c r="AO115" s="412"/>
      <c r="AP115" s="412"/>
      <c r="AQ115" s="412"/>
      <c r="AR115" s="412"/>
      <c r="AS115" s="412"/>
      <c r="AT115" s="412"/>
      <c r="AU115" s="1006"/>
      <c r="AV115" s="127" t="s">
        <v>26</v>
      </c>
      <c r="AW115" s="187"/>
      <c r="AX115" s="187"/>
      <c r="AY115" s="131" t="str">
        <f t="shared" ref="AY115:BG115" si="73">AY$15</f>
        <v xml:space="preserve"> </v>
      </c>
      <c r="AZ115" s="204" t="str">
        <f t="shared" si="73"/>
        <v xml:space="preserve"> </v>
      </c>
      <c r="BA115" s="243" t="str">
        <f t="shared" si="73"/>
        <v>1</v>
      </c>
      <c r="BB115" s="187" t="str">
        <f t="shared" si="73"/>
        <v>0</v>
      </c>
      <c r="BC115" s="204" t="str">
        <f t="shared" si="73"/>
        <v>9</v>
      </c>
      <c r="BD115" s="187" t="str">
        <f t="shared" si="73"/>
        <v>7</v>
      </c>
      <c r="BE115" s="131" t="str">
        <f t="shared" si="73"/>
        <v>3</v>
      </c>
      <c r="BF115" s="204" t="str">
        <f t="shared" si="73"/>
        <v>9</v>
      </c>
      <c r="BG115" s="243" t="str">
        <f t="shared" si="73"/>
        <v>0</v>
      </c>
    </row>
    <row r="116" spans="1:60" s="38" customFormat="1" ht="18" customHeight="1">
      <c r="A116" s="350"/>
      <c r="B116" s="766">
        <v>18</v>
      </c>
      <c r="C116" s="796" t="s">
        <v>3976</v>
      </c>
      <c r="D116" s="819"/>
      <c r="E116" s="60">
        <v>16</v>
      </c>
      <c r="F116" s="60" t="str">
        <f t="shared" ref="F116:O116" si="74">F$16</f>
        <v xml:space="preserve"> </v>
      </c>
      <c r="G116" s="131" t="str">
        <f t="shared" si="74"/>
        <v xml:space="preserve"> </v>
      </c>
      <c r="H116" s="204" t="str">
        <f t="shared" si="74"/>
        <v xml:space="preserve"> </v>
      </c>
      <c r="I116" s="187" t="str">
        <f t="shared" si="74"/>
        <v>1</v>
      </c>
      <c r="J116" s="131" t="str">
        <f t="shared" si="74"/>
        <v>2</v>
      </c>
      <c r="K116" s="204" t="str">
        <f t="shared" si="74"/>
        <v>3</v>
      </c>
      <c r="L116" s="243" t="str">
        <f t="shared" si="74"/>
        <v>4</v>
      </c>
      <c r="M116" s="187" t="str">
        <f t="shared" si="74"/>
        <v>5</v>
      </c>
      <c r="N116" s="204" t="str">
        <f t="shared" si="74"/>
        <v>6</v>
      </c>
      <c r="O116" s="187" t="str">
        <f t="shared" si="74"/>
        <v>7</v>
      </c>
      <c r="P116" s="60">
        <v>26</v>
      </c>
      <c r="Q116" s="187" t="str">
        <f t="shared" ref="Q116:Y116" si="75">Q$16</f>
        <v xml:space="preserve"> </v>
      </c>
      <c r="R116" s="204" t="str">
        <f t="shared" si="75"/>
        <v xml:space="preserve"> </v>
      </c>
      <c r="S116" s="187" t="str">
        <f t="shared" si="75"/>
        <v xml:space="preserve"> </v>
      </c>
      <c r="T116" s="131" t="str">
        <f t="shared" si="75"/>
        <v xml:space="preserve"> </v>
      </c>
      <c r="U116" s="204" t="str">
        <f t="shared" si="75"/>
        <v>9</v>
      </c>
      <c r="V116" s="243" t="str">
        <f t="shared" si="75"/>
        <v>8</v>
      </c>
      <c r="W116" s="187" t="str">
        <f t="shared" si="75"/>
        <v>7</v>
      </c>
      <c r="X116" s="204" t="str">
        <f t="shared" si="75"/>
        <v>6</v>
      </c>
      <c r="Y116" s="243" t="str">
        <f t="shared" si="75"/>
        <v>5</v>
      </c>
      <c r="Z116" s="55"/>
      <c r="AA116" s="350"/>
      <c r="AB116" s="386"/>
      <c r="AC116" s="401" t="s">
        <v>3564</v>
      </c>
      <c r="AD116" s="412"/>
      <c r="AE116" s="412"/>
      <c r="AF116" s="412"/>
      <c r="AG116" s="412"/>
      <c r="AH116" s="412"/>
      <c r="AI116" s="412"/>
      <c r="AJ116" s="412"/>
      <c r="AK116" s="412"/>
      <c r="AL116" s="412"/>
      <c r="AM116" s="412"/>
      <c r="AN116" s="412"/>
      <c r="AO116" s="412"/>
      <c r="AP116" s="412"/>
      <c r="AQ116" s="412"/>
      <c r="AR116" s="412"/>
      <c r="AS116" s="412"/>
      <c r="AT116" s="412"/>
      <c r="AU116" s="1006"/>
      <c r="AV116" s="127" t="s">
        <v>58</v>
      </c>
      <c r="AW116" s="187"/>
      <c r="AX116" s="187"/>
      <c r="AY116" s="131" t="str">
        <f t="shared" ref="AY116:BG116" si="76">AY$16</f>
        <v xml:space="preserve"> </v>
      </c>
      <c r="AZ116" s="204" t="str">
        <f t="shared" si="76"/>
        <v xml:space="preserve"> </v>
      </c>
      <c r="BA116" s="243" t="str">
        <f t="shared" si="76"/>
        <v xml:space="preserve"> </v>
      </c>
      <c r="BB116" s="187" t="str">
        <f t="shared" si="76"/>
        <v xml:space="preserve"> </v>
      </c>
      <c r="BC116" s="204" t="str">
        <f t="shared" si="76"/>
        <v xml:space="preserve"> </v>
      </c>
      <c r="BD116" s="187" t="str">
        <f t="shared" si="76"/>
        <v>1</v>
      </c>
      <c r="BE116" s="131" t="str">
        <f t="shared" si="76"/>
        <v>0</v>
      </c>
      <c r="BF116" s="204" t="str">
        <f t="shared" si="76"/>
        <v>0</v>
      </c>
      <c r="BG116" s="243" t="str">
        <f t="shared" si="76"/>
        <v>0</v>
      </c>
    </row>
    <row r="117" spans="1:60" s="38" customFormat="1" ht="18" customHeight="1">
      <c r="A117" s="740"/>
      <c r="B117" s="766">
        <v>19</v>
      </c>
      <c r="C117" s="187" t="s">
        <v>3978</v>
      </c>
      <c r="D117" s="243"/>
      <c r="E117" s="836">
        <v>17</v>
      </c>
      <c r="F117" s="60" t="str">
        <f t="shared" ref="F117:O117" si="77">F$17</f>
        <v xml:space="preserve"> </v>
      </c>
      <c r="G117" s="131" t="str">
        <f t="shared" si="77"/>
        <v xml:space="preserve"> </v>
      </c>
      <c r="H117" s="204" t="str">
        <f t="shared" si="77"/>
        <v>1</v>
      </c>
      <c r="I117" s="187" t="str">
        <f t="shared" si="77"/>
        <v>2</v>
      </c>
      <c r="J117" s="131" t="str">
        <f t="shared" si="77"/>
        <v>3</v>
      </c>
      <c r="K117" s="204" t="str">
        <f t="shared" si="77"/>
        <v>4</v>
      </c>
      <c r="L117" s="243" t="str">
        <f t="shared" si="77"/>
        <v>5</v>
      </c>
      <c r="M117" s="187" t="str">
        <f t="shared" si="77"/>
        <v>6</v>
      </c>
      <c r="N117" s="204" t="str">
        <f t="shared" si="77"/>
        <v>7</v>
      </c>
      <c r="O117" s="187" t="str">
        <f t="shared" si="77"/>
        <v>8</v>
      </c>
      <c r="P117" s="60">
        <v>27</v>
      </c>
      <c r="Q117" s="187" t="str">
        <f t="shared" ref="Q117:Y117" si="78">Q$17</f>
        <v xml:space="preserve"> </v>
      </c>
      <c r="R117" s="204" t="str">
        <f t="shared" si="78"/>
        <v xml:space="preserve"> </v>
      </c>
      <c r="S117" s="187" t="str">
        <f t="shared" si="78"/>
        <v xml:space="preserve"> </v>
      </c>
      <c r="T117" s="131" t="str">
        <f t="shared" si="78"/>
        <v>9</v>
      </c>
      <c r="U117" s="204" t="str">
        <f t="shared" si="78"/>
        <v>8</v>
      </c>
      <c r="V117" s="243" t="str">
        <f t="shared" si="78"/>
        <v>7</v>
      </c>
      <c r="W117" s="187" t="str">
        <f t="shared" si="78"/>
        <v>6</v>
      </c>
      <c r="X117" s="204" t="str">
        <f t="shared" si="78"/>
        <v>5</v>
      </c>
      <c r="Y117" s="243" t="str">
        <f t="shared" si="78"/>
        <v>4</v>
      </c>
      <c r="Z117" s="55"/>
      <c r="AA117" s="740"/>
      <c r="AB117" s="952"/>
      <c r="AC117" s="401" t="s">
        <v>3938</v>
      </c>
      <c r="AD117" s="412"/>
      <c r="AE117" s="412"/>
      <c r="AF117" s="412"/>
      <c r="AG117" s="412"/>
      <c r="AH117" s="412"/>
      <c r="AI117" s="412"/>
      <c r="AJ117" s="412"/>
      <c r="AK117" s="412"/>
      <c r="AL117" s="412"/>
      <c r="AM117" s="412"/>
      <c r="AN117" s="412"/>
      <c r="AO117" s="412"/>
      <c r="AP117" s="412"/>
      <c r="AQ117" s="412"/>
      <c r="AR117" s="412"/>
      <c r="AS117" s="412"/>
      <c r="AT117" s="412"/>
      <c r="AU117" s="1006"/>
      <c r="AV117" s="129" t="s">
        <v>69</v>
      </c>
      <c r="AW117" s="115"/>
      <c r="AX117" s="69"/>
      <c r="AY117" s="72" t="str">
        <f t="shared" ref="AY117:BG117" si="79">AY$17</f>
        <v xml:space="preserve"> </v>
      </c>
      <c r="AZ117" s="274" t="str">
        <f t="shared" si="79"/>
        <v xml:space="preserve"> </v>
      </c>
      <c r="BA117" s="450" t="str">
        <f t="shared" si="79"/>
        <v>1</v>
      </c>
      <c r="BB117" s="69" t="str">
        <f t="shared" si="79"/>
        <v>0</v>
      </c>
      <c r="BC117" s="203" t="str">
        <f t="shared" si="79"/>
        <v>9</v>
      </c>
      <c r="BD117" s="69" t="str">
        <f t="shared" si="79"/>
        <v>8</v>
      </c>
      <c r="BE117" s="72" t="str">
        <f t="shared" si="79"/>
        <v>3</v>
      </c>
      <c r="BF117" s="274" t="str">
        <f t="shared" si="79"/>
        <v>9</v>
      </c>
      <c r="BG117" s="450" t="str">
        <f t="shared" si="79"/>
        <v>0</v>
      </c>
    </row>
    <row r="118" spans="1:60" s="38" customFormat="1" ht="21" customHeight="1">
      <c r="A118" s="647" t="s">
        <v>105</v>
      </c>
      <c r="B118" s="767" t="s">
        <v>149</v>
      </c>
      <c r="C118" s="797"/>
      <c r="D118" s="820"/>
      <c r="E118" s="837">
        <v>18</v>
      </c>
      <c r="F118" s="60" t="str">
        <f t="shared" ref="F118:O118" si="80">F$18</f>
        <v xml:space="preserve"> </v>
      </c>
      <c r="G118" s="69" t="str">
        <f t="shared" si="80"/>
        <v>1</v>
      </c>
      <c r="H118" s="203" t="str">
        <f t="shared" si="80"/>
        <v>2</v>
      </c>
      <c r="I118" s="69" t="str">
        <f t="shared" si="80"/>
        <v>3</v>
      </c>
      <c r="J118" s="872" t="str">
        <f t="shared" si="80"/>
        <v>4</v>
      </c>
      <c r="K118" s="203" t="str">
        <f t="shared" si="80"/>
        <v>5</v>
      </c>
      <c r="L118" s="242" t="str">
        <f t="shared" si="80"/>
        <v>6</v>
      </c>
      <c r="M118" s="69" t="str">
        <f t="shared" si="80"/>
        <v>7</v>
      </c>
      <c r="N118" s="203" t="str">
        <f t="shared" si="80"/>
        <v>8</v>
      </c>
      <c r="O118" s="69" t="str">
        <f t="shared" si="80"/>
        <v>9</v>
      </c>
      <c r="P118" s="894"/>
      <c r="Q118" s="256"/>
      <c r="R118" s="256"/>
      <c r="S118" s="256"/>
      <c r="T118" s="256"/>
      <c r="U118" s="256"/>
      <c r="V118" s="256"/>
      <c r="W118" s="256"/>
      <c r="X118" s="256"/>
      <c r="Y118" s="305"/>
      <c r="Z118" s="55"/>
      <c r="AA118" s="345" t="s">
        <v>3370</v>
      </c>
      <c r="AB118" s="381"/>
      <c r="AC118" s="381"/>
      <c r="AD118" s="381"/>
      <c r="AE118" s="381"/>
      <c r="AF118" s="381"/>
      <c r="AG118" s="425"/>
      <c r="AH118" s="425"/>
      <c r="AI118" s="425"/>
      <c r="AJ118" s="425"/>
      <c r="AK118" s="425"/>
      <c r="AL118" s="425"/>
      <c r="AM118" s="425"/>
      <c r="AN118" s="425"/>
      <c r="AO118" s="425"/>
      <c r="AP118" s="425"/>
      <c r="AQ118" s="425"/>
      <c r="AR118" s="379"/>
      <c r="AS118" s="379"/>
      <c r="AT118" s="379"/>
      <c r="AU118" s="1011"/>
      <c r="AV118" s="99"/>
      <c r="AW118" s="99"/>
      <c r="AX118" s="99"/>
      <c r="AY118" s="449"/>
      <c r="AZ118" s="647" t="s">
        <v>37</v>
      </c>
      <c r="BA118" s="349"/>
      <c r="BB118" s="1073"/>
      <c r="BC118" s="1073"/>
      <c r="BD118" s="1073"/>
      <c r="BE118" s="1073"/>
      <c r="BF118" s="1073"/>
      <c r="BG118" s="385"/>
    </row>
    <row r="119" spans="1:60" s="38" customFormat="1" ht="21" customHeight="1">
      <c r="A119" s="742"/>
      <c r="B119" s="772" t="s">
        <v>213</v>
      </c>
      <c r="C119" s="801"/>
      <c r="D119" s="821"/>
      <c r="E119" s="838">
        <v>19</v>
      </c>
      <c r="F119" s="847" t="str">
        <f t="shared" ref="F119:O119" si="81">F$19</f>
        <v>1</v>
      </c>
      <c r="G119" s="71" t="str">
        <f t="shared" si="81"/>
        <v>2</v>
      </c>
      <c r="H119" s="862" t="str">
        <f t="shared" si="81"/>
        <v>3</v>
      </c>
      <c r="I119" s="99" t="str">
        <f t="shared" si="81"/>
        <v>4</v>
      </c>
      <c r="J119" s="71" t="str">
        <f t="shared" si="81"/>
        <v>5</v>
      </c>
      <c r="K119" s="862" t="str">
        <f t="shared" si="81"/>
        <v>6</v>
      </c>
      <c r="L119" s="449" t="str">
        <f t="shared" si="81"/>
        <v>7</v>
      </c>
      <c r="M119" s="99" t="str">
        <f t="shared" si="81"/>
        <v>8</v>
      </c>
      <c r="N119" s="862" t="str">
        <f t="shared" si="81"/>
        <v>9</v>
      </c>
      <c r="O119" s="99" t="str">
        <f t="shared" si="81"/>
        <v>0</v>
      </c>
      <c r="P119" s="894"/>
      <c r="Q119" s="256"/>
      <c r="R119" s="256"/>
      <c r="S119" s="256"/>
      <c r="T119" s="256"/>
      <c r="U119" s="256"/>
      <c r="V119" s="256"/>
      <c r="W119" s="256"/>
      <c r="X119" s="256"/>
      <c r="Y119" s="305"/>
      <c r="Z119" s="55"/>
      <c r="AA119" s="346"/>
      <c r="AB119" s="145"/>
      <c r="AC119" s="145"/>
      <c r="AD119" s="145"/>
      <c r="AE119" s="145"/>
      <c r="AF119" s="145"/>
      <c r="AG119" s="264"/>
      <c r="AH119" s="145"/>
      <c r="AI119" s="145"/>
      <c r="AJ119" s="145"/>
      <c r="AK119" s="145"/>
      <c r="AL119" s="145"/>
      <c r="AM119" s="145"/>
      <c r="AN119" s="145"/>
      <c r="AO119" s="145"/>
      <c r="AP119" s="145"/>
      <c r="AQ119" s="145"/>
      <c r="AR119" s="68"/>
      <c r="AS119" s="68"/>
      <c r="AT119" s="68"/>
      <c r="AU119" s="68"/>
      <c r="AV119" s="68"/>
      <c r="AW119" s="68"/>
      <c r="AX119" s="68"/>
      <c r="AY119" s="1042"/>
      <c r="AZ119" s="633"/>
      <c r="BA119" s="350"/>
      <c r="BB119" s="67"/>
      <c r="BC119" s="67"/>
      <c r="BD119" s="67"/>
      <c r="BE119" s="67"/>
      <c r="BF119" s="67"/>
      <c r="BG119" s="386"/>
    </row>
    <row r="120" spans="1:60" s="38" customFormat="1" ht="21" customHeight="1">
      <c r="A120" s="745" t="s">
        <v>215</v>
      </c>
      <c r="B120" s="780"/>
      <c r="C120" s="780"/>
      <c r="D120" s="823"/>
      <c r="E120" s="840">
        <v>20</v>
      </c>
      <c r="F120" s="848" t="str">
        <f t="shared" ref="F120:O120" si="82">F$20</f>
        <v>1</v>
      </c>
      <c r="G120" s="855" t="str">
        <f t="shared" si="82"/>
        <v>3</v>
      </c>
      <c r="H120" s="863" t="str">
        <f t="shared" si="82"/>
        <v>7</v>
      </c>
      <c r="I120" s="855" t="str">
        <f t="shared" si="82"/>
        <v>1</v>
      </c>
      <c r="J120" s="873" t="str">
        <f t="shared" si="82"/>
        <v>7</v>
      </c>
      <c r="K120" s="863" t="str">
        <f t="shared" si="82"/>
        <v>4</v>
      </c>
      <c r="L120" s="874" t="str">
        <f t="shared" si="82"/>
        <v>2</v>
      </c>
      <c r="M120" s="855" t="str">
        <f t="shared" si="82"/>
        <v>0</v>
      </c>
      <c r="N120" s="863" t="str">
        <f t="shared" si="82"/>
        <v>9</v>
      </c>
      <c r="O120" s="855" t="str">
        <f t="shared" si="82"/>
        <v>4</v>
      </c>
      <c r="P120" s="848">
        <v>28</v>
      </c>
      <c r="Q120" s="855" t="str">
        <f t="shared" ref="Q120:Y120" si="83">Q$20</f>
        <v xml:space="preserve"> </v>
      </c>
      <c r="R120" s="863" t="str">
        <f t="shared" si="83"/>
        <v xml:space="preserve"> </v>
      </c>
      <c r="S120" s="855" t="str">
        <f t="shared" si="83"/>
        <v>1</v>
      </c>
      <c r="T120" s="873" t="str">
        <f t="shared" si="83"/>
        <v>0</v>
      </c>
      <c r="U120" s="863" t="str">
        <f t="shared" si="83"/>
        <v>9</v>
      </c>
      <c r="V120" s="874" t="str">
        <f t="shared" si="83"/>
        <v>7</v>
      </c>
      <c r="W120" s="855" t="str">
        <f t="shared" si="83"/>
        <v>3</v>
      </c>
      <c r="X120" s="863" t="str">
        <f t="shared" si="83"/>
        <v>9</v>
      </c>
      <c r="Y120" s="929" t="str">
        <f t="shared" si="83"/>
        <v>0</v>
      </c>
      <c r="Z120" s="55"/>
      <c r="AA120" s="346"/>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621"/>
      <c r="AZ120" s="633"/>
      <c r="BA120" s="350"/>
      <c r="BB120" s="67"/>
      <c r="BC120" s="67"/>
      <c r="BD120" s="67"/>
      <c r="BE120" s="67"/>
      <c r="BF120" s="67"/>
      <c r="BG120" s="386"/>
    </row>
    <row r="121" spans="1:60" s="38" customFormat="1" ht="21" customHeight="1">
      <c r="A121" s="57" t="s">
        <v>80</v>
      </c>
      <c r="B121" s="774"/>
      <c r="C121" s="804"/>
      <c r="D121" s="804"/>
      <c r="E121" s="804"/>
      <c r="F121" s="804"/>
      <c r="G121" s="804"/>
      <c r="H121" s="804"/>
      <c r="I121" s="804"/>
      <c r="J121" s="804"/>
      <c r="K121" s="804"/>
      <c r="L121" s="804"/>
      <c r="M121" s="804"/>
      <c r="N121" s="804"/>
      <c r="O121" s="804"/>
      <c r="P121" s="804"/>
      <c r="Q121" s="804"/>
      <c r="R121" s="804"/>
      <c r="S121" s="804"/>
      <c r="T121" s="804"/>
      <c r="U121" s="804"/>
      <c r="V121" s="804"/>
      <c r="W121" s="804"/>
      <c r="X121" s="804"/>
      <c r="Y121" s="927"/>
      <c r="Z121" s="55"/>
      <c r="AA121" s="346"/>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621"/>
      <c r="AZ121" s="633"/>
      <c r="BA121" s="350"/>
      <c r="BB121" s="67"/>
      <c r="BC121" s="67"/>
      <c r="BD121" s="67"/>
      <c r="BE121" s="67"/>
      <c r="BF121" s="67"/>
      <c r="BG121" s="386"/>
    </row>
    <row r="122" spans="1:60" s="38" customFormat="1" ht="19.5" customHeight="1">
      <c r="A122" s="57"/>
      <c r="B122" s="774"/>
      <c r="C122" s="802"/>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927"/>
      <c r="Z122" s="55"/>
      <c r="AA122" s="347"/>
      <c r="AB122" s="382"/>
      <c r="AC122" s="382"/>
      <c r="AD122" s="382"/>
      <c r="AE122" s="382"/>
      <c r="AF122" s="382"/>
      <c r="AG122" s="382"/>
      <c r="AH122" s="382"/>
      <c r="AI122" s="382"/>
      <c r="AJ122" s="382"/>
      <c r="AK122" s="382"/>
      <c r="AL122" s="382"/>
      <c r="AM122" s="382"/>
      <c r="AN122" s="382"/>
      <c r="AO122" s="382"/>
      <c r="AP122" s="382"/>
      <c r="AQ122" s="382"/>
      <c r="AR122" s="382"/>
      <c r="AS122" s="382"/>
      <c r="AT122" s="382"/>
      <c r="AU122" s="382"/>
      <c r="AV122" s="382"/>
      <c r="AW122" s="382"/>
      <c r="AX122" s="382"/>
      <c r="AY122" s="622"/>
      <c r="AZ122" s="633"/>
      <c r="BA122" s="350"/>
      <c r="BB122" s="67"/>
      <c r="BC122" s="67"/>
      <c r="BD122" s="67"/>
      <c r="BE122" s="67"/>
      <c r="BF122" s="67"/>
      <c r="BG122" s="386"/>
    </row>
    <row r="123" spans="1:60" ht="21" customHeight="1">
      <c r="A123" s="58"/>
      <c r="B123" s="775"/>
      <c r="C123" s="803"/>
      <c r="D123" s="803"/>
      <c r="E123" s="803"/>
      <c r="F123" s="803"/>
      <c r="G123" s="803"/>
      <c r="H123" s="803"/>
      <c r="I123" s="803"/>
      <c r="J123" s="803"/>
      <c r="K123" s="803"/>
      <c r="L123" s="803"/>
      <c r="M123" s="803"/>
      <c r="N123" s="803"/>
      <c r="O123" s="803"/>
      <c r="P123" s="803"/>
      <c r="Q123" s="803"/>
      <c r="R123" s="803"/>
      <c r="S123" s="803"/>
      <c r="T123" s="803"/>
      <c r="U123" s="803"/>
      <c r="V123" s="803"/>
      <c r="W123" s="803"/>
      <c r="X123" s="803"/>
      <c r="Y123" s="928"/>
      <c r="Z123" s="66"/>
      <c r="AA123" s="335" t="s">
        <v>1862</v>
      </c>
      <c r="AB123" s="368"/>
      <c r="AC123" s="368"/>
      <c r="AD123" s="368"/>
      <c r="AE123" s="368"/>
      <c r="AF123" s="368"/>
      <c r="AG123" s="368"/>
      <c r="AH123" s="368"/>
      <c r="AI123" s="368"/>
      <c r="AJ123" s="368"/>
      <c r="AK123" s="368"/>
      <c r="AL123" s="368"/>
      <c r="AM123" s="368"/>
      <c r="AN123" s="368"/>
      <c r="AO123" s="368"/>
      <c r="AP123" s="368"/>
      <c r="AQ123" s="368"/>
      <c r="AR123" s="368"/>
      <c r="AS123" s="368"/>
      <c r="AT123" s="368"/>
      <c r="AU123" s="368"/>
      <c r="AV123" s="368"/>
      <c r="AW123" s="368"/>
      <c r="AX123" s="368"/>
      <c r="AY123" s="623"/>
      <c r="AZ123" s="634"/>
      <c r="BA123" s="740"/>
      <c r="BB123" s="1074"/>
      <c r="BC123" s="1074"/>
      <c r="BD123" s="1074"/>
      <c r="BE123" s="1074"/>
      <c r="BF123" s="1074"/>
      <c r="BG123" s="952"/>
    </row>
    <row r="124" spans="1:60" ht="5.25" customHeight="1">
      <c r="A124" s="66"/>
      <c r="B124" s="66"/>
      <c r="C124" s="66"/>
      <c r="D124" s="66"/>
      <c r="E124" s="66"/>
      <c r="F124" s="66"/>
      <c r="G124" s="66"/>
      <c r="H124" s="66"/>
      <c r="I124" s="66"/>
      <c r="J124" s="66"/>
      <c r="K124" s="66"/>
      <c r="L124" s="66"/>
      <c r="M124" s="66"/>
      <c r="N124" s="66"/>
      <c r="O124" s="66"/>
      <c r="P124" s="66"/>
      <c r="Q124" s="66"/>
      <c r="R124" s="66"/>
      <c r="S124" s="66"/>
      <c r="T124" s="66"/>
      <c r="U124" s="66"/>
      <c r="V124" s="910"/>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c r="AZ124" s="66"/>
      <c r="BA124" s="66"/>
      <c r="BB124" s="66"/>
      <c r="BC124" s="66"/>
      <c r="BD124" s="66"/>
      <c r="BE124" s="66"/>
      <c r="BF124" s="66"/>
      <c r="BG124" s="66"/>
    </row>
    <row r="125" spans="1:60" s="38" customFormat="1" ht="9" customHeight="1">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55"/>
    </row>
    <row r="126" spans="1:60" s="39" customFormat="1" ht="12">
      <c r="A126" s="74"/>
      <c r="B126" s="104" t="s">
        <v>3837</v>
      </c>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104" t="s">
        <v>3659</v>
      </c>
      <c r="AB126" s="74"/>
      <c r="AC126" s="74"/>
      <c r="AD126" s="74"/>
      <c r="AE126" s="74"/>
      <c r="AF126" s="74"/>
      <c r="AG126" s="74"/>
      <c r="AH126" s="74"/>
      <c r="AI126" s="74"/>
      <c r="AJ126" s="74"/>
      <c r="AK126" s="74"/>
      <c r="AL126" s="74"/>
      <c r="AM126" s="74"/>
      <c r="AN126" s="74"/>
      <c r="AO126" s="74"/>
      <c r="AP126" s="74"/>
      <c r="AQ126" s="74"/>
      <c r="AR126" s="74"/>
      <c r="AS126" s="74"/>
      <c r="AT126" s="74"/>
      <c r="AU126" s="74"/>
      <c r="AV126" s="74"/>
      <c r="AW126" s="74"/>
      <c r="AX126" s="74"/>
      <c r="AY126" s="74"/>
      <c r="AZ126" s="74"/>
      <c r="BA126" s="74"/>
      <c r="BB126" s="74"/>
      <c r="BC126" s="74"/>
      <c r="BD126" s="74"/>
      <c r="BE126" s="74"/>
      <c r="BF126" s="74"/>
      <c r="BG126" s="74"/>
      <c r="BH126" s="74"/>
    </row>
    <row r="127" spans="1:60" s="39" customFormat="1" ht="11.25">
      <c r="A127" s="74"/>
      <c r="B127" s="74" t="s">
        <v>3622</v>
      </c>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t="s">
        <v>3766</v>
      </c>
      <c r="AC127" s="74"/>
      <c r="AD127" s="74"/>
      <c r="AE127" s="74"/>
      <c r="AF127" s="74"/>
      <c r="AG127" s="74"/>
      <c r="AH127" s="74"/>
      <c r="AI127" s="74"/>
      <c r="AJ127" s="74"/>
      <c r="AK127" s="74"/>
      <c r="AL127" s="74"/>
      <c r="AM127" s="74"/>
      <c r="AN127" s="74"/>
      <c r="AO127" s="74"/>
      <c r="AP127" s="74"/>
      <c r="AQ127" s="74"/>
      <c r="AR127" s="74"/>
      <c r="AS127" s="74"/>
      <c r="AT127" s="74"/>
      <c r="AU127" s="74"/>
      <c r="AV127" s="74"/>
      <c r="AW127" s="74"/>
      <c r="AX127" s="74"/>
      <c r="AY127" s="74"/>
      <c r="AZ127" s="74"/>
      <c r="BA127" s="74"/>
      <c r="BB127" s="74"/>
      <c r="BC127" s="74"/>
      <c r="BD127" s="74"/>
      <c r="BE127" s="74"/>
      <c r="BF127" s="74"/>
      <c r="BG127" s="74"/>
      <c r="BH127" s="74"/>
    </row>
    <row r="128" spans="1:60" s="39" customFormat="1" ht="11.25">
      <c r="A128" s="74"/>
      <c r="B128" s="74" t="s">
        <v>2192</v>
      </c>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t="s">
        <v>660</v>
      </c>
      <c r="AC128" s="74"/>
      <c r="AD128" s="74"/>
      <c r="AE128" s="74"/>
      <c r="AF128" s="74"/>
      <c r="AG128" s="74"/>
      <c r="AH128" s="74"/>
      <c r="AI128" s="74"/>
      <c r="AJ128" s="74"/>
      <c r="AK128" s="74"/>
      <c r="AL128" s="74"/>
      <c r="AM128" s="74"/>
      <c r="AN128" s="74"/>
      <c r="AO128" s="74"/>
      <c r="AP128" s="74"/>
      <c r="AQ128" s="74"/>
      <c r="AR128" s="74"/>
      <c r="AS128" s="74"/>
      <c r="AT128" s="74"/>
      <c r="AU128" s="74"/>
      <c r="AV128" s="74"/>
      <c r="AW128" s="74"/>
      <c r="AX128" s="74"/>
      <c r="AY128" s="74"/>
      <c r="AZ128" s="74"/>
      <c r="BA128" s="74"/>
      <c r="BB128" s="74"/>
      <c r="BC128" s="74"/>
      <c r="BD128" s="74"/>
      <c r="BE128" s="74"/>
      <c r="BF128" s="74"/>
      <c r="BG128" s="74"/>
      <c r="BH128" s="74"/>
    </row>
    <row r="129" spans="1:60" s="39" customFormat="1" ht="11.25">
      <c r="A129" s="74"/>
      <c r="B129" s="74" t="s">
        <v>2158</v>
      </c>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t="s">
        <v>3985</v>
      </c>
      <c r="AC129" s="74"/>
      <c r="AD129" s="74"/>
      <c r="AE129" s="74"/>
      <c r="AF129" s="74"/>
      <c r="AG129" s="74"/>
      <c r="AH129" s="74"/>
      <c r="AI129" s="74"/>
      <c r="AJ129" s="74"/>
      <c r="AK129" s="74"/>
      <c r="AL129" s="74"/>
      <c r="AM129" s="74"/>
      <c r="AN129" s="74"/>
      <c r="AO129" s="74"/>
      <c r="AP129" s="74"/>
      <c r="AQ129" s="74"/>
      <c r="AR129" s="74"/>
      <c r="AS129" s="74"/>
      <c r="AT129" s="74"/>
      <c r="AU129" s="74"/>
      <c r="AV129" s="74"/>
      <c r="AW129" s="74"/>
      <c r="AX129" s="74"/>
      <c r="AY129" s="74"/>
      <c r="AZ129" s="74"/>
      <c r="BA129" s="74"/>
      <c r="BB129" s="74"/>
      <c r="BC129" s="74"/>
      <c r="BD129" s="74"/>
      <c r="BE129" s="74"/>
      <c r="BF129" s="74"/>
      <c r="BG129" s="74"/>
      <c r="BH129" s="74"/>
    </row>
    <row r="130" spans="1:60" s="39" customFormat="1" ht="11.25">
      <c r="A130" s="74"/>
      <c r="B130" s="74" t="s">
        <v>1656</v>
      </c>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t="s">
        <v>1318</v>
      </c>
      <c r="AC130" s="74"/>
      <c r="AD130" s="74"/>
      <c r="AE130" s="74"/>
      <c r="AF130" s="74"/>
      <c r="AG130" s="74"/>
      <c r="AH130" s="74"/>
      <c r="AI130" s="74"/>
      <c r="AJ130" s="74"/>
      <c r="AK130" s="74"/>
      <c r="AL130" s="74"/>
      <c r="AM130" s="74"/>
      <c r="AN130" s="74"/>
      <c r="AO130" s="74"/>
      <c r="AP130" s="74"/>
      <c r="AQ130" s="74"/>
      <c r="AR130" s="74"/>
      <c r="AS130" s="74"/>
      <c r="AT130" s="74"/>
      <c r="AU130" s="74"/>
      <c r="AV130" s="74"/>
      <c r="AW130" s="74"/>
      <c r="AX130" s="74"/>
      <c r="AY130" s="74"/>
      <c r="AZ130" s="74"/>
      <c r="BA130" s="74"/>
      <c r="BB130" s="74"/>
      <c r="BC130" s="74"/>
      <c r="BD130" s="74"/>
      <c r="BE130" s="74"/>
      <c r="BF130" s="74"/>
      <c r="BG130" s="74"/>
      <c r="BH130" s="74"/>
    </row>
    <row r="131" spans="1:60" s="39" customFormat="1" ht="11.25">
      <c r="A131" s="74"/>
      <c r="B131" s="74" t="s">
        <v>3957</v>
      </c>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t="s">
        <v>1665</v>
      </c>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row>
    <row r="132" spans="1:60" s="39" customFormat="1" ht="11.25">
      <c r="A132" s="74"/>
      <c r="B132" s="105" t="s">
        <v>3984</v>
      </c>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t="s">
        <v>3960</v>
      </c>
      <c r="AC132" s="74"/>
      <c r="AD132" s="74"/>
      <c r="AE132" s="74"/>
      <c r="AF132" s="74"/>
      <c r="AG132" s="74"/>
      <c r="AH132" s="74"/>
      <c r="AI132" s="74"/>
      <c r="AJ132" s="74"/>
      <c r="AK132" s="74"/>
      <c r="AL132" s="74"/>
      <c r="AM132" s="74"/>
      <c r="AN132" s="74"/>
      <c r="AO132" s="74"/>
      <c r="AP132" s="74"/>
      <c r="AQ132" s="74"/>
      <c r="AR132" s="74"/>
      <c r="AS132" s="74"/>
      <c r="AT132" s="74"/>
      <c r="AU132" s="74"/>
      <c r="AV132" s="74"/>
      <c r="AW132" s="74"/>
      <c r="AX132" s="74"/>
      <c r="AY132" s="74"/>
      <c r="AZ132" s="74"/>
      <c r="BA132" s="74"/>
      <c r="BB132" s="74"/>
      <c r="BC132" s="74"/>
      <c r="BD132" s="74"/>
      <c r="BE132" s="74"/>
      <c r="BF132" s="74"/>
      <c r="BG132" s="74"/>
      <c r="BH132" s="74"/>
    </row>
    <row r="133" spans="1:60" s="39" customFormat="1" ht="11.25">
      <c r="A133" s="74"/>
      <c r="B133" s="74" t="s">
        <v>3955</v>
      </c>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t="s">
        <v>3961</v>
      </c>
      <c r="AC133" s="74"/>
      <c r="AD133" s="74"/>
      <c r="AE133" s="74"/>
      <c r="AF133" s="74"/>
      <c r="AG133" s="74"/>
      <c r="AH133" s="74"/>
      <c r="AI133" s="74"/>
      <c r="AJ133" s="74"/>
      <c r="AK133" s="74"/>
      <c r="AL133" s="74"/>
      <c r="AM133" s="74"/>
      <c r="AN133" s="74"/>
      <c r="AO133" s="74"/>
      <c r="AP133" s="74"/>
      <c r="AQ133" s="74"/>
      <c r="AR133" s="74"/>
      <c r="AS133" s="74"/>
      <c r="AT133" s="74"/>
      <c r="AU133" s="74"/>
      <c r="AV133" s="74"/>
      <c r="AW133" s="74"/>
      <c r="AX133" s="74"/>
      <c r="AY133" s="74"/>
      <c r="AZ133" s="74"/>
      <c r="BA133" s="74"/>
      <c r="BB133" s="74"/>
      <c r="BC133" s="74"/>
      <c r="BD133" s="74"/>
      <c r="BE133" s="74"/>
      <c r="BF133" s="74"/>
      <c r="BG133" s="74"/>
      <c r="BH133" s="74"/>
    </row>
    <row r="134" spans="1:60" s="39" customFormat="1" ht="11.25">
      <c r="A134" s="74"/>
      <c r="B134" s="74" t="s">
        <v>2806</v>
      </c>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4"/>
      <c r="AB134" s="74" t="s">
        <v>3378</v>
      </c>
      <c r="AC134" s="74"/>
      <c r="AD134" s="74"/>
      <c r="AE134" s="74"/>
      <c r="AF134" s="74"/>
      <c r="AG134" s="74"/>
      <c r="AH134" s="74"/>
      <c r="AI134" s="74"/>
      <c r="AJ134" s="74"/>
      <c r="AK134" s="74"/>
      <c r="AL134" s="74"/>
      <c r="AM134" s="74"/>
      <c r="AN134" s="74"/>
      <c r="AO134" s="74"/>
      <c r="AP134" s="74"/>
      <c r="AQ134" s="74"/>
      <c r="AR134" s="74"/>
      <c r="AS134" s="74"/>
      <c r="AT134" s="74"/>
      <c r="AU134" s="74"/>
      <c r="AV134" s="74"/>
      <c r="AW134" s="74"/>
      <c r="AX134" s="74"/>
      <c r="AY134" s="74"/>
      <c r="AZ134" s="74"/>
      <c r="BA134" s="74"/>
      <c r="BB134" s="74"/>
      <c r="BC134" s="74"/>
      <c r="BD134" s="74"/>
      <c r="BE134" s="74"/>
      <c r="BF134" s="74"/>
      <c r="BG134" s="74"/>
      <c r="BH134" s="74"/>
    </row>
    <row r="135" spans="1:60" s="39" customFormat="1" ht="11.25">
      <c r="A135" s="74"/>
      <c r="B135" s="74" t="s">
        <v>3956</v>
      </c>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t="s">
        <v>2979</v>
      </c>
      <c r="AC135" s="74"/>
      <c r="AD135" s="74"/>
      <c r="AE135" s="74"/>
      <c r="AF135" s="74"/>
      <c r="AG135" s="74"/>
      <c r="AH135" s="74"/>
      <c r="AI135" s="74"/>
      <c r="AJ135" s="74"/>
      <c r="AK135" s="74"/>
      <c r="AL135" s="74"/>
      <c r="AM135" s="74"/>
      <c r="AN135" s="74"/>
      <c r="AO135" s="74"/>
      <c r="AP135" s="74"/>
      <c r="AQ135" s="74"/>
      <c r="AR135" s="74"/>
      <c r="AS135" s="74"/>
      <c r="AT135" s="74"/>
      <c r="AU135" s="74"/>
      <c r="AV135" s="74"/>
      <c r="AW135" s="74"/>
      <c r="AX135" s="74"/>
      <c r="AY135" s="74"/>
      <c r="AZ135" s="74"/>
      <c r="BA135" s="74"/>
      <c r="BB135" s="74"/>
      <c r="BC135" s="74"/>
      <c r="BD135" s="74"/>
      <c r="BE135" s="74"/>
      <c r="BF135" s="74"/>
      <c r="BG135" s="74"/>
      <c r="BH135" s="74"/>
    </row>
    <row r="136" spans="1:60" s="39" customFormat="1" ht="11.25">
      <c r="A136" s="74"/>
      <c r="B136" s="74" t="s">
        <v>2400</v>
      </c>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c r="AA136" s="74"/>
      <c r="AB136" s="74" t="s">
        <v>2740</v>
      </c>
      <c r="AC136" s="74"/>
      <c r="AD136" s="74"/>
      <c r="AE136" s="74"/>
      <c r="AF136" s="74"/>
      <c r="AG136" s="74"/>
      <c r="AH136" s="74"/>
      <c r="AI136" s="74"/>
      <c r="AJ136" s="74"/>
      <c r="AK136" s="74"/>
      <c r="AL136" s="74"/>
      <c r="AM136" s="74"/>
      <c r="AN136" s="74"/>
      <c r="AO136" s="74"/>
      <c r="AP136" s="74"/>
      <c r="AQ136" s="74"/>
      <c r="AR136" s="74"/>
      <c r="AS136" s="74"/>
      <c r="AT136" s="74"/>
      <c r="AU136" s="74"/>
      <c r="AV136" s="74"/>
      <c r="AW136" s="74"/>
      <c r="AX136" s="74"/>
      <c r="AY136" s="74"/>
      <c r="AZ136" s="74"/>
      <c r="BA136" s="74"/>
      <c r="BB136" s="74"/>
      <c r="BC136" s="74"/>
      <c r="BD136" s="74"/>
      <c r="BE136" s="74"/>
      <c r="BF136" s="74"/>
      <c r="BG136" s="74"/>
      <c r="BH136" s="74"/>
    </row>
    <row r="137" spans="1:60" s="39" customFormat="1" ht="11.25">
      <c r="A137" s="74"/>
      <c r="B137" s="74" t="s">
        <v>403</v>
      </c>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t="s">
        <v>3164</v>
      </c>
      <c r="AC137" s="74"/>
      <c r="AD137" s="74"/>
      <c r="AE137" s="74"/>
      <c r="AF137" s="74"/>
      <c r="AG137" s="74"/>
      <c r="AH137" s="74"/>
      <c r="AI137" s="74"/>
      <c r="AJ137" s="74"/>
      <c r="AK137" s="74"/>
      <c r="AL137" s="74"/>
      <c r="AM137" s="74"/>
      <c r="AN137" s="74"/>
      <c r="AO137" s="74"/>
      <c r="AP137" s="74"/>
      <c r="AQ137" s="74"/>
      <c r="AR137" s="74"/>
      <c r="AS137" s="74"/>
      <c r="AT137" s="74"/>
      <c r="AU137" s="74"/>
      <c r="AV137" s="74"/>
      <c r="AW137" s="74"/>
      <c r="AX137" s="74"/>
      <c r="AY137" s="74"/>
      <c r="AZ137" s="74"/>
      <c r="BA137" s="74"/>
      <c r="BB137" s="74"/>
      <c r="BC137" s="74"/>
      <c r="BD137" s="74"/>
      <c r="BE137" s="74"/>
      <c r="BF137" s="74"/>
      <c r="BG137" s="74"/>
      <c r="BH137" s="74"/>
    </row>
    <row r="138" spans="1:60" s="39" customFormat="1" ht="11.25" customHeight="1">
      <c r="A138" s="74"/>
      <c r="B138" s="74" t="s">
        <v>2184</v>
      </c>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c r="AA138" s="74"/>
      <c r="AB138" s="74" t="s">
        <v>3958</v>
      </c>
      <c r="AC138" s="74"/>
      <c r="AD138" s="74"/>
      <c r="AE138" s="74"/>
      <c r="AF138" s="74"/>
      <c r="AG138" s="74"/>
      <c r="AH138" s="74"/>
      <c r="AI138" s="74"/>
      <c r="AJ138" s="74"/>
      <c r="AK138" s="74"/>
      <c r="AL138" s="74"/>
      <c r="AM138" s="74"/>
      <c r="AN138" s="74"/>
      <c r="AO138" s="74"/>
      <c r="AP138" s="74"/>
      <c r="AQ138" s="74"/>
      <c r="AR138" s="74"/>
      <c r="AS138" s="74"/>
      <c r="AT138" s="74"/>
      <c r="AU138" s="74"/>
      <c r="AV138" s="74"/>
      <c r="AW138" s="74"/>
      <c r="AX138" s="74"/>
      <c r="AY138" s="74"/>
      <c r="AZ138" s="74"/>
      <c r="BA138" s="74"/>
      <c r="BB138" s="74"/>
      <c r="BC138" s="74"/>
      <c r="BD138" s="74"/>
      <c r="BE138" s="74"/>
      <c r="BF138" s="74"/>
      <c r="BG138" s="74"/>
      <c r="BH138" s="74"/>
    </row>
    <row r="139" spans="1:60" s="38" customFormat="1" ht="11.25" customHeight="1">
      <c r="A139" s="55"/>
      <c r="B139" s="74" t="s">
        <v>3959</v>
      </c>
      <c r="C139" s="74"/>
      <c r="D139" s="55"/>
      <c r="E139" s="55"/>
      <c r="F139" s="55"/>
      <c r="G139" s="55"/>
      <c r="H139" s="55"/>
      <c r="I139" s="55"/>
      <c r="J139" s="55"/>
      <c r="K139" s="55"/>
      <c r="L139" s="55"/>
      <c r="M139" s="55"/>
      <c r="N139" s="55"/>
      <c r="O139" s="55"/>
      <c r="P139" s="55"/>
      <c r="Q139" s="55"/>
      <c r="R139" s="55"/>
      <c r="S139" s="55"/>
      <c r="T139" s="55"/>
      <c r="U139" s="55"/>
      <c r="V139" s="55"/>
      <c r="W139" s="55"/>
      <c r="X139" s="55"/>
      <c r="Y139" s="55"/>
      <c r="Z139" s="55"/>
      <c r="AA139" s="55"/>
      <c r="AB139" s="74" t="s">
        <v>1591</v>
      </c>
      <c r="AC139" s="74"/>
      <c r="AD139" s="74"/>
      <c r="AE139" s="74"/>
      <c r="AF139" s="74"/>
      <c r="AG139" s="74"/>
      <c r="AH139" s="74"/>
      <c r="AI139" s="74"/>
      <c r="AJ139" s="74"/>
      <c r="AK139" s="74"/>
      <c r="AL139" s="74"/>
      <c r="AM139" s="74"/>
      <c r="AN139" s="74"/>
      <c r="AO139" s="74"/>
      <c r="AP139" s="74"/>
      <c r="AQ139" s="74"/>
      <c r="AR139" s="74"/>
      <c r="AS139" s="74"/>
      <c r="AT139" s="74"/>
      <c r="AU139" s="74"/>
      <c r="AV139" s="74"/>
      <c r="AW139" s="74"/>
      <c r="AX139" s="74"/>
      <c r="AY139" s="74"/>
      <c r="AZ139" s="74"/>
      <c r="BA139" s="74"/>
      <c r="BB139" s="74"/>
      <c r="BC139" s="74"/>
      <c r="BD139" s="74"/>
      <c r="BE139" s="74"/>
      <c r="BF139" s="74"/>
      <c r="BG139" s="74"/>
      <c r="BH139" s="55"/>
    </row>
    <row r="140" spans="1:60" s="38" customFormat="1" ht="13.5">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c r="AA140" s="55"/>
      <c r="AB140" s="74" t="s">
        <v>3306</v>
      </c>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row>
    <row r="141" spans="1:60" s="38" customFormat="1" ht="13.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c r="Z141" s="55"/>
      <c r="AA141" s="55"/>
      <c r="AB141" s="74" t="s">
        <v>3989</v>
      </c>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row>
    <row r="142" spans="1:60" ht="13.5" customHeight="1">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74" t="s">
        <v>1080</v>
      </c>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66"/>
    </row>
    <row r="143" spans="1:60" ht="13.5" customHeight="1">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74" t="s">
        <v>925</v>
      </c>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c r="AZ143" s="66"/>
      <c r="BA143" s="66"/>
      <c r="BB143" s="66"/>
      <c r="BC143" s="66"/>
      <c r="BD143" s="66"/>
      <c r="BE143" s="66"/>
      <c r="BF143" s="66"/>
      <c r="BG143" s="66"/>
      <c r="BH143" s="66"/>
    </row>
    <row r="144" spans="1:60" ht="13.5" customHeight="1">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74" t="s">
        <v>2196</v>
      </c>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c r="AZ144" s="66"/>
      <c r="BA144" s="66"/>
      <c r="BB144" s="66"/>
      <c r="BC144" s="66"/>
      <c r="BD144" s="66"/>
      <c r="BE144" s="66"/>
      <c r="BF144" s="66"/>
      <c r="BG144" s="66"/>
      <c r="BH144" s="66"/>
    </row>
    <row r="145" spans="1:60" ht="13.5" customHeight="1">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74" t="s">
        <v>2096</v>
      </c>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c r="AZ145" s="66"/>
      <c r="BA145" s="66"/>
      <c r="BB145" s="66"/>
      <c r="BC145" s="66"/>
      <c r="BD145" s="66"/>
      <c r="BE145" s="66"/>
      <c r="BF145" s="66"/>
      <c r="BG145" s="66"/>
      <c r="BH145" s="66"/>
    </row>
    <row r="146" spans="1:60" ht="13.5" customHeight="1">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74" t="s">
        <v>3962</v>
      </c>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c r="AZ146" s="66"/>
      <c r="BA146" s="66"/>
      <c r="BB146" s="66"/>
      <c r="BC146" s="66"/>
      <c r="BD146" s="66"/>
      <c r="BE146" s="66"/>
      <c r="BF146" s="66"/>
      <c r="BG146" s="66"/>
      <c r="BH146" s="66"/>
    </row>
    <row r="147" spans="1:60" ht="13.5" customHeight="1">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74" t="s">
        <v>2309</v>
      </c>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66"/>
      <c r="BF147" s="66"/>
      <c r="BG147" s="66"/>
      <c r="BH147" s="66"/>
    </row>
    <row r="148" spans="1:60" ht="13.5" customHeight="1">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74" t="s">
        <v>3185</v>
      </c>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c r="AZ148" s="66"/>
      <c r="BA148" s="66"/>
      <c r="BB148" s="66"/>
      <c r="BC148" s="66"/>
      <c r="BD148" s="66"/>
      <c r="BE148" s="66"/>
      <c r="BF148" s="66"/>
      <c r="BG148" s="66"/>
      <c r="BH148" s="66"/>
    </row>
    <row r="149" spans="1:60" ht="13.5" customHeight="1">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74" t="s">
        <v>2096</v>
      </c>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c r="AZ149" s="66"/>
      <c r="BA149" s="66"/>
      <c r="BB149" s="66"/>
      <c r="BC149" s="66"/>
      <c r="BD149" s="66"/>
      <c r="BE149" s="66"/>
      <c r="BF149" s="66"/>
      <c r="BG149" s="66"/>
      <c r="BH149" s="66"/>
    </row>
  </sheetData>
  <mergeCells count="580">
    <mergeCell ref="Q1:Y1"/>
    <mergeCell ref="AR1:AV1"/>
    <mergeCell ref="Q2:Y2"/>
    <mergeCell ref="AB4:AC4"/>
    <mergeCell ref="AD4:AE4"/>
    <mergeCell ref="AF4:AG4"/>
    <mergeCell ref="AI4:AJ4"/>
    <mergeCell ref="AK4:AM4"/>
    <mergeCell ref="AN4:AP4"/>
    <mergeCell ref="AC6:AD6"/>
    <mergeCell ref="AG6:AH6"/>
    <mergeCell ref="AJ6:AK6"/>
    <mergeCell ref="AL6:AM6"/>
    <mergeCell ref="AN6:AP6"/>
    <mergeCell ref="A7:D7"/>
    <mergeCell ref="E7:O7"/>
    <mergeCell ref="P7:Y7"/>
    <mergeCell ref="AB9:AC9"/>
    <mergeCell ref="AD9:AE9"/>
    <mergeCell ref="AF9:AG9"/>
    <mergeCell ref="AH9:AI9"/>
    <mergeCell ref="AJ9:AL9"/>
    <mergeCell ref="AM9:AN9"/>
    <mergeCell ref="AT9:AU9"/>
    <mergeCell ref="AV11:BB11"/>
    <mergeCell ref="BC11:BG11"/>
    <mergeCell ref="C12:D12"/>
    <mergeCell ref="AV12:BB12"/>
    <mergeCell ref="BC12:BG12"/>
    <mergeCell ref="C15:D15"/>
    <mergeCell ref="AA15:AU15"/>
    <mergeCell ref="C16:D16"/>
    <mergeCell ref="AA16:AU16"/>
    <mergeCell ref="C17:D17"/>
    <mergeCell ref="AA17:AU17"/>
    <mergeCell ref="B18:D18"/>
    <mergeCell ref="P18:Y18"/>
    <mergeCell ref="AA18:AF18"/>
    <mergeCell ref="AG18:AY18"/>
    <mergeCell ref="B19:D19"/>
    <mergeCell ref="P19:Y19"/>
    <mergeCell ref="A20:D20"/>
    <mergeCell ref="AA21:AF21"/>
    <mergeCell ref="AG21:AY21"/>
    <mergeCell ref="AA22:AY22"/>
    <mergeCell ref="AA23:AY23"/>
    <mergeCell ref="Q26:Y26"/>
    <mergeCell ref="Q27:Y27"/>
    <mergeCell ref="AB29:AC29"/>
    <mergeCell ref="AD29:AE29"/>
    <mergeCell ref="AF29:AG29"/>
    <mergeCell ref="AI29:AJ29"/>
    <mergeCell ref="AK29:AM29"/>
    <mergeCell ref="AN29:AP29"/>
    <mergeCell ref="AC31:AD31"/>
    <mergeCell ref="AG31:AH31"/>
    <mergeCell ref="AJ31:AK31"/>
    <mergeCell ref="AL31:AM31"/>
    <mergeCell ref="AN31:AP31"/>
    <mergeCell ref="A32:D32"/>
    <mergeCell ref="E32:O32"/>
    <mergeCell ref="P32:Y32"/>
    <mergeCell ref="AB34:AC34"/>
    <mergeCell ref="AD34:AE34"/>
    <mergeCell ref="AF34:AG34"/>
    <mergeCell ref="AH34:AI34"/>
    <mergeCell ref="AJ34:AL34"/>
    <mergeCell ref="AM34:AN34"/>
    <mergeCell ref="AV36:BB36"/>
    <mergeCell ref="BC36:BG36"/>
    <mergeCell ref="C37:D37"/>
    <mergeCell ref="AV37:BB37"/>
    <mergeCell ref="BC37:BG37"/>
    <mergeCell ref="C40:D40"/>
    <mergeCell ref="AA40:AU40"/>
    <mergeCell ref="C41:D41"/>
    <mergeCell ref="AA41:AU41"/>
    <mergeCell ref="C42:D42"/>
    <mergeCell ref="AA42:AU42"/>
    <mergeCell ref="B43:D43"/>
    <mergeCell ref="P43:Y43"/>
    <mergeCell ref="AA43:AF43"/>
    <mergeCell ref="AG43:AY43"/>
    <mergeCell ref="B44:D44"/>
    <mergeCell ref="P44:Y44"/>
    <mergeCell ref="A45:D45"/>
    <mergeCell ref="AA46:AF46"/>
    <mergeCell ref="AG46:AY46"/>
    <mergeCell ref="AA47:AY47"/>
    <mergeCell ref="AA48:AY48"/>
    <mergeCell ref="AR51:AV51"/>
    <mergeCell ref="AB54:AC54"/>
    <mergeCell ref="AD54:AE54"/>
    <mergeCell ref="AF54:AG54"/>
    <mergeCell ref="AI54:AJ54"/>
    <mergeCell ref="AK54:AM54"/>
    <mergeCell ref="AN54:AP54"/>
    <mergeCell ref="AC56:AD56"/>
    <mergeCell ref="AG56:AH56"/>
    <mergeCell ref="AJ56:AK56"/>
    <mergeCell ref="AL56:AM56"/>
    <mergeCell ref="AN56:AP56"/>
    <mergeCell ref="A57:D57"/>
    <mergeCell ref="E57:O57"/>
    <mergeCell ref="P57:Y57"/>
    <mergeCell ref="AB59:AC59"/>
    <mergeCell ref="AD59:AE59"/>
    <mergeCell ref="AF59:AG59"/>
    <mergeCell ref="AH59:AI59"/>
    <mergeCell ref="AJ59:AL59"/>
    <mergeCell ref="AM59:AN59"/>
    <mergeCell ref="AT59:AU59"/>
    <mergeCell ref="AT60:AU60"/>
    <mergeCell ref="AV61:BB61"/>
    <mergeCell ref="BC61:BG61"/>
    <mergeCell ref="C62:D62"/>
    <mergeCell ref="AV62:BB62"/>
    <mergeCell ref="BC62:BG62"/>
    <mergeCell ref="C65:D65"/>
    <mergeCell ref="AC65:AU65"/>
    <mergeCell ref="C66:D66"/>
    <mergeCell ref="AC66:AU66"/>
    <mergeCell ref="C67:D67"/>
    <mergeCell ref="AC67:AU67"/>
    <mergeCell ref="B68:D68"/>
    <mergeCell ref="P68:Y68"/>
    <mergeCell ref="AA68:AF68"/>
    <mergeCell ref="AG68:AY68"/>
    <mergeCell ref="B69:D69"/>
    <mergeCell ref="P69:Y69"/>
    <mergeCell ref="A70:D70"/>
    <mergeCell ref="AA71:AF71"/>
    <mergeCell ref="AG71:AY71"/>
    <mergeCell ref="AA72:AY72"/>
    <mergeCell ref="AA73:AY73"/>
    <mergeCell ref="Q76:Y76"/>
    <mergeCell ref="AR76:AV76"/>
    <mergeCell ref="Q77:Y77"/>
    <mergeCell ref="AB79:AC79"/>
    <mergeCell ref="AD79:AE79"/>
    <mergeCell ref="AF79:AG79"/>
    <mergeCell ref="AI79:AJ79"/>
    <mergeCell ref="AK79:AM79"/>
    <mergeCell ref="AN79:AP79"/>
    <mergeCell ref="AC81:AD81"/>
    <mergeCell ref="AG81:AH81"/>
    <mergeCell ref="AJ81:AK81"/>
    <mergeCell ref="AL81:AM81"/>
    <mergeCell ref="AN81:AP81"/>
    <mergeCell ref="A82:D82"/>
    <mergeCell ref="E82:O82"/>
    <mergeCell ref="P82:Y82"/>
    <mergeCell ref="AB84:AC84"/>
    <mergeCell ref="AD84:AE84"/>
    <mergeCell ref="AF84:AG84"/>
    <mergeCell ref="AH84:AI84"/>
    <mergeCell ref="AJ84:AL84"/>
    <mergeCell ref="AM84:AN84"/>
    <mergeCell ref="AT84:AU84"/>
    <mergeCell ref="AT85:AU85"/>
    <mergeCell ref="AV86:BB86"/>
    <mergeCell ref="BC86:BG86"/>
    <mergeCell ref="C87:D87"/>
    <mergeCell ref="AV87:BB87"/>
    <mergeCell ref="BC87:BG87"/>
    <mergeCell ref="C90:D90"/>
    <mergeCell ref="AC90:AU90"/>
    <mergeCell ref="C91:D91"/>
    <mergeCell ref="AC91:AU91"/>
    <mergeCell ref="C92:D92"/>
    <mergeCell ref="AC92:AU92"/>
    <mergeCell ref="B93:D93"/>
    <mergeCell ref="P93:Y93"/>
    <mergeCell ref="AV93:AY93"/>
    <mergeCell ref="B94:D94"/>
    <mergeCell ref="P94:Y94"/>
    <mergeCell ref="AV94:AY94"/>
    <mergeCell ref="A95:D95"/>
    <mergeCell ref="AV95:AY95"/>
    <mergeCell ref="AA98:AY98"/>
    <mergeCell ref="Q101:Y101"/>
    <mergeCell ref="AR101:AV101"/>
    <mergeCell ref="Q102:Y102"/>
    <mergeCell ref="AB104:AC104"/>
    <mergeCell ref="AD104:AE104"/>
    <mergeCell ref="AF104:AG104"/>
    <mergeCell ref="AI104:AJ104"/>
    <mergeCell ref="AK104:AM104"/>
    <mergeCell ref="AN104:AP104"/>
    <mergeCell ref="AC106:AD106"/>
    <mergeCell ref="AG106:AH106"/>
    <mergeCell ref="AJ106:AK106"/>
    <mergeCell ref="AL106:AM106"/>
    <mergeCell ref="AN106:AP106"/>
    <mergeCell ref="A107:D107"/>
    <mergeCell ref="E107:O107"/>
    <mergeCell ref="P107:Y107"/>
    <mergeCell ref="AB109:AC109"/>
    <mergeCell ref="AD109:AE109"/>
    <mergeCell ref="AF109:AG109"/>
    <mergeCell ref="AH109:AI109"/>
    <mergeCell ref="AJ109:AL109"/>
    <mergeCell ref="AM109:AN109"/>
    <mergeCell ref="AT109:AU109"/>
    <mergeCell ref="AT110:AU110"/>
    <mergeCell ref="AV111:BB111"/>
    <mergeCell ref="BC111:BG111"/>
    <mergeCell ref="C112:D112"/>
    <mergeCell ref="AV112:BB112"/>
    <mergeCell ref="BC112:BG112"/>
    <mergeCell ref="C115:D115"/>
    <mergeCell ref="AC115:AU115"/>
    <mergeCell ref="C116:D116"/>
    <mergeCell ref="AC116:AU116"/>
    <mergeCell ref="C117:D117"/>
    <mergeCell ref="AC117:AU117"/>
    <mergeCell ref="B118:D118"/>
    <mergeCell ref="P118:Y118"/>
    <mergeCell ref="AV118:AY118"/>
    <mergeCell ref="B119:D119"/>
    <mergeCell ref="P119:Y119"/>
    <mergeCell ref="AV119:AY119"/>
    <mergeCell ref="A120:D120"/>
    <mergeCell ref="AA123:AY123"/>
    <mergeCell ref="AR2:BG3"/>
    <mergeCell ref="A3:A6"/>
    <mergeCell ref="B3:Y6"/>
    <mergeCell ref="AR4:BG6"/>
    <mergeCell ref="AA7:AP8"/>
    <mergeCell ref="AR7:AW8"/>
    <mergeCell ref="AY7:AZ8"/>
    <mergeCell ref="BA7:BG8"/>
    <mergeCell ref="B8:B9"/>
    <mergeCell ref="C8:D9"/>
    <mergeCell ref="E8:E9"/>
    <mergeCell ref="P8:P9"/>
    <mergeCell ref="AR9:AS10"/>
    <mergeCell ref="B10:B11"/>
    <mergeCell ref="C10:D11"/>
    <mergeCell ref="E10:E11"/>
    <mergeCell ref="F10:F11"/>
    <mergeCell ref="G10:G11"/>
    <mergeCell ref="H10:H11"/>
    <mergeCell ref="I10:I11"/>
    <mergeCell ref="J10:J11"/>
    <mergeCell ref="K10:K11"/>
    <mergeCell ref="L10:L11"/>
    <mergeCell ref="M10:M11"/>
    <mergeCell ref="N10:N11"/>
    <mergeCell ref="O10:O11"/>
    <mergeCell ref="P10:P11"/>
    <mergeCell ref="Q10:Q11"/>
    <mergeCell ref="R10:R11"/>
    <mergeCell ref="S10:S11"/>
    <mergeCell ref="T10:T11"/>
    <mergeCell ref="U10:U11"/>
    <mergeCell ref="V10:V11"/>
    <mergeCell ref="W10:W11"/>
    <mergeCell ref="X10:X11"/>
    <mergeCell ref="Y10:Y11"/>
    <mergeCell ref="AA11:AB12"/>
    <mergeCell ref="AC11:AU12"/>
    <mergeCell ref="B13:B14"/>
    <mergeCell ref="C13:D14"/>
    <mergeCell ref="E13:E14"/>
    <mergeCell ref="F13:F14"/>
    <mergeCell ref="G13:G14"/>
    <mergeCell ref="H13:H14"/>
    <mergeCell ref="I13:I14"/>
    <mergeCell ref="J13:J14"/>
    <mergeCell ref="K13:K14"/>
    <mergeCell ref="L13:L14"/>
    <mergeCell ref="M13:M14"/>
    <mergeCell ref="N13:N14"/>
    <mergeCell ref="O13:O14"/>
    <mergeCell ref="P13:P14"/>
    <mergeCell ref="Q13:Q14"/>
    <mergeCell ref="R13:R14"/>
    <mergeCell ref="S13:S14"/>
    <mergeCell ref="T13:T14"/>
    <mergeCell ref="U13:U14"/>
    <mergeCell ref="V13:V14"/>
    <mergeCell ref="W13:W14"/>
    <mergeCell ref="X13:X14"/>
    <mergeCell ref="Y13:Y14"/>
    <mergeCell ref="AA13:AU14"/>
    <mergeCell ref="AV13:AV14"/>
    <mergeCell ref="A18:A19"/>
    <mergeCell ref="AZ18:AZ23"/>
    <mergeCell ref="BA18:BG23"/>
    <mergeCell ref="AA19:AF20"/>
    <mergeCell ref="AG19:AY20"/>
    <mergeCell ref="A21:A23"/>
    <mergeCell ref="B21:Y23"/>
    <mergeCell ref="A28:A31"/>
    <mergeCell ref="B28:Y31"/>
    <mergeCell ref="AA32:AP33"/>
    <mergeCell ref="B33:B34"/>
    <mergeCell ref="C33:D34"/>
    <mergeCell ref="E33:E34"/>
    <mergeCell ref="P33:P34"/>
    <mergeCell ref="B35:B36"/>
    <mergeCell ref="C35:D36"/>
    <mergeCell ref="E35:E36"/>
    <mergeCell ref="F35:F36"/>
    <mergeCell ref="G35:G36"/>
    <mergeCell ref="H35:H36"/>
    <mergeCell ref="I35:I36"/>
    <mergeCell ref="J35:J36"/>
    <mergeCell ref="K35:K36"/>
    <mergeCell ref="L35:L36"/>
    <mergeCell ref="M35:M36"/>
    <mergeCell ref="N35:N36"/>
    <mergeCell ref="O35:O36"/>
    <mergeCell ref="P35:P36"/>
    <mergeCell ref="Q35:Q36"/>
    <mergeCell ref="R35:R36"/>
    <mergeCell ref="S35:S36"/>
    <mergeCell ref="T35:T36"/>
    <mergeCell ref="U35:U36"/>
    <mergeCell ref="V35:V36"/>
    <mergeCell ref="W35:W36"/>
    <mergeCell ref="X35:X36"/>
    <mergeCell ref="Y35:Y36"/>
    <mergeCell ref="AA36:AB37"/>
    <mergeCell ref="AC36:AU37"/>
    <mergeCell ref="B38:B39"/>
    <mergeCell ref="C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V38:V39"/>
    <mergeCell ref="W38:W39"/>
    <mergeCell ref="X38:X39"/>
    <mergeCell ref="Y38:Y39"/>
    <mergeCell ref="AA38:AU39"/>
    <mergeCell ref="AV38:AV39"/>
    <mergeCell ref="A43:A44"/>
    <mergeCell ref="AZ43:AZ48"/>
    <mergeCell ref="BA43:BG48"/>
    <mergeCell ref="AA44:AF45"/>
    <mergeCell ref="AG44:AY45"/>
    <mergeCell ref="A46:A48"/>
    <mergeCell ref="B46:Y48"/>
    <mergeCell ref="AR52:BG53"/>
    <mergeCell ref="A53:A56"/>
    <mergeCell ref="B53:Y56"/>
    <mergeCell ref="AR54:BG56"/>
    <mergeCell ref="AA57:AP58"/>
    <mergeCell ref="AR57:AW58"/>
    <mergeCell ref="AY57:AZ58"/>
    <mergeCell ref="BA57:BG58"/>
    <mergeCell ref="B58:B59"/>
    <mergeCell ref="C58:D59"/>
    <mergeCell ref="E58:E59"/>
    <mergeCell ref="P58:P59"/>
    <mergeCell ref="AR59:AS60"/>
    <mergeCell ref="B60:B61"/>
    <mergeCell ref="C60:D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S60:S61"/>
    <mergeCell ref="T60:T61"/>
    <mergeCell ref="U60:U61"/>
    <mergeCell ref="V60:V61"/>
    <mergeCell ref="W60:W61"/>
    <mergeCell ref="X60:X61"/>
    <mergeCell ref="Y60:Y61"/>
    <mergeCell ref="AA61:AB62"/>
    <mergeCell ref="AC61:AU62"/>
    <mergeCell ref="B63:B64"/>
    <mergeCell ref="C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Y63:Y64"/>
    <mergeCell ref="AA63:AU64"/>
    <mergeCell ref="AV63:AV64"/>
    <mergeCell ref="AA65:AB67"/>
    <mergeCell ref="A68:A69"/>
    <mergeCell ref="AZ68:AZ73"/>
    <mergeCell ref="BA68:BG73"/>
    <mergeCell ref="AA69:AF70"/>
    <mergeCell ref="AG69:AY70"/>
    <mergeCell ref="A71:A73"/>
    <mergeCell ref="B71:Y73"/>
    <mergeCell ref="AR77:BG78"/>
    <mergeCell ref="A78:A81"/>
    <mergeCell ref="B78:Y81"/>
    <mergeCell ref="AR79:BG81"/>
    <mergeCell ref="AA82:AP83"/>
    <mergeCell ref="AR82:AW83"/>
    <mergeCell ref="AY82:AZ83"/>
    <mergeCell ref="BA82:BG83"/>
    <mergeCell ref="B83:B84"/>
    <mergeCell ref="C83:D84"/>
    <mergeCell ref="E83:E84"/>
    <mergeCell ref="P83:P84"/>
    <mergeCell ref="AR84:AS85"/>
    <mergeCell ref="B85:B86"/>
    <mergeCell ref="C85:D86"/>
    <mergeCell ref="E85:E86"/>
    <mergeCell ref="F85:F86"/>
    <mergeCell ref="G85:G86"/>
    <mergeCell ref="H85:H86"/>
    <mergeCell ref="I85:I86"/>
    <mergeCell ref="J85:J86"/>
    <mergeCell ref="K85:K86"/>
    <mergeCell ref="L85:L86"/>
    <mergeCell ref="M85:M86"/>
    <mergeCell ref="N85:N86"/>
    <mergeCell ref="O85:O86"/>
    <mergeCell ref="P85:P86"/>
    <mergeCell ref="Q85:Q86"/>
    <mergeCell ref="R85:R86"/>
    <mergeCell ref="S85:S86"/>
    <mergeCell ref="T85:T86"/>
    <mergeCell ref="U85:U86"/>
    <mergeCell ref="V85:V86"/>
    <mergeCell ref="W85:W86"/>
    <mergeCell ref="X85:X86"/>
    <mergeCell ref="Y85:Y86"/>
    <mergeCell ref="AA86:AB87"/>
    <mergeCell ref="AC86:AU87"/>
    <mergeCell ref="B88:B89"/>
    <mergeCell ref="C88:D89"/>
    <mergeCell ref="E88:E89"/>
    <mergeCell ref="F88:F89"/>
    <mergeCell ref="G88:G89"/>
    <mergeCell ref="H88:H89"/>
    <mergeCell ref="I88:I89"/>
    <mergeCell ref="J88:J89"/>
    <mergeCell ref="K88:K89"/>
    <mergeCell ref="L88:L89"/>
    <mergeCell ref="M88:M89"/>
    <mergeCell ref="N88:N89"/>
    <mergeCell ref="O88:O89"/>
    <mergeCell ref="P88:P89"/>
    <mergeCell ref="Q88:Q89"/>
    <mergeCell ref="R88:R89"/>
    <mergeCell ref="S88:S89"/>
    <mergeCell ref="T88:T89"/>
    <mergeCell ref="U88:U89"/>
    <mergeCell ref="V88:V89"/>
    <mergeCell ref="W88:W89"/>
    <mergeCell ref="X88:X89"/>
    <mergeCell ref="Y88:Y89"/>
    <mergeCell ref="AA88:AU89"/>
    <mergeCell ref="AV88:AV89"/>
    <mergeCell ref="AA90:AB92"/>
    <mergeCell ref="A93:A94"/>
    <mergeCell ref="AR93:AU94"/>
    <mergeCell ref="AZ93:AZ98"/>
    <mergeCell ref="BA93:BG98"/>
    <mergeCell ref="A96:A98"/>
    <mergeCell ref="B96:Y98"/>
    <mergeCell ref="AR102:BG103"/>
    <mergeCell ref="A103:A106"/>
    <mergeCell ref="B103:Y106"/>
    <mergeCell ref="AR104:BG106"/>
    <mergeCell ref="AA107:AP108"/>
    <mergeCell ref="AR107:AW108"/>
    <mergeCell ref="AY107:AZ108"/>
    <mergeCell ref="BA107:BG108"/>
    <mergeCell ref="B108:B109"/>
    <mergeCell ref="C108:D109"/>
    <mergeCell ref="E108:E109"/>
    <mergeCell ref="P108:P109"/>
    <mergeCell ref="AR109:AS110"/>
    <mergeCell ref="B110:B111"/>
    <mergeCell ref="C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R110:R111"/>
    <mergeCell ref="S110:S111"/>
    <mergeCell ref="T110:T111"/>
    <mergeCell ref="U110:U111"/>
    <mergeCell ref="V110:V111"/>
    <mergeCell ref="W110:W111"/>
    <mergeCell ref="X110:X111"/>
    <mergeCell ref="Y110:Y111"/>
    <mergeCell ref="AA111:AB112"/>
    <mergeCell ref="AC111:AU112"/>
    <mergeCell ref="B113:B114"/>
    <mergeCell ref="C113:D114"/>
    <mergeCell ref="E113:E114"/>
    <mergeCell ref="F113:F114"/>
    <mergeCell ref="G113:G114"/>
    <mergeCell ref="H113:H114"/>
    <mergeCell ref="I113:I114"/>
    <mergeCell ref="J113:J114"/>
    <mergeCell ref="K113:K114"/>
    <mergeCell ref="L113:L114"/>
    <mergeCell ref="M113:M114"/>
    <mergeCell ref="N113:N114"/>
    <mergeCell ref="O113:O114"/>
    <mergeCell ref="P113:P114"/>
    <mergeCell ref="Q113:Q114"/>
    <mergeCell ref="R113:R114"/>
    <mergeCell ref="S113:S114"/>
    <mergeCell ref="T113:T114"/>
    <mergeCell ref="U113:U114"/>
    <mergeCell ref="V113:V114"/>
    <mergeCell ref="W113:W114"/>
    <mergeCell ref="X113:X114"/>
    <mergeCell ref="Y113:Y114"/>
    <mergeCell ref="AA113:AU114"/>
    <mergeCell ref="AV113:AV114"/>
    <mergeCell ref="AA115:AB117"/>
    <mergeCell ref="A118:A119"/>
    <mergeCell ref="AR118:AU119"/>
    <mergeCell ref="AZ118:AZ123"/>
    <mergeCell ref="BA118:BG123"/>
    <mergeCell ref="A121:A123"/>
    <mergeCell ref="B121:Y123"/>
    <mergeCell ref="AQ1:AQ10"/>
    <mergeCell ref="A8:A17"/>
    <mergeCell ref="AQ26:AQ35"/>
    <mergeCell ref="AR26:BG35"/>
    <mergeCell ref="A33:A42"/>
    <mergeCell ref="AQ51:AQ60"/>
    <mergeCell ref="A58:A67"/>
    <mergeCell ref="AQ76:AQ85"/>
    <mergeCell ref="A83:A92"/>
    <mergeCell ref="AQ101:AQ110"/>
    <mergeCell ref="A108:A117"/>
  </mergeCells>
  <phoneticPr fontId="2"/>
  <pageMargins left="0.19685039370078738" right="0.19685039370078738" top="0.19685039370078738" bottom="0.19685039370078738" header="0" footer="0"/>
  <pageSetup paperSize="9" scale="70" fitToWidth="1" fitToHeight="0" orientation="portrait" usePrinterDefaults="1" r:id="rId1"/>
  <rowBreaks count="2" manualBreakCount="2">
    <brk id="50" max="57" man="1"/>
    <brk id="100" max="5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dimension ref="A1:BK481"/>
  <sheetViews>
    <sheetView workbookViewId="0">
      <pane xSplit="10" ySplit="1" topLeftCell="K2" activePane="bottomRight" state="frozen"/>
      <selection pane="topRight"/>
      <selection pane="bottomLeft"/>
      <selection pane="bottomRight" activeCell="L1" sqref="L1"/>
    </sheetView>
  </sheetViews>
  <sheetFormatPr defaultRowHeight="12"/>
  <cols>
    <col min="1" max="1" width="4.375" style="1105" customWidth="1"/>
    <col min="2" max="2" width="20" style="1105" customWidth="1"/>
    <col min="3" max="3" width="32.625" style="1105" hidden="1" customWidth="1"/>
    <col min="4" max="4" width="21.125" style="1105" hidden="1" customWidth="1"/>
    <col min="5" max="5" width="15.125" style="1105" customWidth="1"/>
    <col min="6" max="6" width="9.375" style="1105" customWidth="1"/>
    <col min="7" max="7" width="4.125" style="1105" bestFit="1" customWidth="1"/>
    <col min="8" max="8" width="9.375" style="1105" bestFit="1" customWidth="1"/>
    <col min="9" max="9" width="9.375" style="1105" customWidth="1"/>
    <col min="10" max="10" width="28.5" style="1105" customWidth="1"/>
    <col min="11" max="11" width="19.625" style="1105" customWidth="1"/>
    <col min="12" max="12" width="25.125" style="1105" customWidth="1"/>
    <col min="13" max="13" width="8.5" style="1105" bestFit="1" customWidth="1"/>
    <col min="14" max="14" width="12.375" style="1105" bestFit="1" customWidth="1"/>
    <col min="15" max="15" width="13.375" style="1105" bestFit="1" customWidth="1"/>
    <col min="16" max="16" width="9.625" style="1105" bestFit="1" customWidth="1"/>
    <col min="17" max="17" width="2.625" style="1105" bestFit="1" customWidth="1"/>
    <col min="18" max="18" width="6.375" style="1105" bestFit="1" customWidth="1"/>
    <col min="19" max="19" width="28" style="1105" bestFit="1" customWidth="1"/>
    <col min="20" max="20" width="4.625" style="1105" customWidth="1"/>
    <col min="21" max="21" width="7.875" style="1105" customWidth="1"/>
    <col min="22" max="22" width="3.25" style="1105" hidden="1" customWidth="1"/>
    <col min="23" max="23" width="4.75" style="1105" hidden="1" customWidth="1"/>
    <col min="24" max="24" width="3.25" style="1105" bestFit="1" customWidth="1"/>
    <col min="25" max="25" width="11.5" style="1105" bestFit="1" customWidth="1"/>
    <col min="26" max="27" width="9.625" style="1105" bestFit="1" customWidth="1"/>
    <col min="28" max="28" width="4.75" style="1105" bestFit="1" customWidth="1"/>
    <col min="29" max="29" width="3.25" style="1105" bestFit="1" customWidth="1"/>
    <col min="30" max="30" width="11.5" style="1105" bestFit="1" customWidth="1"/>
    <col min="31" max="32" width="9.125" style="1105" bestFit="1" customWidth="1"/>
    <col min="33" max="33" width="4.75" style="1105" bestFit="1" customWidth="1"/>
    <col min="34" max="34" width="3.25" style="1105" bestFit="1" customWidth="1"/>
    <col min="35" max="35" width="11.5" style="1105" bestFit="1" customWidth="1"/>
    <col min="36" max="37" width="9.125" style="1105" bestFit="1" customWidth="1"/>
    <col min="38" max="38" width="4.75" style="1105" bestFit="1" customWidth="1"/>
    <col min="39" max="39" width="3.25" style="1105" bestFit="1" customWidth="1"/>
    <col min="40" max="40" width="11.5" style="1105" bestFit="1" customWidth="1"/>
    <col min="41" max="42" width="9.125" style="1105" bestFit="1" customWidth="1"/>
    <col min="43" max="43" width="4.75" style="1105" bestFit="1" customWidth="1"/>
    <col min="44" max="44" width="3.25" style="1105" bestFit="1" customWidth="1"/>
    <col min="45" max="45" width="11.5" style="1105" bestFit="1" customWidth="1"/>
    <col min="46" max="47" width="9.125" style="1105" bestFit="1" customWidth="1"/>
    <col min="48" max="48" width="4.75" style="1105" bestFit="1" customWidth="1"/>
    <col min="49" max="49" width="3.25" style="1105" bestFit="1" customWidth="1"/>
    <col min="50" max="50" width="11.5" style="1105" bestFit="1" customWidth="1"/>
    <col min="51" max="52" width="9.125" style="1105" bestFit="1" customWidth="1"/>
    <col min="53" max="53" width="4.75" style="1105" bestFit="1" customWidth="1"/>
    <col min="54" max="54" width="3.25" style="1105" bestFit="1" customWidth="1"/>
    <col min="55" max="55" width="11.5" style="1105" bestFit="1" customWidth="1"/>
    <col min="56" max="57" width="9.125" style="1105" bestFit="1" customWidth="1"/>
    <col min="58" max="58" width="4.75" style="1105" bestFit="1" customWidth="1"/>
    <col min="59" max="59" width="3.25" style="1105" bestFit="1" customWidth="1"/>
    <col min="60" max="60" width="11.5" style="1105" bestFit="1" customWidth="1"/>
    <col min="61" max="62" width="8.75" style="1105" bestFit="1" customWidth="1"/>
    <col min="63" max="63" width="4.75" style="1105" bestFit="1" customWidth="1"/>
    <col min="64" max="256" width="9" style="1105" customWidth="1"/>
    <col min="257" max="257" width="4.375" style="1105" customWidth="1"/>
    <col min="258" max="258" width="20" style="1105" customWidth="1"/>
    <col min="259" max="260" width="9" style="1105" hidden="1" customWidth="1"/>
    <col min="261" max="261" width="15.125" style="1105" customWidth="1"/>
    <col min="262" max="262" width="9.375" style="1105" customWidth="1"/>
    <col min="263" max="263" width="4.125" style="1105" bestFit="1" customWidth="1"/>
    <col min="264" max="264" width="9.375" style="1105" bestFit="1" customWidth="1"/>
    <col min="265" max="265" width="9.375" style="1105" customWidth="1"/>
    <col min="266" max="266" width="28.5" style="1105" customWidth="1"/>
    <col min="267" max="267" width="19.625" style="1105" customWidth="1"/>
    <col min="268" max="268" width="25.125" style="1105" customWidth="1"/>
    <col min="269" max="269" width="8.5" style="1105" bestFit="1" customWidth="1"/>
    <col min="270" max="270" width="12.375" style="1105" bestFit="1" customWidth="1"/>
    <col min="271" max="271" width="13.375" style="1105" bestFit="1" customWidth="1"/>
    <col min="272" max="272" width="9.625" style="1105" bestFit="1" customWidth="1"/>
    <col min="273" max="273" width="2.625" style="1105" bestFit="1" customWidth="1"/>
    <col min="274" max="274" width="6.375" style="1105" bestFit="1" customWidth="1"/>
    <col min="275" max="275" width="28" style="1105" bestFit="1" customWidth="1"/>
    <col min="276" max="276" width="4.625" style="1105" customWidth="1"/>
    <col min="277" max="277" width="7.875" style="1105" customWidth="1"/>
    <col min="278" max="279" width="9" style="1105" hidden="1" customWidth="1"/>
    <col min="280" max="280" width="3.25" style="1105" bestFit="1" customWidth="1"/>
    <col min="281" max="281" width="11.5" style="1105" bestFit="1" customWidth="1"/>
    <col min="282" max="283" width="9.625" style="1105" bestFit="1" customWidth="1"/>
    <col min="284" max="284" width="4.75" style="1105" bestFit="1" customWidth="1"/>
    <col min="285" max="285" width="3.25" style="1105" bestFit="1" customWidth="1"/>
    <col min="286" max="286" width="11.5" style="1105" bestFit="1" customWidth="1"/>
    <col min="287" max="288" width="9.125" style="1105" bestFit="1" customWidth="1"/>
    <col min="289" max="289" width="4.75" style="1105" bestFit="1" customWidth="1"/>
    <col min="290" max="290" width="3.25" style="1105" bestFit="1" customWidth="1"/>
    <col min="291" max="291" width="11.5" style="1105" bestFit="1" customWidth="1"/>
    <col min="292" max="293" width="9.125" style="1105" bestFit="1" customWidth="1"/>
    <col min="294" max="294" width="4.75" style="1105" bestFit="1" customWidth="1"/>
    <col min="295" max="295" width="3.25" style="1105" bestFit="1" customWidth="1"/>
    <col min="296" max="296" width="11.5" style="1105" bestFit="1" customWidth="1"/>
    <col min="297" max="298" width="9.125" style="1105" bestFit="1" customWidth="1"/>
    <col min="299" max="299" width="4.75" style="1105" bestFit="1" customWidth="1"/>
    <col min="300" max="300" width="3.25" style="1105" bestFit="1" customWidth="1"/>
    <col min="301" max="301" width="11.5" style="1105" bestFit="1" customWidth="1"/>
    <col min="302" max="303" width="9.125" style="1105" bestFit="1" customWidth="1"/>
    <col min="304" max="304" width="4.75" style="1105" bestFit="1" customWidth="1"/>
    <col min="305" max="305" width="3.25" style="1105" bestFit="1" customWidth="1"/>
    <col min="306" max="306" width="11.5" style="1105" bestFit="1" customWidth="1"/>
    <col min="307" max="308" width="9.125" style="1105" bestFit="1" customWidth="1"/>
    <col min="309" max="309" width="4.75" style="1105" bestFit="1" customWidth="1"/>
    <col min="310" max="310" width="3.25" style="1105" bestFit="1" customWidth="1"/>
    <col min="311" max="311" width="11.5" style="1105" bestFit="1" customWidth="1"/>
    <col min="312" max="313" width="9.125" style="1105" bestFit="1" customWidth="1"/>
    <col min="314" max="314" width="4.75" style="1105" bestFit="1" customWidth="1"/>
    <col min="315" max="315" width="3.25" style="1105" bestFit="1" customWidth="1"/>
    <col min="316" max="316" width="11.5" style="1105" bestFit="1" customWidth="1"/>
    <col min="317" max="318" width="8.75" style="1105" bestFit="1" customWidth="1"/>
    <col min="319" max="319" width="4.75" style="1105" bestFit="1" customWidth="1"/>
    <col min="320" max="512" width="9" style="1105" customWidth="1"/>
    <col min="513" max="513" width="4.375" style="1105" customWidth="1"/>
    <col min="514" max="514" width="20" style="1105" customWidth="1"/>
    <col min="515" max="516" width="9" style="1105" hidden="1" customWidth="1"/>
    <col min="517" max="517" width="15.125" style="1105" customWidth="1"/>
    <col min="518" max="518" width="9.375" style="1105" customWidth="1"/>
    <col min="519" max="519" width="4.125" style="1105" bestFit="1" customWidth="1"/>
    <col min="520" max="520" width="9.375" style="1105" bestFit="1" customWidth="1"/>
    <col min="521" max="521" width="9.375" style="1105" customWidth="1"/>
    <col min="522" max="522" width="28.5" style="1105" customWidth="1"/>
    <col min="523" max="523" width="19.625" style="1105" customWidth="1"/>
    <col min="524" max="524" width="25.125" style="1105" customWidth="1"/>
    <col min="525" max="525" width="8.5" style="1105" bestFit="1" customWidth="1"/>
    <col min="526" max="526" width="12.375" style="1105" bestFit="1" customWidth="1"/>
    <col min="527" max="527" width="13.375" style="1105" bestFit="1" customWidth="1"/>
    <col min="528" max="528" width="9.625" style="1105" bestFit="1" customWidth="1"/>
    <col min="529" max="529" width="2.625" style="1105" bestFit="1" customWidth="1"/>
    <col min="530" max="530" width="6.375" style="1105" bestFit="1" customWidth="1"/>
    <col min="531" max="531" width="28" style="1105" bestFit="1" customWidth="1"/>
    <col min="532" max="532" width="4.625" style="1105" customWidth="1"/>
    <col min="533" max="533" width="7.875" style="1105" customWidth="1"/>
    <col min="534" max="535" width="9" style="1105" hidden="1" customWidth="1"/>
    <col min="536" max="536" width="3.25" style="1105" bestFit="1" customWidth="1"/>
    <col min="537" max="537" width="11.5" style="1105" bestFit="1" customWidth="1"/>
    <col min="538" max="539" width="9.625" style="1105" bestFit="1" customWidth="1"/>
    <col min="540" max="540" width="4.75" style="1105" bestFit="1" customWidth="1"/>
    <col min="541" max="541" width="3.25" style="1105" bestFit="1" customWidth="1"/>
    <col min="542" max="542" width="11.5" style="1105" bestFit="1" customWidth="1"/>
    <col min="543" max="544" width="9.125" style="1105" bestFit="1" customWidth="1"/>
    <col min="545" max="545" width="4.75" style="1105" bestFit="1" customWidth="1"/>
    <col min="546" max="546" width="3.25" style="1105" bestFit="1" customWidth="1"/>
    <col min="547" max="547" width="11.5" style="1105" bestFit="1" customWidth="1"/>
    <col min="548" max="549" width="9.125" style="1105" bestFit="1" customWidth="1"/>
    <col min="550" max="550" width="4.75" style="1105" bestFit="1" customWidth="1"/>
    <col min="551" max="551" width="3.25" style="1105" bestFit="1" customWidth="1"/>
    <col min="552" max="552" width="11.5" style="1105" bestFit="1" customWidth="1"/>
    <col min="553" max="554" width="9.125" style="1105" bestFit="1" customWidth="1"/>
    <col min="555" max="555" width="4.75" style="1105" bestFit="1" customWidth="1"/>
    <col min="556" max="556" width="3.25" style="1105" bestFit="1" customWidth="1"/>
    <col min="557" max="557" width="11.5" style="1105" bestFit="1" customWidth="1"/>
    <col min="558" max="559" width="9.125" style="1105" bestFit="1" customWidth="1"/>
    <col min="560" max="560" width="4.75" style="1105" bestFit="1" customWidth="1"/>
    <col min="561" max="561" width="3.25" style="1105" bestFit="1" customWidth="1"/>
    <col min="562" max="562" width="11.5" style="1105" bestFit="1" customWidth="1"/>
    <col min="563" max="564" width="9.125" style="1105" bestFit="1" customWidth="1"/>
    <col min="565" max="565" width="4.75" style="1105" bestFit="1" customWidth="1"/>
    <col min="566" max="566" width="3.25" style="1105" bestFit="1" customWidth="1"/>
    <col min="567" max="567" width="11.5" style="1105" bestFit="1" customWidth="1"/>
    <col min="568" max="569" width="9.125" style="1105" bestFit="1" customWidth="1"/>
    <col min="570" max="570" width="4.75" style="1105" bestFit="1" customWidth="1"/>
    <col min="571" max="571" width="3.25" style="1105" bestFit="1" customWidth="1"/>
    <col min="572" max="572" width="11.5" style="1105" bestFit="1" customWidth="1"/>
    <col min="573" max="574" width="8.75" style="1105" bestFit="1" customWidth="1"/>
    <col min="575" max="575" width="4.75" style="1105" bestFit="1" customWidth="1"/>
    <col min="576" max="768" width="9" style="1105" customWidth="1"/>
    <col min="769" max="769" width="4.375" style="1105" customWidth="1"/>
    <col min="770" max="770" width="20" style="1105" customWidth="1"/>
    <col min="771" max="772" width="9" style="1105" hidden="1" customWidth="1"/>
    <col min="773" max="773" width="15.125" style="1105" customWidth="1"/>
    <col min="774" max="774" width="9.375" style="1105" customWidth="1"/>
    <col min="775" max="775" width="4.125" style="1105" bestFit="1" customWidth="1"/>
    <col min="776" max="776" width="9.375" style="1105" bestFit="1" customWidth="1"/>
    <col min="777" max="777" width="9.375" style="1105" customWidth="1"/>
    <col min="778" max="778" width="28.5" style="1105" customWidth="1"/>
    <col min="779" max="779" width="19.625" style="1105" customWidth="1"/>
    <col min="780" max="780" width="25.125" style="1105" customWidth="1"/>
    <col min="781" max="781" width="8.5" style="1105" bestFit="1" customWidth="1"/>
    <col min="782" max="782" width="12.375" style="1105" bestFit="1" customWidth="1"/>
    <col min="783" max="783" width="13.375" style="1105" bestFit="1" customWidth="1"/>
    <col min="784" max="784" width="9.625" style="1105" bestFit="1" customWidth="1"/>
    <col min="785" max="785" width="2.625" style="1105" bestFit="1" customWidth="1"/>
    <col min="786" max="786" width="6.375" style="1105" bestFit="1" customWidth="1"/>
    <col min="787" max="787" width="28" style="1105" bestFit="1" customWidth="1"/>
    <col min="788" max="788" width="4.625" style="1105" customWidth="1"/>
    <col min="789" max="789" width="7.875" style="1105" customWidth="1"/>
    <col min="790" max="791" width="9" style="1105" hidden="1" customWidth="1"/>
    <col min="792" max="792" width="3.25" style="1105" bestFit="1" customWidth="1"/>
    <col min="793" max="793" width="11.5" style="1105" bestFit="1" customWidth="1"/>
    <col min="794" max="795" width="9.625" style="1105" bestFit="1" customWidth="1"/>
    <col min="796" max="796" width="4.75" style="1105" bestFit="1" customWidth="1"/>
    <col min="797" max="797" width="3.25" style="1105" bestFit="1" customWidth="1"/>
    <col min="798" max="798" width="11.5" style="1105" bestFit="1" customWidth="1"/>
    <col min="799" max="800" width="9.125" style="1105" bestFit="1" customWidth="1"/>
    <col min="801" max="801" width="4.75" style="1105" bestFit="1" customWidth="1"/>
    <col min="802" max="802" width="3.25" style="1105" bestFit="1" customWidth="1"/>
    <col min="803" max="803" width="11.5" style="1105" bestFit="1" customWidth="1"/>
    <col min="804" max="805" width="9.125" style="1105" bestFit="1" customWidth="1"/>
    <col min="806" max="806" width="4.75" style="1105" bestFit="1" customWidth="1"/>
    <col min="807" max="807" width="3.25" style="1105" bestFit="1" customWidth="1"/>
    <col min="808" max="808" width="11.5" style="1105" bestFit="1" customWidth="1"/>
    <col min="809" max="810" width="9.125" style="1105" bestFit="1" customWidth="1"/>
    <col min="811" max="811" width="4.75" style="1105" bestFit="1" customWidth="1"/>
    <col min="812" max="812" width="3.25" style="1105" bestFit="1" customWidth="1"/>
    <col min="813" max="813" width="11.5" style="1105" bestFit="1" customWidth="1"/>
    <col min="814" max="815" width="9.125" style="1105" bestFit="1" customWidth="1"/>
    <col min="816" max="816" width="4.75" style="1105" bestFit="1" customWidth="1"/>
    <col min="817" max="817" width="3.25" style="1105" bestFit="1" customWidth="1"/>
    <col min="818" max="818" width="11.5" style="1105" bestFit="1" customWidth="1"/>
    <col min="819" max="820" width="9.125" style="1105" bestFit="1" customWidth="1"/>
    <col min="821" max="821" width="4.75" style="1105" bestFit="1" customWidth="1"/>
    <col min="822" max="822" width="3.25" style="1105" bestFit="1" customWidth="1"/>
    <col min="823" max="823" width="11.5" style="1105" bestFit="1" customWidth="1"/>
    <col min="824" max="825" width="9.125" style="1105" bestFit="1" customWidth="1"/>
    <col min="826" max="826" width="4.75" style="1105" bestFit="1" customWidth="1"/>
    <col min="827" max="827" width="3.25" style="1105" bestFit="1" customWidth="1"/>
    <col min="828" max="828" width="11.5" style="1105" bestFit="1" customWidth="1"/>
    <col min="829" max="830" width="8.75" style="1105" bestFit="1" customWidth="1"/>
    <col min="831" max="831" width="4.75" style="1105" bestFit="1" customWidth="1"/>
    <col min="832" max="1024" width="9" style="1105" customWidth="1"/>
    <col min="1025" max="1025" width="4.375" style="1105" customWidth="1"/>
    <col min="1026" max="1026" width="20" style="1105" customWidth="1"/>
    <col min="1027" max="1028" width="9" style="1105" hidden="1" customWidth="1"/>
    <col min="1029" max="1029" width="15.125" style="1105" customWidth="1"/>
    <col min="1030" max="1030" width="9.375" style="1105" customWidth="1"/>
    <col min="1031" max="1031" width="4.125" style="1105" bestFit="1" customWidth="1"/>
    <col min="1032" max="1032" width="9.375" style="1105" bestFit="1" customWidth="1"/>
    <col min="1033" max="1033" width="9.375" style="1105" customWidth="1"/>
    <col min="1034" max="1034" width="28.5" style="1105" customWidth="1"/>
    <col min="1035" max="1035" width="19.625" style="1105" customWidth="1"/>
    <col min="1036" max="1036" width="25.125" style="1105" customWidth="1"/>
    <col min="1037" max="1037" width="8.5" style="1105" bestFit="1" customWidth="1"/>
    <col min="1038" max="1038" width="12.375" style="1105" bestFit="1" customWidth="1"/>
    <col min="1039" max="1039" width="13.375" style="1105" bestFit="1" customWidth="1"/>
    <col min="1040" max="1040" width="9.625" style="1105" bestFit="1" customWidth="1"/>
    <col min="1041" max="1041" width="2.625" style="1105" bestFit="1" customWidth="1"/>
    <col min="1042" max="1042" width="6.375" style="1105" bestFit="1" customWidth="1"/>
    <col min="1043" max="1043" width="28" style="1105" bestFit="1" customWidth="1"/>
    <col min="1044" max="1044" width="4.625" style="1105" customWidth="1"/>
    <col min="1045" max="1045" width="7.875" style="1105" customWidth="1"/>
    <col min="1046" max="1047" width="9" style="1105" hidden="1" customWidth="1"/>
    <col min="1048" max="1048" width="3.25" style="1105" bestFit="1" customWidth="1"/>
    <col min="1049" max="1049" width="11.5" style="1105" bestFit="1" customWidth="1"/>
    <col min="1050" max="1051" width="9.625" style="1105" bestFit="1" customWidth="1"/>
    <col min="1052" max="1052" width="4.75" style="1105" bestFit="1" customWidth="1"/>
    <col min="1053" max="1053" width="3.25" style="1105" bestFit="1" customWidth="1"/>
    <col min="1054" max="1054" width="11.5" style="1105" bestFit="1" customWidth="1"/>
    <col min="1055" max="1056" width="9.125" style="1105" bestFit="1" customWidth="1"/>
    <col min="1057" max="1057" width="4.75" style="1105" bestFit="1" customWidth="1"/>
    <col min="1058" max="1058" width="3.25" style="1105" bestFit="1" customWidth="1"/>
    <col min="1059" max="1059" width="11.5" style="1105" bestFit="1" customWidth="1"/>
    <col min="1060" max="1061" width="9.125" style="1105" bestFit="1" customWidth="1"/>
    <col min="1062" max="1062" width="4.75" style="1105" bestFit="1" customWidth="1"/>
    <col min="1063" max="1063" width="3.25" style="1105" bestFit="1" customWidth="1"/>
    <col min="1064" max="1064" width="11.5" style="1105" bestFit="1" customWidth="1"/>
    <col min="1065" max="1066" width="9.125" style="1105" bestFit="1" customWidth="1"/>
    <col min="1067" max="1067" width="4.75" style="1105" bestFit="1" customWidth="1"/>
    <col min="1068" max="1068" width="3.25" style="1105" bestFit="1" customWidth="1"/>
    <col min="1069" max="1069" width="11.5" style="1105" bestFit="1" customWidth="1"/>
    <col min="1070" max="1071" width="9.125" style="1105" bestFit="1" customWidth="1"/>
    <col min="1072" max="1072" width="4.75" style="1105" bestFit="1" customWidth="1"/>
    <col min="1073" max="1073" width="3.25" style="1105" bestFit="1" customWidth="1"/>
    <col min="1074" max="1074" width="11.5" style="1105" bestFit="1" customWidth="1"/>
    <col min="1075" max="1076" width="9.125" style="1105" bestFit="1" customWidth="1"/>
    <col min="1077" max="1077" width="4.75" style="1105" bestFit="1" customWidth="1"/>
    <col min="1078" max="1078" width="3.25" style="1105" bestFit="1" customWidth="1"/>
    <col min="1079" max="1079" width="11.5" style="1105" bestFit="1" customWidth="1"/>
    <col min="1080" max="1081" width="9.125" style="1105" bestFit="1" customWidth="1"/>
    <col min="1082" max="1082" width="4.75" style="1105" bestFit="1" customWidth="1"/>
    <col min="1083" max="1083" width="3.25" style="1105" bestFit="1" customWidth="1"/>
    <col min="1084" max="1084" width="11.5" style="1105" bestFit="1" customWidth="1"/>
    <col min="1085" max="1086" width="8.75" style="1105" bestFit="1" customWidth="1"/>
    <col min="1087" max="1087" width="4.75" style="1105" bestFit="1" customWidth="1"/>
    <col min="1088" max="1280" width="9" style="1105" customWidth="1"/>
    <col min="1281" max="1281" width="4.375" style="1105" customWidth="1"/>
    <col min="1282" max="1282" width="20" style="1105" customWidth="1"/>
    <col min="1283" max="1284" width="9" style="1105" hidden="1" customWidth="1"/>
    <col min="1285" max="1285" width="15.125" style="1105" customWidth="1"/>
    <col min="1286" max="1286" width="9.375" style="1105" customWidth="1"/>
    <col min="1287" max="1287" width="4.125" style="1105" bestFit="1" customWidth="1"/>
    <col min="1288" max="1288" width="9.375" style="1105" bestFit="1" customWidth="1"/>
    <col min="1289" max="1289" width="9.375" style="1105" customWidth="1"/>
    <col min="1290" max="1290" width="28.5" style="1105" customWidth="1"/>
    <col min="1291" max="1291" width="19.625" style="1105" customWidth="1"/>
    <col min="1292" max="1292" width="25.125" style="1105" customWidth="1"/>
    <col min="1293" max="1293" width="8.5" style="1105" bestFit="1" customWidth="1"/>
    <col min="1294" max="1294" width="12.375" style="1105" bestFit="1" customWidth="1"/>
    <col min="1295" max="1295" width="13.375" style="1105" bestFit="1" customWidth="1"/>
    <col min="1296" max="1296" width="9.625" style="1105" bestFit="1" customWidth="1"/>
    <col min="1297" max="1297" width="2.625" style="1105" bestFit="1" customWidth="1"/>
    <col min="1298" max="1298" width="6.375" style="1105" bestFit="1" customWidth="1"/>
    <col min="1299" max="1299" width="28" style="1105" bestFit="1" customWidth="1"/>
    <col min="1300" max="1300" width="4.625" style="1105" customWidth="1"/>
    <col min="1301" max="1301" width="7.875" style="1105" customWidth="1"/>
    <col min="1302" max="1303" width="9" style="1105" hidden="1" customWidth="1"/>
    <col min="1304" max="1304" width="3.25" style="1105" bestFit="1" customWidth="1"/>
    <col min="1305" max="1305" width="11.5" style="1105" bestFit="1" customWidth="1"/>
    <col min="1306" max="1307" width="9.625" style="1105" bestFit="1" customWidth="1"/>
    <col min="1308" max="1308" width="4.75" style="1105" bestFit="1" customWidth="1"/>
    <col min="1309" max="1309" width="3.25" style="1105" bestFit="1" customWidth="1"/>
    <col min="1310" max="1310" width="11.5" style="1105" bestFit="1" customWidth="1"/>
    <col min="1311" max="1312" width="9.125" style="1105" bestFit="1" customWidth="1"/>
    <col min="1313" max="1313" width="4.75" style="1105" bestFit="1" customWidth="1"/>
    <col min="1314" max="1314" width="3.25" style="1105" bestFit="1" customWidth="1"/>
    <col min="1315" max="1315" width="11.5" style="1105" bestFit="1" customWidth="1"/>
    <col min="1316" max="1317" width="9.125" style="1105" bestFit="1" customWidth="1"/>
    <col min="1318" max="1318" width="4.75" style="1105" bestFit="1" customWidth="1"/>
    <col min="1319" max="1319" width="3.25" style="1105" bestFit="1" customWidth="1"/>
    <col min="1320" max="1320" width="11.5" style="1105" bestFit="1" customWidth="1"/>
    <col min="1321" max="1322" width="9.125" style="1105" bestFit="1" customWidth="1"/>
    <col min="1323" max="1323" width="4.75" style="1105" bestFit="1" customWidth="1"/>
    <col min="1324" max="1324" width="3.25" style="1105" bestFit="1" customWidth="1"/>
    <col min="1325" max="1325" width="11.5" style="1105" bestFit="1" customWidth="1"/>
    <col min="1326" max="1327" width="9.125" style="1105" bestFit="1" customWidth="1"/>
    <col min="1328" max="1328" width="4.75" style="1105" bestFit="1" customWidth="1"/>
    <col min="1329" max="1329" width="3.25" style="1105" bestFit="1" customWidth="1"/>
    <col min="1330" max="1330" width="11.5" style="1105" bestFit="1" customWidth="1"/>
    <col min="1331" max="1332" width="9.125" style="1105" bestFit="1" customWidth="1"/>
    <col min="1333" max="1333" width="4.75" style="1105" bestFit="1" customWidth="1"/>
    <col min="1334" max="1334" width="3.25" style="1105" bestFit="1" customWidth="1"/>
    <col min="1335" max="1335" width="11.5" style="1105" bestFit="1" customWidth="1"/>
    <col min="1336" max="1337" width="9.125" style="1105" bestFit="1" customWidth="1"/>
    <col min="1338" max="1338" width="4.75" style="1105" bestFit="1" customWidth="1"/>
    <col min="1339" max="1339" width="3.25" style="1105" bestFit="1" customWidth="1"/>
    <col min="1340" max="1340" width="11.5" style="1105" bestFit="1" customWidth="1"/>
    <col min="1341" max="1342" width="8.75" style="1105" bestFit="1" customWidth="1"/>
    <col min="1343" max="1343" width="4.75" style="1105" bestFit="1" customWidth="1"/>
    <col min="1344" max="1536" width="9" style="1105" customWidth="1"/>
    <col min="1537" max="1537" width="4.375" style="1105" customWidth="1"/>
    <col min="1538" max="1538" width="20" style="1105" customWidth="1"/>
    <col min="1539" max="1540" width="9" style="1105" hidden="1" customWidth="1"/>
    <col min="1541" max="1541" width="15.125" style="1105" customWidth="1"/>
    <col min="1542" max="1542" width="9.375" style="1105" customWidth="1"/>
    <col min="1543" max="1543" width="4.125" style="1105" bestFit="1" customWidth="1"/>
    <col min="1544" max="1544" width="9.375" style="1105" bestFit="1" customWidth="1"/>
    <col min="1545" max="1545" width="9.375" style="1105" customWidth="1"/>
    <col min="1546" max="1546" width="28.5" style="1105" customWidth="1"/>
    <col min="1547" max="1547" width="19.625" style="1105" customWidth="1"/>
    <col min="1548" max="1548" width="25.125" style="1105" customWidth="1"/>
    <col min="1549" max="1549" width="8.5" style="1105" bestFit="1" customWidth="1"/>
    <col min="1550" max="1550" width="12.375" style="1105" bestFit="1" customWidth="1"/>
    <col min="1551" max="1551" width="13.375" style="1105" bestFit="1" customWidth="1"/>
    <col min="1552" max="1552" width="9.625" style="1105" bestFit="1" customWidth="1"/>
    <col min="1553" max="1553" width="2.625" style="1105" bestFit="1" customWidth="1"/>
    <col min="1554" max="1554" width="6.375" style="1105" bestFit="1" customWidth="1"/>
    <col min="1555" max="1555" width="28" style="1105" bestFit="1" customWidth="1"/>
    <col min="1556" max="1556" width="4.625" style="1105" customWidth="1"/>
    <col min="1557" max="1557" width="7.875" style="1105" customWidth="1"/>
    <col min="1558" max="1559" width="9" style="1105" hidden="1" customWidth="1"/>
    <col min="1560" max="1560" width="3.25" style="1105" bestFit="1" customWidth="1"/>
    <col min="1561" max="1561" width="11.5" style="1105" bestFit="1" customWidth="1"/>
    <col min="1562" max="1563" width="9.625" style="1105" bestFit="1" customWidth="1"/>
    <col min="1564" max="1564" width="4.75" style="1105" bestFit="1" customWidth="1"/>
    <col min="1565" max="1565" width="3.25" style="1105" bestFit="1" customWidth="1"/>
    <col min="1566" max="1566" width="11.5" style="1105" bestFit="1" customWidth="1"/>
    <col min="1567" max="1568" width="9.125" style="1105" bestFit="1" customWidth="1"/>
    <col min="1569" max="1569" width="4.75" style="1105" bestFit="1" customWidth="1"/>
    <col min="1570" max="1570" width="3.25" style="1105" bestFit="1" customWidth="1"/>
    <col min="1571" max="1571" width="11.5" style="1105" bestFit="1" customWidth="1"/>
    <col min="1572" max="1573" width="9.125" style="1105" bestFit="1" customWidth="1"/>
    <col min="1574" max="1574" width="4.75" style="1105" bestFit="1" customWidth="1"/>
    <col min="1575" max="1575" width="3.25" style="1105" bestFit="1" customWidth="1"/>
    <col min="1576" max="1576" width="11.5" style="1105" bestFit="1" customWidth="1"/>
    <col min="1577" max="1578" width="9.125" style="1105" bestFit="1" customWidth="1"/>
    <col min="1579" max="1579" width="4.75" style="1105" bestFit="1" customWidth="1"/>
    <col min="1580" max="1580" width="3.25" style="1105" bestFit="1" customWidth="1"/>
    <col min="1581" max="1581" width="11.5" style="1105" bestFit="1" customWidth="1"/>
    <col min="1582" max="1583" width="9.125" style="1105" bestFit="1" customWidth="1"/>
    <col min="1584" max="1584" width="4.75" style="1105" bestFit="1" customWidth="1"/>
    <col min="1585" max="1585" width="3.25" style="1105" bestFit="1" customWidth="1"/>
    <col min="1586" max="1586" width="11.5" style="1105" bestFit="1" customWidth="1"/>
    <col min="1587" max="1588" width="9.125" style="1105" bestFit="1" customWidth="1"/>
    <col min="1589" max="1589" width="4.75" style="1105" bestFit="1" customWidth="1"/>
    <col min="1590" max="1590" width="3.25" style="1105" bestFit="1" customWidth="1"/>
    <col min="1591" max="1591" width="11.5" style="1105" bestFit="1" customWidth="1"/>
    <col min="1592" max="1593" width="9.125" style="1105" bestFit="1" customWidth="1"/>
    <col min="1594" max="1594" width="4.75" style="1105" bestFit="1" customWidth="1"/>
    <col min="1595" max="1595" width="3.25" style="1105" bestFit="1" customWidth="1"/>
    <col min="1596" max="1596" width="11.5" style="1105" bestFit="1" customWidth="1"/>
    <col min="1597" max="1598" width="8.75" style="1105" bestFit="1" customWidth="1"/>
    <col min="1599" max="1599" width="4.75" style="1105" bestFit="1" customWidth="1"/>
    <col min="1600" max="1792" width="9" style="1105" customWidth="1"/>
    <col min="1793" max="1793" width="4.375" style="1105" customWidth="1"/>
    <col min="1794" max="1794" width="20" style="1105" customWidth="1"/>
    <col min="1795" max="1796" width="9" style="1105" hidden="1" customWidth="1"/>
    <col min="1797" max="1797" width="15.125" style="1105" customWidth="1"/>
    <col min="1798" max="1798" width="9.375" style="1105" customWidth="1"/>
    <col min="1799" max="1799" width="4.125" style="1105" bestFit="1" customWidth="1"/>
    <col min="1800" max="1800" width="9.375" style="1105" bestFit="1" customWidth="1"/>
    <col min="1801" max="1801" width="9.375" style="1105" customWidth="1"/>
    <col min="1802" max="1802" width="28.5" style="1105" customWidth="1"/>
    <col min="1803" max="1803" width="19.625" style="1105" customWidth="1"/>
    <col min="1804" max="1804" width="25.125" style="1105" customWidth="1"/>
    <col min="1805" max="1805" width="8.5" style="1105" bestFit="1" customWidth="1"/>
    <col min="1806" max="1806" width="12.375" style="1105" bestFit="1" customWidth="1"/>
    <col min="1807" max="1807" width="13.375" style="1105" bestFit="1" customWidth="1"/>
    <col min="1808" max="1808" width="9.625" style="1105" bestFit="1" customWidth="1"/>
    <col min="1809" max="1809" width="2.625" style="1105" bestFit="1" customWidth="1"/>
    <col min="1810" max="1810" width="6.375" style="1105" bestFit="1" customWidth="1"/>
    <col min="1811" max="1811" width="28" style="1105" bestFit="1" customWidth="1"/>
    <col min="1812" max="1812" width="4.625" style="1105" customWidth="1"/>
    <col min="1813" max="1813" width="7.875" style="1105" customWidth="1"/>
    <col min="1814" max="1815" width="9" style="1105" hidden="1" customWidth="1"/>
    <col min="1816" max="1816" width="3.25" style="1105" bestFit="1" customWidth="1"/>
    <col min="1817" max="1817" width="11.5" style="1105" bestFit="1" customWidth="1"/>
    <col min="1818" max="1819" width="9.625" style="1105" bestFit="1" customWidth="1"/>
    <col min="1820" max="1820" width="4.75" style="1105" bestFit="1" customWidth="1"/>
    <col min="1821" max="1821" width="3.25" style="1105" bestFit="1" customWidth="1"/>
    <col min="1822" max="1822" width="11.5" style="1105" bestFit="1" customWidth="1"/>
    <col min="1823" max="1824" width="9.125" style="1105" bestFit="1" customWidth="1"/>
    <col min="1825" max="1825" width="4.75" style="1105" bestFit="1" customWidth="1"/>
    <col min="1826" max="1826" width="3.25" style="1105" bestFit="1" customWidth="1"/>
    <col min="1827" max="1827" width="11.5" style="1105" bestFit="1" customWidth="1"/>
    <col min="1828" max="1829" width="9.125" style="1105" bestFit="1" customWidth="1"/>
    <col min="1830" max="1830" width="4.75" style="1105" bestFit="1" customWidth="1"/>
    <col min="1831" max="1831" width="3.25" style="1105" bestFit="1" customWidth="1"/>
    <col min="1832" max="1832" width="11.5" style="1105" bestFit="1" customWidth="1"/>
    <col min="1833" max="1834" width="9.125" style="1105" bestFit="1" customWidth="1"/>
    <col min="1835" max="1835" width="4.75" style="1105" bestFit="1" customWidth="1"/>
    <col min="1836" max="1836" width="3.25" style="1105" bestFit="1" customWidth="1"/>
    <col min="1837" max="1837" width="11.5" style="1105" bestFit="1" customWidth="1"/>
    <col min="1838" max="1839" width="9.125" style="1105" bestFit="1" customWidth="1"/>
    <col min="1840" max="1840" width="4.75" style="1105" bestFit="1" customWidth="1"/>
    <col min="1841" max="1841" width="3.25" style="1105" bestFit="1" customWidth="1"/>
    <col min="1842" max="1842" width="11.5" style="1105" bestFit="1" customWidth="1"/>
    <col min="1843" max="1844" width="9.125" style="1105" bestFit="1" customWidth="1"/>
    <col min="1845" max="1845" width="4.75" style="1105" bestFit="1" customWidth="1"/>
    <col min="1846" max="1846" width="3.25" style="1105" bestFit="1" customWidth="1"/>
    <col min="1847" max="1847" width="11.5" style="1105" bestFit="1" customWidth="1"/>
    <col min="1848" max="1849" width="9.125" style="1105" bestFit="1" customWidth="1"/>
    <col min="1850" max="1850" width="4.75" style="1105" bestFit="1" customWidth="1"/>
    <col min="1851" max="1851" width="3.25" style="1105" bestFit="1" customWidth="1"/>
    <col min="1852" max="1852" width="11.5" style="1105" bestFit="1" customWidth="1"/>
    <col min="1853" max="1854" width="8.75" style="1105" bestFit="1" customWidth="1"/>
    <col min="1855" max="1855" width="4.75" style="1105" bestFit="1" customWidth="1"/>
    <col min="1856" max="2048" width="9" style="1105" customWidth="1"/>
    <col min="2049" max="2049" width="4.375" style="1105" customWidth="1"/>
    <col min="2050" max="2050" width="20" style="1105" customWidth="1"/>
    <col min="2051" max="2052" width="9" style="1105" hidden="1" customWidth="1"/>
    <col min="2053" max="2053" width="15.125" style="1105" customWidth="1"/>
    <col min="2054" max="2054" width="9.375" style="1105" customWidth="1"/>
    <col min="2055" max="2055" width="4.125" style="1105" bestFit="1" customWidth="1"/>
    <col min="2056" max="2056" width="9.375" style="1105" bestFit="1" customWidth="1"/>
    <col min="2057" max="2057" width="9.375" style="1105" customWidth="1"/>
    <col min="2058" max="2058" width="28.5" style="1105" customWidth="1"/>
    <col min="2059" max="2059" width="19.625" style="1105" customWidth="1"/>
    <col min="2060" max="2060" width="25.125" style="1105" customWidth="1"/>
    <col min="2061" max="2061" width="8.5" style="1105" bestFit="1" customWidth="1"/>
    <col min="2062" max="2062" width="12.375" style="1105" bestFit="1" customWidth="1"/>
    <col min="2063" max="2063" width="13.375" style="1105" bestFit="1" customWidth="1"/>
    <col min="2064" max="2064" width="9.625" style="1105" bestFit="1" customWidth="1"/>
    <col min="2065" max="2065" width="2.625" style="1105" bestFit="1" customWidth="1"/>
    <col min="2066" max="2066" width="6.375" style="1105" bestFit="1" customWidth="1"/>
    <col min="2067" max="2067" width="28" style="1105" bestFit="1" customWidth="1"/>
    <col min="2068" max="2068" width="4.625" style="1105" customWidth="1"/>
    <col min="2069" max="2069" width="7.875" style="1105" customWidth="1"/>
    <col min="2070" max="2071" width="9" style="1105" hidden="1" customWidth="1"/>
    <col min="2072" max="2072" width="3.25" style="1105" bestFit="1" customWidth="1"/>
    <col min="2073" max="2073" width="11.5" style="1105" bestFit="1" customWidth="1"/>
    <col min="2074" max="2075" width="9.625" style="1105" bestFit="1" customWidth="1"/>
    <col min="2076" max="2076" width="4.75" style="1105" bestFit="1" customWidth="1"/>
    <col min="2077" max="2077" width="3.25" style="1105" bestFit="1" customWidth="1"/>
    <col min="2078" max="2078" width="11.5" style="1105" bestFit="1" customWidth="1"/>
    <col min="2079" max="2080" width="9.125" style="1105" bestFit="1" customWidth="1"/>
    <col min="2081" max="2081" width="4.75" style="1105" bestFit="1" customWidth="1"/>
    <col min="2082" max="2082" width="3.25" style="1105" bestFit="1" customWidth="1"/>
    <col min="2083" max="2083" width="11.5" style="1105" bestFit="1" customWidth="1"/>
    <col min="2084" max="2085" width="9.125" style="1105" bestFit="1" customWidth="1"/>
    <col min="2086" max="2086" width="4.75" style="1105" bestFit="1" customWidth="1"/>
    <col min="2087" max="2087" width="3.25" style="1105" bestFit="1" customWidth="1"/>
    <col min="2088" max="2088" width="11.5" style="1105" bestFit="1" customWidth="1"/>
    <col min="2089" max="2090" width="9.125" style="1105" bestFit="1" customWidth="1"/>
    <col min="2091" max="2091" width="4.75" style="1105" bestFit="1" customWidth="1"/>
    <col min="2092" max="2092" width="3.25" style="1105" bestFit="1" customWidth="1"/>
    <col min="2093" max="2093" width="11.5" style="1105" bestFit="1" customWidth="1"/>
    <col min="2094" max="2095" width="9.125" style="1105" bestFit="1" customWidth="1"/>
    <col min="2096" max="2096" width="4.75" style="1105" bestFit="1" customWidth="1"/>
    <col min="2097" max="2097" width="3.25" style="1105" bestFit="1" customWidth="1"/>
    <col min="2098" max="2098" width="11.5" style="1105" bestFit="1" customWidth="1"/>
    <col min="2099" max="2100" width="9.125" style="1105" bestFit="1" customWidth="1"/>
    <col min="2101" max="2101" width="4.75" style="1105" bestFit="1" customWidth="1"/>
    <col min="2102" max="2102" width="3.25" style="1105" bestFit="1" customWidth="1"/>
    <col min="2103" max="2103" width="11.5" style="1105" bestFit="1" customWidth="1"/>
    <col min="2104" max="2105" width="9.125" style="1105" bestFit="1" customWidth="1"/>
    <col min="2106" max="2106" width="4.75" style="1105" bestFit="1" customWidth="1"/>
    <col min="2107" max="2107" width="3.25" style="1105" bestFit="1" customWidth="1"/>
    <col min="2108" max="2108" width="11.5" style="1105" bestFit="1" customWidth="1"/>
    <col min="2109" max="2110" width="8.75" style="1105" bestFit="1" customWidth="1"/>
    <col min="2111" max="2111" width="4.75" style="1105" bestFit="1" customWidth="1"/>
    <col min="2112" max="2304" width="9" style="1105" customWidth="1"/>
    <col min="2305" max="2305" width="4.375" style="1105" customWidth="1"/>
    <col min="2306" max="2306" width="20" style="1105" customWidth="1"/>
    <col min="2307" max="2308" width="9" style="1105" hidden="1" customWidth="1"/>
    <col min="2309" max="2309" width="15.125" style="1105" customWidth="1"/>
    <col min="2310" max="2310" width="9.375" style="1105" customWidth="1"/>
    <col min="2311" max="2311" width="4.125" style="1105" bestFit="1" customWidth="1"/>
    <col min="2312" max="2312" width="9.375" style="1105" bestFit="1" customWidth="1"/>
    <col min="2313" max="2313" width="9.375" style="1105" customWidth="1"/>
    <col min="2314" max="2314" width="28.5" style="1105" customWidth="1"/>
    <col min="2315" max="2315" width="19.625" style="1105" customWidth="1"/>
    <col min="2316" max="2316" width="25.125" style="1105" customWidth="1"/>
    <col min="2317" max="2317" width="8.5" style="1105" bestFit="1" customWidth="1"/>
    <col min="2318" max="2318" width="12.375" style="1105" bestFit="1" customWidth="1"/>
    <col min="2319" max="2319" width="13.375" style="1105" bestFit="1" customWidth="1"/>
    <col min="2320" max="2320" width="9.625" style="1105" bestFit="1" customWidth="1"/>
    <col min="2321" max="2321" width="2.625" style="1105" bestFit="1" customWidth="1"/>
    <col min="2322" max="2322" width="6.375" style="1105" bestFit="1" customWidth="1"/>
    <col min="2323" max="2323" width="28" style="1105" bestFit="1" customWidth="1"/>
    <col min="2324" max="2324" width="4.625" style="1105" customWidth="1"/>
    <col min="2325" max="2325" width="7.875" style="1105" customWidth="1"/>
    <col min="2326" max="2327" width="9" style="1105" hidden="1" customWidth="1"/>
    <col min="2328" max="2328" width="3.25" style="1105" bestFit="1" customWidth="1"/>
    <col min="2329" max="2329" width="11.5" style="1105" bestFit="1" customWidth="1"/>
    <col min="2330" max="2331" width="9.625" style="1105" bestFit="1" customWidth="1"/>
    <col min="2332" max="2332" width="4.75" style="1105" bestFit="1" customWidth="1"/>
    <col min="2333" max="2333" width="3.25" style="1105" bestFit="1" customWidth="1"/>
    <col min="2334" max="2334" width="11.5" style="1105" bestFit="1" customWidth="1"/>
    <col min="2335" max="2336" width="9.125" style="1105" bestFit="1" customWidth="1"/>
    <col min="2337" max="2337" width="4.75" style="1105" bestFit="1" customWidth="1"/>
    <col min="2338" max="2338" width="3.25" style="1105" bestFit="1" customWidth="1"/>
    <col min="2339" max="2339" width="11.5" style="1105" bestFit="1" customWidth="1"/>
    <col min="2340" max="2341" width="9.125" style="1105" bestFit="1" customWidth="1"/>
    <col min="2342" max="2342" width="4.75" style="1105" bestFit="1" customWidth="1"/>
    <col min="2343" max="2343" width="3.25" style="1105" bestFit="1" customWidth="1"/>
    <col min="2344" max="2344" width="11.5" style="1105" bestFit="1" customWidth="1"/>
    <col min="2345" max="2346" width="9.125" style="1105" bestFit="1" customWidth="1"/>
    <col min="2347" max="2347" width="4.75" style="1105" bestFit="1" customWidth="1"/>
    <col min="2348" max="2348" width="3.25" style="1105" bestFit="1" customWidth="1"/>
    <col min="2349" max="2349" width="11.5" style="1105" bestFit="1" customWidth="1"/>
    <col min="2350" max="2351" width="9.125" style="1105" bestFit="1" customWidth="1"/>
    <col min="2352" max="2352" width="4.75" style="1105" bestFit="1" customWidth="1"/>
    <col min="2353" max="2353" width="3.25" style="1105" bestFit="1" customWidth="1"/>
    <col min="2354" max="2354" width="11.5" style="1105" bestFit="1" customWidth="1"/>
    <col min="2355" max="2356" width="9.125" style="1105" bestFit="1" customWidth="1"/>
    <col min="2357" max="2357" width="4.75" style="1105" bestFit="1" customWidth="1"/>
    <col min="2358" max="2358" width="3.25" style="1105" bestFit="1" customWidth="1"/>
    <col min="2359" max="2359" width="11.5" style="1105" bestFit="1" customWidth="1"/>
    <col min="2360" max="2361" width="9.125" style="1105" bestFit="1" customWidth="1"/>
    <col min="2362" max="2362" width="4.75" style="1105" bestFit="1" customWidth="1"/>
    <col min="2363" max="2363" width="3.25" style="1105" bestFit="1" customWidth="1"/>
    <col min="2364" max="2364" width="11.5" style="1105" bestFit="1" customWidth="1"/>
    <col min="2365" max="2366" width="8.75" style="1105" bestFit="1" customWidth="1"/>
    <col min="2367" max="2367" width="4.75" style="1105" bestFit="1" customWidth="1"/>
    <col min="2368" max="2560" width="9" style="1105" customWidth="1"/>
    <col min="2561" max="2561" width="4.375" style="1105" customWidth="1"/>
    <col min="2562" max="2562" width="20" style="1105" customWidth="1"/>
    <col min="2563" max="2564" width="9" style="1105" hidden="1" customWidth="1"/>
    <col min="2565" max="2565" width="15.125" style="1105" customWidth="1"/>
    <col min="2566" max="2566" width="9.375" style="1105" customWidth="1"/>
    <col min="2567" max="2567" width="4.125" style="1105" bestFit="1" customWidth="1"/>
    <col min="2568" max="2568" width="9.375" style="1105" bestFit="1" customWidth="1"/>
    <col min="2569" max="2569" width="9.375" style="1105" customWidth="1"/>
    <col min="2570" max="2570" width="28.5" style="1105" customWidth="1"/>
    <col min="2571" max="2571" width="19.625" style="1105" customWidth="1"/>
    <col min="2572" max="2572" width="25.125" style="1105" customWidth="1"/>
    <col min="2573" max="2573" width="8.5" style="1105" bestFit="1" customWidth="1"/>
    <col min="2574" max="2574" width="12.375" style="1105" bestFit="1" customWidth="1"/>
    <col min="2575" max="2575" width="13.375" style="1105" bestFit="1" customWidth="1"/>
    <col min="2576" max="2576" width="9.625" style="1105" bestFit="1" customWidth="1"/>
    <col min="2577" max="2577" width="2.625" style="1105" bestFit="1" customWidth="1"/>
    <col min="2578" max="2578" width="6.375" style="1105" bestFit="1" customWidth="1"/>
    <col min="2579" max="2579" width="28" style="1105" bestFit="1" customWidth="1"/>
    <col min="2580" max="2580" width="4.625" style="1105" customWidth="1"/>
    <col min="2581" max="2581" width="7.875" style="1105" customWidth="1"/>
    <col min="2582" max="2583" width="9" style="1105" hidden="1" customWidth="1"/>
    <col min="2584" max="2584" width="3.25" style="1105" bestFit="1" customWidth="1"/>
    <col min="2585" max="2585" width="11.5" style="1105" bestFit="1" customWidth="1"/>
    <col min="2586" max="2587" width="9.625" style="1105" bestFit="1" customWidth="1"/>
    <col min="2588" max="2588" width="4.75" style="1105" bestFit="1" customWidth="1"/>
    <col min="2589" max="2589" width="3.25" style="1105" bestFit="1" customWidth="1"/>
    <col min="2590" max="2590" width="11.5" style="1105" bestFit="1" customWidth="1"/>
    <col min="2591" max="2592" width="9.125" style="1105" bestFit="1" customWidth="1"/>
    <col min="2593" max="2593" width="4.75" style="1105" bestFit="1" customWidth="1"/>
    <col min="2594" max="2594" width="3.25" style="1105" bestFit="1" customWidth="1"/>
    <col min="2595" max="2595" width="11.5" style="1105" bestFit="1" customWidth="1"/>
    <col min="2596" max="2597" width="9.125" style="1105" bestFit="1" customWidth="1"/>
    <col min="2598" max="2598" width="4.75" style="1105" bestFit="1" customWidth="1"/>
    <col min="2599" max="2599" width="3.25" style="1105" bestFit="1" customWidth="1"/>
    <col min="2600" max="2600" width="11.5" style="1105" bestFit="1" customWidth="1"/>
    <col min="2601" max="2602" width="9.125" style="1105" bestFit="1" customWidth="1"/>
    <col min="2603" max="2603" width="4.75" style="1105" bestFit="1" customWidth="1"/>
    <col min="2604" max="2604" width="3.25" style="1105" bestFit="1" customWidth="1"/>
    <col min="2605" max="2605" width="11.5" style="1105" bestFit="1" customWidth="1"/>
    <col min="2606" max="2607" width="9.125" style="1105" bestFit="1" customWidth="1"/>
    <col min="2608" max="2608" width="4.75" style="1105" bestFit="1" customWidth="1"/>
    <col min="2609" max="2609" width="3.25" style="1105" bestFit="1" customWidth="1"/>
    <col min="2610" max="2610" width="11.5" style="1105" bestFit="1" customWidth="1"/>
    <col min="2611" max="2612" width="9.125" style="1105" bestFit="1" customWidth="1"/>
    <col min="2613" max="2613" width="4.75" style="1105" bestFit="1" customWidth="1"/>
    <col min="2614" max="2614" width="3.25" style="1105" bestFit="1" customWidth="1"/>
    <col min="2615" max="2615" width="11.5" style="1105" bestFit="1" customWidth="1"/>
    <col min="2616" max="2617" width="9.125" style="1105" bestFit="1" customWidth="1"/>
    <col min="2618" max="2618" width="4.75" style="1105" bestFit="1" customWidth="1"/>
    <col min="2619" max="2619" width="3.25" style="1105" bestFit="1" customWidth="1"/>
    <col min="2620" max="2620" width="11.5" style="1105" bestFit="1" customWidth="1"/>
    <col min="2621" max="2622" width="8.75" style="1105" bestFit="1" customWidth="1"/>
    <col min="2623" max="2623" width="4.75" style="1105" bestFit="1" customWidth="1"/>
    <col min="2624" max="2816" width="9" style="1105" customWidth="1"/>
    <col min="2817" max="2817" width="4.375" style="1105" customWidth="1"/>
    <col min="2818" max="2818" width="20" style="1105" customWidth="1"/>
    <col min="2819" max="2820" width="9" style="1105" hidden="1" customWidth="1"/>
    <col min="2821" max="2821" width="15.125" style="1105" customWidth="1"/>
    <col min="2822" max="2822" width="9.375" style="1105" customWidth="1"/>
    <col min="2823" max="2823" width="4.125" style="1105" bestFit="1" customWidth="1"/>
    <col min="2824" max="2824" width="9.375" style="1105" bestFit="1" customWidth="1"/>
    <col min="2825" max="2825" width="9.375" style="1105" customWidth="1"/>
    <col min="2826" max="2826" width="28.5" style="1105" customWidth="1"/>
    <col min="2827" max="2827" width="19.625" style="1105" customWidth="1"/>
    <col min="2828" max="2828" width="25.125" style="1105" customWidth="1"/>
    <col min="2829" max="2829" width="8.5" style="1105" bestFit="1" customWidth="1"/>
    <col min="2830" max="2830" width="12.375" style="1105" bestFit="1" customWidth="1"/>
    <col min="2831" max="2831" width="13.375" style="1105" bestFit="1" customWidth="1"/>
    <col min="2832" max="2832" width="9.625" style="1105" bestFit="1" customWidth="1"/>
    <col min="2833" max="2833" width="2.625" style="1105" bestFit="1" customWidth="1"/>
    <col min="2834" max="2834" width="6.375" style="1105" bestFit="1" customWidth="1"/>
    <col min="2835" max="2835" width="28" style="1105" bestFit="1" customWidth="1"/>
    <col min="2836" max="2836" width="4.625" style="1105" customWidth="1"/>
    <col min="2837" max="2837" width="7.875" style="1105" customWidth="1"/>
    <col min="2838" max="2839" width="9" style="1105" hidden="1" customWidth="1"/>
    <col min="2840" max="2840" width="3.25" style="1105" bestFit="1" customWidth="1"/>
    <col min="2841" max="2841" width="11.5" style="1105" bestFit="1" customWidth="1"/>
    <col min="2842" max="2843" width="9.625" style="1105" bestFit="1" customWidth="1"/>
    <col min="2844" max="2844" width="4.75" style="1105" bestFit="1" customWidth="1"/>
    <col min="2845" max="2845" width="3.25" style="1105" bestFit="1" customWidth="1"/>
    <col min="2846" max="2846" width="11.5" style="1105" bestFit="1" customWidth="1"/>
    <col min="2847" max="2848" width="9.125" style="1105" bestFit="1" customWidth="1"/>
    <col min="2849" max="2849" width="4.75" style="1105" bestFit="1" customWidth="1"/>
    <col min="2850" max="2850" width="3.25" style="1105" bestFit="1" customWidth="1"/>
    <col min="2851" max="2851" width="11.5" style="1105" bestFit="1" customWidth="1"/>
    <col min="2852" max="2853" width="9.125" style="1105" bestFit="1" customWidth="1"/>
    <col min="2854" max="2854" width="4.75" style="1105" bestFit="1" customWidth="1"/>
    <col min="2855" max="2855" width="3.25" style="1105" bestFit="1" customWidth="1"/>
    <col min="2856" max="2856" width="11.5" style="1105" bestFit="1" customWidth="1"/>
    <col min="2857" max="2858" width="9.125" style="1105" bestFit="1" customWidth="1"/>
    <col min="2859" max="2859" width="4.75" style="1105" bestFit="1" customWidth="1"/>
    <col min="2860" max="2860" width="3.25" style="1105" bestFit="1" customWidth="1"/>
    <col min="2861" max="2861" width="11.5" style="1105" bestFit="1" customWidth="1"/>
    <col min="2862" max="2863" width="9.125" style="1105" bestFit="1" customWidth="1"/>
    <col min="2864" max="2864" width="4.75" style="1105" bestFit="1" customWidth="1"/>
    <col min="2865" max="2865" width="3.25" style="1105" bestFit="1" customWidth="1"/>
    <col min="2866" max="2866" width="11.5" style="1105" bestFit="1" customWidth="1"/>
    <col min="2867" max="2868" width="9.125" style="1105" bestFit="1" customWidth="1"/>
    <col min="2869" max="2869" width="4.75" style="1105" bestFit="1" customWidth="1"/>
    <col min="2870" max="2870" width="3.25" style="1105" bestFit="1" customWidth="1"/>
    <col min="2871" max="2871" width="11.5" style="1105" bestFit="1" customWidth="1"/>
    <col min="2872" max="2873" width="9.125" style="1105" bestFit="1" customWidth="1"/>
    <col min="2874" max="2874" width="4.75" style="1105" bestFit="1" customWidth="1"/>
    <col min="2875" max="2875" width="3.25" style="1105" bestFit="1" customWidth="1"/>
    <col min="2876" max="2876" width="11.5" style="1105" bestFit="1" customWidth="1"/>
    <col min="2877" max="2878" width="8.75" style="1105" bestFit="1" customWidth="1"/>
    <col min="2879" max="2879" width="4.75" style="1105" bestFit="1" customWidth="1"/>
    <col min="2880" max="3072" width="9" style="1105" customWidth="1"/>
    <col min="3073" max="3073" width="4.375" style="1105" customWidth="1"/>
    <col min="3074" max="3074" width="20" style="1105" customWidth="1"/>
    <col min="3075" max="3076" width="9" style="1105" hidden="1" customWidth="1"/>
    <col min="3077" max="3077" width="15.125" style="1105" customWidth="1"/>
    <col min="3078" max="3078" width="9.375" style="1105" customWidth="1"/>
    <col min="3079" max="3079" width="4.125" style="1105" bestFit="1" customWidth="1"/>
    <col min="3080" max="3080" width="9.375" style="1105" bestFit="1" customWidth="1"/>
    <col min="3081" max="3081" width="9.375" style="1105" customWidth="1"/>
    <col min="3082" max="3082" width="28.5" style="1105" customWidth="1"/>
    <col min="3083" max="3083" width="19.625" style="1105" customWidth="1"/>
    <col min="3084" max="3084" width="25.125" style="1105" customWidth="1"/>
    <col min="3085" max="3085" width="8.5" style="1105" bestFit="1" customWidth="1"/>
    <col min="3086" max="3086" width="12.375" style="1105" bestFit="1" customWidth="1"/>
    <col min="3087" max="3087" width="13.375" style="1105" bestFit="1" customWidth="1"/>
    <col min="3088" max="3088" width="9.625" style="1105" bestFit="1" customWidth="1"/>
    <col min="3089" max="3089" width="2.625" style="1105" bestFit="1" customWidth="1"/>
    <col min="3090" max="3090" width="6.375" style="1105" bestFit="1" customWidth="1"/>
    <col min="3091" max="3091" width="28" style="1105" bestFit="1" customWidth="1"/>
    <col min="3092" max="3092" width="4.625" style="1105" customWidth="1"/>
    <col min="3093" max="3093" width="7.875" style="1105" customWidth="1"/>
    <col min="3094" max="3095" width="9" style="1105" hidden="1" customWidth="1"/>
    <col min="3096" max="3096" width="3.25" style="1105" bestFit="1" customWidth="1"/>
    <col min="3097" max="3097" width="11.5" style="1105" bestFit="1" customWidth="1"/>
    <col min="3098" max="3099" width="9.625" style="1105" bestFit="1" customWidth="1"/>
    <col min="3100" max="3100" width="4.75" style="1105" bestFit="1" customWidth="1"/>
    <col min="3101" max="3101" width="3.25" style="1105" bestFit="1" customWidth="1"/>
    <col min="3102" max="3102" width="11.5" style="1105" bestFit="1" customWidth="1"/>
    <col min="3103" max="3104" width="9.125" style="1105" bestFit="1" customWidth="1"/>
    <col min="3105" max="3105" width="4.75" style="1105" bestFit="1" customWidth="1"/>
    <col min="3106" max="3106" width="3.25" style="1105" bestFit="1" customWidth="1"/>
    <col min="3107" max="3107" width="11.5" style="1105" bestFit="1" customWidth="1"/>
    <col min="3108" max="3109" width="9.125" style="1105" bestFit="1" customWidth="1"/>
    <col min="3110" max="3110" width="4.75" style="1105" bestFit="1" customWidth="1"/>
    <col min="3111" max="3111" width="3.25" style="1105" bestFit="1" customWidth="1"/>
    <col min="3112" max="3112" width="11.5" style="1105" bestFit="1" customWidth="1"/>
    <col min="3113" max="3114" width="9.125" style="1105" bestFit="1" customWidth="1"/>
    <col min="3115" max="3115" width="4.75" style="1105" bestFit="1" customWidth="1"/>
    <col min="3116" max="3116" width="3.25" style="1105" bestFit="1" customWidth="1"/>
    <col min="3117" max="3117" width="11.5" style="1105" bestFit="1" customWidth="1"/>
    <col min="3118" max="3119" width="9.125" style="1105" bestFit="1" customWidth="1"/>
    <col min="3120" max="3120" width="4.75" style="1105" bestFit="1" customWidth="1"/>
    <col min="3121" max="3121" width="3.25" style="1105" bestFit="1" customWidth="1"/>
    <col min="3122" max="3122" width="11.5" style="1105" bestFit="1" customWidth="1"/>
    <col min="3123" max="3124" width="9.125" style="1105" bestFit="1" customWidth="1"/>
    <col min="3125" max="3125" width="4.75" style="1105" bestFit="1" customWidth="1"/>
    <col min="3126" max="3126" width="3.25" style="1105" bestFit="1" customWidth="1"/>
    <col min="3127" max="3127" width="11.5" style="1105" bestFit="1" customWidth="1"/>
    <col min="3128" max="3129" width="9.125" style="1105" bestFit="1" customWidth="1"/>
    <col min="3130" max="3130" width="4.75" style="1105" bestFit="1" customWidth="1"/>
    <col min="3131" max="3131" width="3.25" style="1105" bestFit="1" customWidth="1"/>
    <col min="3132" max="3132" width="11.5" style="1105" bestFit="1" customWidth="1"/>
    <col min="3133" max="3134" width="8.75" style="1105" bestFit="1" customWidth="1"/>
    <col min="3135" max="3135" width="4.75" style="1105" bestFit="1" customWidth="1"/>
    <col min="3136" max="3328" width="9" style="1105" customWidth="1"/>
    <col min="3329" max="3329" width="4.375" style="1105" customWidth="1"/>
    <col min="3330" max="3330" width="20" style="1105" customWidth="1"/>
    <col min="3331" max="3332" width="9" style="1105" hidden="1" customWidth="1"/>
    <col min="3333" max="3333" width="15.125" style="1105" customWidth="1"/>
    <col min="3334" max="3334" width="9.375" style="1105" customWidth="1"/>
    <col min="3335" max="3335" width="4.125" style="1105" bestFit="1" customWidth="1"/>
    <col min="3336" max="3336" width="9.375" style="1105" bestFit="1" customWidth="1"/>
    <col min="3337" max="3337" width="9.375" style="1105" customWidth="1"/>
    <col min="3338" max="3338" width="28.5" style="1105" customWidth="1"/>
    <col min="3339" max="3339" width="19.625" style="1105" customWidth="1"/>
    <col min="3340" max="3340" width="25.125" style="1105" customWidth="1"/>
    <col min="3341" max="3341" width="8.5" style="1105" bestFit="1" customWidth="1"/>
    <col min="3342" max="3342" width="12.375" style="1105" bestFit="1" customWidth="1"/>
    <col min="3343" max="3343" width="13.375" style="1105" bestFit="1" customWidth="1"/>
    <col min="3344" max="3344" width="9.625" style="1105" bestFit="1" customWidth="1"/>
    <col min="3345" max="3345" width="2.625" style="1105" bestFit="1" customWidth="1"/>
    <col min="3346" max="3346" width="6.375" style="1105" bestFit="1" customWidth="1"/>
    <col min="3347" max="3347" width="28" style="1105" bestFit="1" customWidth="1"/>
    <col min="3348" max="3348" width="4.625" style="1105" customWidth="1"/>
    <col min="3349" max="3349" width="7.875" style="1105" customWidth="1"/>
    <col min="3350" max="3351" width="9" style="1105" hidden="1" customWidth="1"/>
    <col min="3352" max="3352" width="3.25" style="1105" bestFit="1" customWidth="1"/>
    <col min="3353" max="3353" width="11.5" style="1105" bestFit="1" customWidth="1"/>
    <col min="3354" max="3355" width="9.625" style="1105" bestFit="1" customWidth="1"/>
    <col min="3356" max="3356" width="4.75" style="1105" bestFit="1" customWidth="1"/>
    <col min="3357" max="3357" width="3.25" style="1105" bestFit="1" customWidth="1"/>
    <col min="3358" max="3358" width="11.5" style="1105" bestFit="1" customWidth="1"/>
    <col min="3359" max="3360" width="9.125" style="1105" bestFit="1" customWidth="1"/>
    <col min="3361" max="3361" width="4.75" style="1105" bestFit="1" customWidth="1"/>
    <col min="3362" max="3362" width="3.25" style="1105" bestFit="1" customWidth="1"/>
    <col min="3363" max="3363" width="11.5" style="1105" bestFit="1" customWidth="1"/>
    <col min="3364" max="3365" width="9.125" style="1105" bestFit="1" customWidth="1"/>
    <col min="3366" max="3366" width="4.75" style="1105" bestFit="1" customWidth="1"/>
    <col min="3367" max="3367" width="3.25" style="1105" bestFit="1" customWidth="1"/>
    <col min="3368" max="3368" width="11.5" style="1105" bestFit="1" customWidth="1"/>
    <col min="3369" max="3370" width="9.125" style="1105" bestFit="1" customWidth="1"/>
    <col min="3371" max="3371" width="4.75" style="1105" bestFit="1" customWidth="1"/>
    <col min="3372" max="3372" width="3.25" style="1105" bestFit="1" customWidth="1"/>
    <col min="3373" max="3373" width="11.5" style="1105" bestFit="1" customWidth="1"/>
    <col min="3374" max="3375" width="9.125" style="1105" bestFit="1" customWidth="1"/>
    <col min="3376" max="3376" width="4.75" style="1105" bestFit="1" customWidth="1"/>
    <col min="3377" max="3377" width="3.25" style="1105" bestFit="1" customWidth="1"/>
    <col min="3378" max="3378" width="11.5" style="1105" bestFit="1" customWidth="1"/>
    <col min="3379" max="3380" width="9.125" style="1105" bestFit="1" customWidth="1"/>
    <col min="3381" max="3381" width="4.75" style="1105" bestFit="1" customWidth="1"/>
    <col min="3382" max="3382" width="3.25" style="1105" bestFit="1" customWidth="1"/>
    <col min="3383" max="3383" width="11.5" style="1105" bestFit="1" customWidth="1"/>
    <col min="3384" max="3385" width="9.125" style="1105" bestFit="1" customWidth="1"/>
    <col min="3386" max="3386" width="4.75" style="1105" bestFit="1" customWidth="1"/>
    <col min="3387" max="3387" width="3.25" style="1105" bestFit="1" customWidth="1"/>
    <col min="3388" max="3388" width="11.5" style="1105" bestFit="1" customWidth="1"/>
    <col min="3389" max="3390" width="8.75" style="1105" bestFit="1" customWidth="1"/>
    <col min="3391" max="3391" width="4.75" style="1105" bestFit="1" customWidth="1"/>
    <col min="3392" max="3584" width="9" style="1105" customWidth="1"/>
    <col min="3585" max="3585" width="4.375" style="1105" customWidth="1"/>
    <col min="3586" max="3586" width="20" style="1105" customWidth="1"/>
    <col min="3587" max="3588" width="9" style="1105" hidden="1" customWidth="1"/>
    <col min="3589" max="3589" width="15.125" style="1105" customWidth="1"/>
    <col min="3590" max="3590" width="9.375" style="1105" customWidth="1"/>
    <col min="3591" max="3591" width="4.125" style="1105" bestFit="1" customWidth="1"/>
    <col min="3592" max="3592" width="9.375" style="1105" bestFit="1" customWidth="1"/>
    <col min="3593" max="3593" width="9.375" style="1105" customWidth="1"/>
    <col min="3594" max="3594" width="28.5" style="1105" customWidth="1"/>
    <col min="3595" max="3595" width="19.625" style="1105" customWidth="1"/>
    <col min="3596" max="3596" width="25.125" style="1105" customWidth="1"/>
    <col min="3597" max="3597" width="8.5" style="1105" bestFit="1" customWidth="1"/>
    <col min="3598" max="3598" width="12.375" style="1105" bestFit="1" customWidth="1"/>
    <col min="3599" max="3599" width="13.375" style="1105" bestFit="1" customWidth="1"/>
    <col min="3600" max="3600" width="9.625" style="1105" bestFit="1" customWidth="1"/>
    <col min="3601" max="3601" width="2.625" style="1105" bestFit="1" customWidth="1"/>
    <col min="3602" max="3602" width="6.375" style="1105" bestFit="1" customWidth="1"/>
    <col min="3603" max="3603" width="28" style="1105" bestFit="1" customWidth="1"/>
    <col min="3604" max="3604" width="4.625" style="1105" customWidth="1"/>
    <col min="3605" max="3605" width="7.875" style="1105" customWidth="1"/>
    <col min="3606" max="3607" width="9" style="1105" hidden="1" customWidth="1"/>
    <col min="3608" max="3608" width="3.25" style="1105" bestFit="1" customWidth="1"/>
    <col min="3609" max="3609" width="11.5" style="1105" bestFit="1" customWidth="1"/>
    <col min="3610" max="3611" width="9.625" style="1105" bestFit="1" customWidth="1"/>
    <col min="3612" max="3612" width="4.75" style="1105" bestFit="1" customWidth="1"/>
    <col min="3613" max="3613" width="3.25" style="1105" bestFit="1" customWidth="1"/>
    <col min="3614" max="3614" width="11.5" style="1105" bestFit="1" customWidth="1"/>
    <col min="3615" max="3616" width="9.125" style="1105" bestFit="1" customWidth="1"/>
    <col min="3617" max="3617" width="4.75" style="1105" bestFit="1" customWidth="1"/>
    <col min="3618" max="3618" width="3.25" style="1105" bestFit="1" customWidth="1"/>
    <col min="3619" max="3619" width="11.5" style="1105" bestFit="1" customWidth="1"/>
    <col min="3620" max="3621" width="9.125" style="1105" bestFit="1" customWidth="1"/>
    <col min="3622" max="3622" width="4.75" style="1105" bestFit="1" customWidth="1"/>
    <col min="3623" max="3623" width="3.25" style="1105" bestFit="1" customWidth="1"/>
    <col min="3624" max="3624" width="11.5" style="1105" bestFit="1" customWidth="1"/>
    <col min="3625" max="3626" width="9.125" style="1105" bestFit="1" customWidth="1"/>
    <col min="3627" max="3627" width="4.75" style="1105" bestFit="1" customWidth="1"/>
    <col min="3628" max="3628" width="3.25" style="1105" bestFit="1" customWidth="1"/>
    <col min="3629" max="3629" width="11.5" style="1105" bestFit="1" customWidth="1"/>
    <col min="3630" max="3631" width="9.125" style="1105" bestFit="1" customWidth="1"/>
    <col min="3632" max="3632" width="4.75" style="1105" bestFit="1" customWidth="1"/>
    <col min="3633" max="3633" width="3.25" style="1105" bestFit="1" customWidth="1"/>
    <col min="3634" max="3634" width="11.5" style="1105" bestFit="1" customWidth="1"/>
    <col min="3635" max="3636" width="9.125" style="1105" bestFit="1" customWidth="1"/>
    <col min="3637" max="3637" width="4.75" style="1105" bestFit="1" customWidth="1"/>
    <col min="3638" max="3638" width="3.25" style="1105" bestFit="1" customWidth="1"/>
    <col min="3639" max="3639" width="11.5" style="1105" bestFit="1" customWidth="1"/>
    <col min="3640" max="3641" width="9.125" style="1105" bestFit="1" customWidth="1"/>
    <col min="3642" max="3642" width="4.75" style="1105" bestFit="1" customWidth="1"/>
    <col min="3643" max="3643" width="3.25" style="1105" bestFit="1" customWidth="1"/>
    <col min="3644" max="3644" width="11.5" style="1105" bestFit="1" customWidth="1"/>
    <col min="3645" max="3646" width="8.75" style="1105" bestFit="1" customWidth="1"/>
    <col min="3647" max="3647" width="4.75" style="1105" bestFit="1" customWidth="1"/>
    <col min="3648" max="3840" width="9" style="1105" customWidth="1"/>
    <col min="3841" max="3841" width="4.375" style="1105" customWidth="1"/>
    <col min="3842" max="3842" width="20" style="1105" customWidth="1"/>
    <col min="3843" max="3844" width="9" style="1105" hidden="1" customWidth="1"/>
    <col min="3845" max="3845" width="15.125" style="1105" customWidth="1"/>
    <col min="3846" max="3846" width="9.375" style="1105" customWidth="1"/>
    <col min="3847" max="3847" width="4.125" style="1105" bestFit="1" customWidth="1"/>
    <col min="3848" max="3848" width="9.375" style="1105" bestFit="1" customWidth="1"/>
    <col min="3849" max="3849" width="9.375" style="1105" customWidth="1"/>
    <col min="3850" max="3850" width="28.5" style="1105" customWidth="1"/>
    <col min="3851" max="3851" width="19.625" style="1105" customWidth="1"/>
    <col min="3852" max="3852" width="25.125" style="1105" customWidth="1"/>
    <col min="3853" max="3853" width="8.5" style="1105" bestFit="1" customWidth="1"/>
    <col min="3854" max="3854" width="12.375" style="1105" bestFit="1" customWidth="1"/>
    <col min="3855" max="3855" width="13.375" style="1105" bestFit="1" customWidth="1"/>
    <col min="3856" max="3856" width="9.625" style="1105" bestFit="1" customWidth="1"/>
    <col min="3857" max="3857" width="2.625" style="1105" bestFit="1" customWidth="1"/>
    <col min="3858" max="3858" width="6.375" style="1105" bestFit="1" customWidth="1"/>
    <col min="3859" max="3859" width="28" style="1105" bestFit="1" customWidth="1"/>
    <col min="3860" max="3860" width="4.625" style="1105" customWidth="1"/>
    <col min="3861" max="3861" width="7.875" style="1105" customWidth="1"/>
    <col min="3862" max="3863" width="9" style="1105" hidden="1" customWidth="1"/>
    <col min="3864" max="3864" width="3.25" style="1105" bestFit="1" customWidth="1"/>
    <col min="3865" max="3865" width="11.5" style="1105" bestFit="1" customWidth="1"/>
    <col min="3866" max="3867" width="9.625" style="1105" bestFit="1" customWidth="1"/>
    <col min="3868" max="3868" width="4.75" style="1105" bestFit="1" customWidth="1"/>
    <col min="3869" max="3869" width="3.25" style="1105" bestFit="1" customWidth="1"/>
    <col min="3870" max="3870" width="11.5" style="1105" bestFit="1" customWidth="1"/>
    <col min="3871" max="3872" width="9.125" style="1105" bestFit="1" customWidth="1"/>
    <col min="3873" max="3873" width="4.75" style="1105" bestFit="1" customWidth="1"/>
    <col min="3874" max="3874" width="3.25" style="1105" bestFit="1" customWidth="1"/>
    <col min="3875" max="3875" width="11.5" style="1105" bestFit="1" customWidth="1"/>
    <col min="3876" max="3877" width="9.125" style="1105" bestFit="1" customWidth="1"/>
    <col min="3878" max="3878" width="4.75" style="1105" bestFit="1" customWidth="1"/>
    <col min="3879" max="3879" width="3.25" style="1105" bestFit="1" customWidth="1"/>
    <col min="3880" max="3880" width="11.5" style="1105" bestFit="1" customWidth="1"/>
    <col min="3881" max="3882" width="9.125" style="1105" bestFit="1" customWidth="1"/>
    <col min="3883" max="3883" width="4.75" style="1105" bestFit="1" customWidth="1"/>
    <col min="3884" max="3884" width="3.25" style="1105" bestFit="1" customWidth="1"/>
    <col min="3885" max="3885" width="11.5" style="1105" bestFit="1" customWidth="1"/>
    <col min="3886" max="3887" width="9.125" style="1105" bestFit="1" customWidth="1"/>
    <col min="3888" max="3888" width="4.75" style="1105" bestFit="1" customWidth="1"/>
    <col min="3889" max="3889" width="3.25" style="1105" bestFit="1" customWidth="1"/>
    <col min="3890" max="3890" width="11.5" style="1105" bestFit="1" customWidth="1"/>
    <col min="3891" max="3892" width="9.125" style="1105" bestFit="1" customWidth="1"/>
    <col min="3893" max="3893" width="4.75" style="1105" bestFit="1" customWidth="1"/>
    <col min="3894" max="3894" width="3.25" style="1105" bestFit="1" customWidth="1"/>
    <col min="3895" max="3895" width="11.5" style="1105" bestFit="1" customWidth="1"/>
    <col min="3896" max="3897" width="9.125" style="1105" bestFit="1" customWidth="1"/>
    <col min="3898" max="3898" width="4.75" style="1105" bestFit="1" customWidth="1"/>
    <col min="3899" max="3899" width="3.25" style="1105" bestFit="1" customWidth="1"/>
    <col min="3900" max="3900" width="11.5" style="1105" bestFit="1" customWidth="1"/>
    <col min="3901" max="3902" width="8.75" style="1105" bestFit="1" customWidth="1"/>
    <col min="3903" max="3903" width="4.75" style="1105" bestFit="1" customWidth="1"/>
    <col min="3904" max="4096" width="9" style="1105" customWidth="1"/>
    <col min="4097" max="4097" width="4.375" style="1105" customWidth="1"/>
    <col min="4098" max="4098" width="20" style="1105" customWidth="1"/>
    <col min="4099" max="4100" width="9" style="1105" hidden="1" customWidth="1"/>
    <col min="4101" max="4101" width="15.125" style="1105" customWidth="1"/>
    <col min="4102" max="4102" width="9.375" style="1105" customWidth="1"/>
    <col min="4103" max="4103" width="4.125" style="1105" bestFit="1" customWidth="1"/>
    <col min="4104" max="4104" width="9.375" style="1105" bestFit="1" customWidth="1"/>
    <col min="4105" max="4105" width="9.375" style="1105" customWidth="1"/>
    <col min="4106" max="4106" width="28.5" style="1105" customWidth="1"/>
    <col min="4107" max="4107" width="19.625" style="1105" customWidth="1"/>
    <col min="4108" max="4108" width="25.125" style="1105" customWidth="1"/>
    <col min="4109" max="4109" width="8.5" style="1105" bestFit="1" customWidth="1"/>
    <col min="4110" max="4110" width="12.375" style="1105" bestFit="1" customWidth="1"/>
    <col min="4111" max="4111" width="13.375" style="1105" bestFit="1" customWidth="1"/>
    <col min="4112" max="4112" width="9.625" style="1105" bestFit="1" customWidth="1"/>
    <col min="4113" max="4113" width="2.625" style="1105" bestFit="1" customWidth="1"/>
    <col min="4114" max="4114" width="6.375" style="1105" bestFit="1" customWidth="1"/>
    <col min="4115" max="4115" width="28" style="1105" bestFit="1" customWidth="1"/>
    <col min="4116" max="4116" width="4.625" style="1105" customWidth="1"/>
    <col min="4117" max="4117" width="7.875" style="1105" customWidth="1"/>
    <col min="4118" max="4119" width="9" style="1105" hidden="1" customWidth="1"/>
    <col min="4120" max="4120" width="3.25" style="1105" bestFit="1" customWidth="1"/>
    <col min="4121" max="4121" width="11.5" style="1105" bestFit="1" customWidth="1"/>
    <col min="4122" max="4123" width="9.625" style="1105" bestFit="1" customWidth="1"/>
    <col min="4124" max="4124" width="4.75" style="1105" bestFit="1" customWidth="1"/>
    <col min="4125" max="4125" width="3.25" style="1105" bestFit="1" customWidth="1"/>
    <col min="4126" max="4126" width="11.5" style="1105" bestFit="1" customWidth="1"/>
    <col min="4127" max="4128" width="9.125" style="1105" bestFit="1" customWidth="1"/>
    <col min="4129" max="4129" width="4.75" style="1105" bestFit="1" customWidth="1"/>
    <col min="4130" max="4130" width="3.25" style="1105" bestFit="1" customWidth="1"/>
    <col min="4131" max="4131" width="11.5" style="1105" bestFit="1" customWidth="1"/>
    <col min="4132" max="4133" width="9.125" style="1105" bestFit="1" customWidth="1"/>
    <col min="4134" max="4134" width="4.75" style="1105" bestFit="1" customWidth="1"/>
    <col min="4135" max="4135" width="3.25" style="1105" bestFit="1" customWidth="1"/>
    <col min="4136" max="4136" width="11.5" style="1105" bestFit="1" customWidth="1"/>
    <col min="4137" max="4138" width="9.125" style="1105" bestFit="1" customWidth="1"/>
    <col min="4139" max="4139" width="4.75" style="1105" bestFit="1" customWidth="1"/>
    <col min="4140" max="4140" width="3.25" style="1105" bestFit="1" customWidth="1"/>
    <col min="4141" max="4141" width="11.5" style="1105" bestFit="1" customWidth="1"/>
    <col min="4142" max="4143" width="9.125" style="1105" bestFit="1" customWidth="1"/>
    <col min="4144" max="4144" width="4.75" style="1105" bestFit="1" customWidth="1"/>
    <col min="4145" max="4145" width="3.25" style="1105" bestFit="1" customWidth="1"/>
    <col min="4146" max="4146" width="11.5" style="1105" bestFit="1" customWidth="1"/>
    <col min="4147" max="4148" width="9.125" style="1105" bestFit="1" customWidth="1"/>
    <col min="4149" max="4149" width="4.75" style="1105" bestFit="1" customWidth="1"/>
    <col min="4150" max="4150" width="3.25" style="1105" bestFit="1" customWidth="1"/>
    <col min="4151" max="4151" width="11.5" style="1105" bestFit="1" customWidth="1"/>
    <col min="4152" max="4153" width="9.125" style="1105" bestFit="1" customWidth="1"/>
    <col min="4154" max="4154" width="4.75" style="1105" bestFit="1" customWidth="1"/>
    <col min="4155" max="4155" width="3.25" style="1105" bestFit="1" customWidth="1"/>
    <col min="4156" max="4156" width="11.5" style="1105" bestFit="1" customWidth="1"/>
    <col min="4157" max="4158" width="8.75" style="1105" bestFit="1" customWidth="1"/>
    <col min="4159" max="4159" width="4.75" style="1105" bestFit="1" customWidth="1"/>
    <col min="4160" max="4352" width="9" style="1105" customWidth="1"/>
    <col min="4353" max="4353" width="4.375" style="1105" customWidth="1"/>
    <col min="4354" max="4354" width="20" style="1105" customWidth="1"/>
    <col min="4355" max="4356" width="9" style="1105" hidden="1" customWidth="1"/>
    <col min="4357" max="4357" width="15.125" style="1105" customWidth="1"/>
    <col min="4358" max="4358" width="9.375" style="1105" customWidth="1"/>
    <col min="4359" max="4359" width="4.125" style="1105" bestFit="1" customWidth="1"/>
    <col min="4360" max="4360" width="9.375" style="1105" bestFit="1" customWidth="1"/>
    <col min="4361" max="4361" width="9.375" style="1105" customWidth="1"/>
    <col min="4362" max="4362" width="28.5" style="1105" customWidth="1"/>
    <col min="4363" max="4363" width="19.625" style="1105" customWidth="1"/>
    <col min="4364" max="4364" width="25.125" style="1105" customWidth="1"/>
    <col min="4365" max="4365" width="8.5" style="1105" bestFit="1" customWidth="1"/>
    <col min="4366" max="4366" width="12.375" style="1105" bestFit="1" customWidth="1"/>
    <col min="4367" max="4367" width="13.375" style="1105" bestFit="1" customWidth="1"/>
    <col min="4368" max="4368" width="9.625" style="1105" bestFit="1" customWidth="1"/>
    <col min="4369" max="4369" width="2.625" style="1105" bestFit="1" customWidth="1"/>
    <col min="4370" max="4370" width="6.375" style="1105" bestFit="1" customWidth="1"/>
    <col min="4371" max="4371" width="28" style="1105" bestFit="1" customWidth="1"/>
    <col min="4372" max="4372" width="4.625" style="1105" customWidth="1"/>
    <col min="4373" max="4373" width="7.875" style="1105" customWidth="1"/>
    <col min="4374" max="4375" width="9" style="1105" hidden="1" customWidth="1"/>
    <col min="4376" max="4376" width="3.25" style="1105" bestFit="1" customWidth="1"/>
    <col min="4377" max="4377" width="11.5" style="1105" bestFit="1" customWidth="1"/>
    <col min="4378" max="4379" width="9.625" style="1105" bestFit="1" customWidth="1"/>
    <col min="4380" max="4380" width="4.75" style="1105" bestFit="1" customWidth="1"/>
    <col min="4381" max="4381" width="3.25" style="1105" bestFit="1" customWidth="1"/>
    <col min="4382" max="4382" width="11.5" style="1105" bestFit="1" customWidth="1"/>
    <col min="4383" max="4384" width="9.125" style="1105" bestFit="1" customWidth="1"/>
    <col min="4385" max="4385" width="4.75" style="1105" bestFit="1" customWidth="1"/>
    <col min="4386" max="4386" width="3.25" style="1105" bestFit="1" customWidth="1"/>
    <col min="4387" max="4387" width="11.5" style="1105" bestFit="1" customWidth="1"/>
    <col min="4388" max="4389" width="9.125" style="1105" bestFit="1" customWidth="1"/>
    <col min="4390" max="4390" width="4.75" style="1105" bestFit="1" customWidth="1"/>
    <col min="4391" max="4391" width="3.25" style="1105" bestFit="1" customWidth="1"/>
    <col min="4392" max="4392" width="11.5" style="1105" bestFit="1" customWidth="1"/>
    <col min="4393" max="4394" width="9.125" style="1105" bestFit="1" customWidth="1"/>
    <col min="4395" max="4395" width="4.75" style="1105" bestFit="1" customWidth="1"/>
    <col min="4396" max="4396" width="3.25" style="1105" bestFit="1" customWidth="1"/>
    <col min="4397" max="4397" width="11.5" style="1105" bestFit="1" customWidth="1"/>
    <col min="4398" max="4399" width="9.125" style="1105" bestFit="1" customWidth="1"/>
    <col min="4400" max="4400" width="4.75" style="1105" bestFit="1" customWidth="1"/>
    <col min="4401" max="4401" width="3.25" style="1105" bestFit="1" customWidth="1"/>
    <col min="4402" max="4402" width="11.5" style="1105" bestFit="1" customWidth="1"/>
    <col min="4403" max="4404" width="9.125" style="1105" bestFit="1" customWidth="1"/>
    <col min="4405" max="4405" width="4.75" style="1105" bestFit="1" customWidth="1"/>
    <col min="4406" max="4406" width="3.25" style="1105" bestFit="1" customWidth="1"/>
    <col min="4407" max="4407" width="11.5" style="1105" bestFit="1" customWidth="1"/>
    <col min="4408" max="4409" width="9.125" style="1105" bestFit="1" customWidth="1"/>
    <col min="4410" max="4410" width="4.75" style="1105" bestFit="1" customWidth="1"/>
    <col min="4411" max="4411" width="3.25" style="1105" bestFit="1" customWidth="1"/>
    <col min="4412" max="4412" width="11.5" style="1105" bestFit="1" customWidth="1"/>
    <col min="4413" max="4414" width="8.75" style="1105" bestFit="1" customWidth="1"/>
    <col min="4415" max="4415" width="4.75" style="1105" bestFit="1" customWidth="1"/>
    <col min="4416" max="4608" width="9" style="1105" customWidth="1"/>
    <col min="4609" max="4609" width="4.375" style="1105" customWidth="1"/>
    <col min="4610" max="4610" width="20" style="1105" customWidth="1"/>
    <col min="4611" max="4612" width="9" style="1105" hidden="1" customWidth="1"/>
    <col min="4613" max="4613" width="15.125" style="1105" customWidth="1"/>
    <col min="4614" max="4614" width="9.375" style="1105" customWidth="1"/>
    <col min="4615" max="4615" width="4.125" style="1105" bestFit="1" customWidth="1"/>
    <col min="4616" max="4616" width="9.375" style="1105" bestFit="1" customWidth="1"/>
    <col min="4617" max="4617" width="9.375" style="1105" customWidth="1"/>
    <col min="4618" max="4618" width="28.5" style="1105" customWidth="1"/>
    <col min="4619" max="4619" width="19.625" style="1105" customWidth="1"/>
    <col min="4620" max="4620" width="25.125" style="1105" customWidth="1"/>
    <col min="4621" max="4621" width="8.5" style="1105" bestFit="1" customWidth="1"/>
    <col min="4622" max="4622" width="12.375" style="1105" bestFit="1" customWidth="1"/>
    <col min="4623" max="4623" width="13.375" style="1105" bestFit="1" customWidth="1"/>
    <col min="4624" max="4624" width="9.625" style="1105" bestFit="1" customWidth="1"/>
    <col min="4625" max="4625" width="2.625" style="1105" bestFit="1" customWidth="1"/>
    <col min="4626" max="4626" width="6.375" style="1105" bestFit="1" customWidth="1"/>
    <col min="4627" max="4627" width="28" style="1105" bestFit="1" customWidth="1"/>
    <col min="4628" max="4628" width="4.625" style="1105" customWidth="1"/>
    <col min="4629" max="4629" width="7.875" style="1105" customWidth="1"/>
    <col min="4630" max="4631" width="9" style="1105" hidden="1" customWidth="1"/>
    <col min="4632" max="4632" width="3.25" style="1105" bestFit="1" customWidth="1"/>
    <col min="4633" max="4633" width="11.5" style="1105" bestFit="1" customWidth="1"/>
    <col min="4634" max="4635" width="9.625" style="1105" bestFit="1" customWidth="1"/>
    <col min="4636" max="4636" width="4.75" style="1105" bestFit="1" customWidth="1"/>
    <col min="4637" max="4637" width="3.25" style="1105" bestFit="1" customWidth="1"/>
    <col min="4638" max="4638" width="11.5" style="1105" bestFit="1" customWidth="1"/>
    <col min="4639" max="4640" width="9.125" style="1105" bestFit="1" customWidth="1"/>
    <col min="4641" max="4641" width="4.75" style="1105" bestFit="1" customWidth="1"/>
    <col min="4642" max="4642" width="3.25" style="1105" bestFit="1" customWidth="1"/>
    <col min="4643" max="4643" width="11.5" style="1105" bestFit="1" customWidth="1"/>
    <col min="4644" max="4645" width="9.125" style="1105" bestFit="1" customWidth="1"/>
    <col min="4646" max="4646" width="4.75" style="1105" bestFit="1" customWidth="1"/>
    <col min="4647" max="4647" width="3.25" style="1105" bestFit="1" customWidth="1"/>
    <col min="4648" max="4648" width="11.5" style="1105" bestFit="1" customWidth="1"/>
    <col min="4649" max="4650" width="9.125" style="1105" bestFit="1" customWidth="1"/>
    <col min="4651" max="4651" width="4.75" style="1105" bestFit="1" customWidth="1"/>
    <col min="4652" max="4652" width="3.25" style="1105" bestFit="1" customWidth="1"/>
    <col min="4653" max="4653" width="11.5" style="1105" bestFit="1" customWidth="1"/>
    <col min="4654" max="4655" width="9.125" style="1105" bestFit="1" customWidth="1"/>
    <col min="4656" max="4656" width="4.75" style="1105" bestFit="1" customWidth="1"/>
    <col min="4657" max="4657" width="3.25" style="1105" bestFit="1" customWidth="1"/>
    <col min="4658" max="4658" width="11.5" style="1105" bestFit="1" customWidth="1"/>
    <col min="4659" max="4660" width="9.125" style="1105" bestFit="1" customWidth="1"/>
    <col min="4661" max="4661" width="4.75" style="1105" bestFit="1" customWidth="1"/>
    <col min="4662" max="4662" width="3.25" style="1105" bestFit="1" customWidth="1"/>
    <col min="4663" max="4663" width="11.5" style="1105" bestFit="1" customWidth="1"/>
    <col min="4664" max="4665" width="9.125" style="1105" bestFit="1" customWidth="1"/>
    <col min="4666" max="4666" width="4.75" style="1105" bestFit="1" customWidth="1"/>
    <col min="4667" max="4667" width="3.25" style="1105" bestFit="1" customWidth="1"/>
    <col min="4668" max="4668" width="11.5" style="1105" bestFit="1" customWidth="1"/>
    <col min="4669" max="4670" width="8.75" style="1105" bestFit="1" customWidth="1"/>
    <col min="4671" max="4671" width="4.75" style="1105" bestFit="1" customWidth="1"/>
    <col min="4672" max="4864" width="9" style="1105" customWidth="1"/>
    <col min="4865" max="4865" width="4.375" style="1105" customWidth="1"/>
    <col min="4866" max="4866" width="20" style="1105" customWidth="1"/>
    <col min="4867" max="4868" width="9" style="1105" hidden="1" customWidth="1"/>
    <col min="4869" max="4869" width="15.125" style="1105" customWidth="1"/>
    <col min="4870" max="4870" width="9.375" style="1105" customWidth="1"/>
    <col min="4871" max="4871" width="4.125" style="1105" bestFit="1" customWidth="1"/>
    <col min="4872" max="4872" width="9.375" style="1105" bestFit="1" customWidth="1"/>
    <col min="4873" max="4873" width="9.375" style="1105" customWidth="1"/>
    <col min="4874" max="4874" width="28.5" style="1105" customWidth="1"/>
    <col min="4875" max="4875" width="19.625" style="1105" customWidth="1"/>
    <col min="4876" max="4876" width="25.125" style="1105" customWidth="1"/>
    <col min="4877" max="4877" width="8.5" style="1105" bestFit="1" customWidth="1"/>
    <col min="4878" max="4878" width="12.375" style="1105" bestFit="1" customWidth="1"/>
    <col min="4879" max="4879" width="13.375" style="1105" bestFit="1" customWidth="1"/>
    <col min="4880" max="4880" width="9.625" style="1105" bestFit="1" customWidth="1"/>
    <col min="4881" max="4881" width="2.625" style="1105" bestFit="1" customWidth="1"/>
    <col min="4882" max="4882" width="6.375" style="1105" bestFit="1" customWidth="1"/>
    <col min="4883" max="4883" width="28" style="1105" bestFit="1" customWidth="1"/>
    <col min="4884" max="4884" width="4.625" style="1105" customWidth="1"/>
    <col min="4885" max="4885" width="7.875" style="1105" customWidth="1"/>
    <col min="4886" max="4887" width="9" style="1105" hidden="1" customWidth="1"/>
    <col min="4888" max="4888" width="3.25" style="1105" bestFit="1" customWidth="1"/>
    <col min="4889" max="4889" width="11.5" style="1105" bestFit="1" customWidth="1"/>
    <col min="4890" max="4891" width="9.625" style="1105" bestFit="1" customWidth="1"/>
    <col min="4892" max="4892" width="4.75" style="1105" bestFit="1" customWidth="1"/>
    <col min="4893" max="4893" width="3.25" style="1105" bestFit="1" customWidth="1"/>
    <col min="4894" max="4894" width="11.5" style="1105" bestFit="1" customWidth="1"/>
    <col min="4895" max="4896" width="9.125" style="1105" bestFit="1" customWidth="1"/>
    <col min="4897" max="4897" width="4.75" style="1105" bestFit="1" customWidth="1"/>
    <col min="4898" max="4898" width="3.25" style="1105" bestFit="1" customWidth="1"/>
    <col min="4899" max="4899" width="11.5" style="1105" bestFit="1" customWidth="1"/>
    <col min="4900" max="4901" width="9.125" style="1105" bestFit="1" customWidth="1"/>
    <col min="4902" max="4902" width="4.75" style="1105" bestFit="1" customWidth="1"/>
    <col min="4903" max="4903" width="3.25" style="1105" bestFit="1" customWidth="1"/>
    <col min="4904" max="4904" width="11.5" style="1105" bestFit="1" customWidth="1"/>
    <col min="4905" max="4906" width="9.125" style="1105" bestFit="1" customWidth="1"/>
    <col min="4907" max="4907" width="4.75" style="1105" bestFit="1" customWidth="1"/>
    <col min="4908" max="4908" width="3.25" style="1105" bestFit="1" customWidth="1"/>
    <col min="4909" max="4909" width="11.5" style="1105" bestFit="1" customWidth="1"/>
    <col min="4910" max="4911" width="9.125" style="1105" bestFit="1" customWidth="1"/>
    <col min="4912" max="4912" width="4.75" style="1105" bestFit="1" customWidth="1"/>
    <col min="4913" max="4913" width="3.25" style="1105" bestFit="1" customWidth="1"/>
    <col min="4914" max="4914" width="11.5" style="1105" bestFit="1" customWidth="1"/>
    <col min="4915" max="4916" width="9.125" style="1105" bestFit="1" customWidth="1"/>
    <col min="4917" max="4917" width="4.75" style="1105" bestFit="1" customWidth="1"/>
    <col min="4918" max="4918" width="3.25" style="1105" bestFit="1" customWidth="1"/>
    <col min="4919" max="4919" width="11.5" style="1105" bestFit="1" customWidth="1"/>
    <col min="4920" max="4921" width="9.125" style="1105" bestFit="1" customWidth="1"/>
    <col min="4922" max="4922" width="4.75" style="1105" bestFit="1" customWidth="1"/>
    <col min="4923" max="4923" width="3.25" style="1105" bestFit="1" customWidth="1"/>
    <col min="4924" max="4924" width="11.5" style="1105" bestFit="1" customWidth="1"/>
    <col min="4925" max="4926" width="8.75" style="1105" bestFit="1" customWidth="1"/>
    <col min="4927" max="4927" width="4.75" style="1105" bestFit="1" customWidth="1"/>
    <col min="4928" max="5120" width="9" style="1105" customWidth="1"/>
    <col min="5121" max="5121" width="4.375" style="1105" customWidth="1"/>
    <col min="5122" max="5122" width="20" style="1105" customWidth="1"/>
    <col min="5123" max="5124" width="9" style="1105" hidden="1" customWidth="1"/>
    <col min="5125" max="5125" width="15.125" style="1105" customWidth="1"/>
    <col min="5126" max="5126" width="9.375" style="1105" customWidth="1"/>
    <col min="5127" max="5127" width="4.125" style="1105" bestFit="1" customWidth="1"/>
    <col min="5128" max="5128" width="9.375" style="1105" bestFit="1" customWidth="1"/>
    <col min="5129" max="5129" width="9.375" style="1105" customWidth="1"/>
    <col min="5130" max="5130" width="28.5" style="1105" customWidth="1"/>
    <col min="5131" max="5131" width="19.625" style="1105" customWidth="1"/>
    <col min="5132" max="5132" width="25.125" style="1105" customWidth="1"/>
    <col min="5133" max="5133" width="8.5" style="1105" bestFit="1" customWidth="1"/>
    <col min="5134" max="5134" width="12.375" style="1105" bestFit="1" customWidth="1"/>
    <col min="5135" max="5135" width="13.375" style="1105" bestFit="1" customWidth="1"/>
    <col min="5136" max="5136" width="9.625" style="1105" bestFit="1" customWidth="1"/>
    <col min="5137" max="5137" width="2.625" style="1105" bestFit="1" customWidth="1"/>
    <col min="5138" max="5138" width="6.375" style="1105" bestFit="1" customWidth="1"/>
    <col min="5139" max="5139" width="28" style="1105" bestFit="1" customWidth="1"/>
    <col min="5140" max="5140" width="4.625" style="1105" customWidth="1"/>
    <col min="5141" max="5141" width="7.875" style="1105" customWidth="1"/>
    <col min="5142" max="5143" width="9" style="1105" hidden="1" customWidth="1"/>
    <col min="5144" max="5144" width="3.25" style="1105" bestFit="1" customWidth="1"/>
    <col min="5145" max="5145" width="11.5" style="1105" bestFit="1" customWidth="1"/>
    <col min="5146" max="5147" width="9.625" style="1105" bestFit="1" customWidth="1"/>
    <col min="5148" max="5148" width="4.75" style="1105" bestFit="1" customWidth="1"/>
    <col min="5149" max="5149" width="3.25" style="1105" bestFit="1" customWidth="1"/>
    <col min="5150" max="5150" width="11.5" style="1105" bestFit="1" customWidth="1"/>
    <col min="5151" max="5152" width="9.125" style="1105" bestFit="1" customWidth="1"/>
    <col min="5153" max="5153" width="4.75" style="1105" bestFit="1" customWidth="1"/>
    <col min="5154" max="5154" width="3.25" style="1105" bestFit="1" customWidth="1"/>
    <col min="5155" max="5155" width="11.5" style="1105" bestFit="1" customWidth="1"/>
    <col min="5156" max="5157" width="9.125" style="1105" bestFit="1" customWidth="1"/>
    <col min="5158" max="5158" width="4.75" style="1105" bestFit="1" customWidth="1"/>
    <col min="5159" max="5159" width="3.25" style="1105" bestFit="1" customWidth="1"/>
    <col min="5160" max="5160" width="11.5" style="1105" bestFit="1" customWidth="1"/>
    <col min="5161" max="5162" width="9.125" style="1105" bestFit="1" customWidth="1"/>
    <col min="5163" max="5163" width="4.75" style="1105" bestFit="1" customWidth="1"/>
    <col min="5164" max="5164" width="3.25" style="1105" bestFit="1" customWidth="1"/>
    <col min="5165" max="5165" width="11.5" style="1105" bestFit="1" customWidth="1"/>
    <col min="5166" max="5167" width="9.125" style="1105" bestFit="1" customWidth="1"/>
    <col min="5168" max="5168" width="4.75" style="1105" bestFit="1" customWidth="1"/>
    <col min="5169" max="5169" width="3.25" style="1105" bestFit="1" customWidth="1"/>
    <col min="5170" max="5170" width="11.5" style="1105" bestFit="1" customWidth="1"/>
    <col min="5171" max="5172" width="9.125" style="1105" bestFit="1" customWidth="1"/>
    <col min="5173" max="5173" width="4.75" style="1105" bestFit="1" customWidth="1"/>
    <col min="5174" max="5174" width="3.25" style="1105" bestFit="1" customWidth="1"/>
    <col min="5175" max="5175" width="11.5" style="1105" bestFit="1" customWidth="1"/>
    <col min="5176" max="5177" width="9.125" style="1105" bestFit="1" customWidth="1"/>
    <col min="5178" max="5178" width="4.75" style="1105" bestFit="1" customWidth="1"/>
    <col min="5179" max="5179" width="3.25" style="1105" bestFit="1" customWidth="1"/>
    <col min="5180" max="5180" width="11.5" style="1105" bestFit="1" customWidth="1"/>
    <col min="5181" max="5182" width="8.75" style="1105" bestFit="1" customWidth="1"/>
    <col min="5183" max="5183" width="4.75" style="1105" bestFit="1" customWidth="1"/>
    <col min="5184" max="5376" width="9" style="1105" customWidth="1"/>
    <col min="5377" max="5377" width="4.375" style="1105" customWidth="1"/>
    <col min="5378" max="5378" width="20" style="1105" customWidth="1"/>
    <col min="5379" max="5380" width="9" style="1105" hidden="1" customWidth="1"/>
    <col min="5381" max="5381" width="15.125" style="1105" customWidth="1"/>
    <col min="5382" max="5382" width="9.375" style="1105" customWidth="1"/>
    <col min="5383" max="5383" width="4.125" style="1105" bestFit="1" customWidth="1"/>
    <col min="5384" max="5384" width="9.375" style="1105" bestFit="1" customWidth="1"/>
    <col min="5385" max="5385" width="9.375" style="1105" customWidth="1"/>
    <col min="5386" max="5386" width="28.5" style="1105" customWidth="1"/>
    <col min="5387" max="5387" width="19.625" style="1105" customWidth="1"/>
    <col min="5388" max="5388" width="25.125" style="1105" customWidth="1"/>
    <col min="5389" max="5389" width="8.5" style="1105" bestFit="1" customWidth="1"/>
    <col min="5390" max="5390" width="12.375" style="1105" bestFit="1" customWidth="1"/>
    <col min="5391" max="5391" width="13.375" style="1105" bestFit="1" customWidth="1"/>
    <col min="5392" max="5392" width="9.625" style="1105" bestFit="1" customWidth="1"/>
    <col min="5393" max="5393" width="2.625" style="1105" bestFit="1" customWidth="1"/>
    <col min="5394" max="5394" width="6.375" style="1105" bestFit="1" customWidth="1"/>
    <col min="5395" max="5395" width="28" style="1105" bestFit="1" customWidth="1"/>
    <col min="5396" max="5396" width="4.625" style="1105" customWidth="1"/>
    <col min="5397" max="5397" width="7.875" style="1105" customWidth="1"/>
    <col min="5398" max="5399" width="9" style="1105" hidden="1" customWidth="1"/>
    <col min="5400" max="5400" width="3.25" style="1105" bestFit="1" customWidth="1"/>
    <col min="5401" max="5401" width="11.5" style="1105" bestFit="1" customWidth="1"/>
    <col min="5402" max="5403" width="9.625" style="1105" bestFit="1" customWidth="1"/>
    <col min="5404" max="5404" width="4.75" style="1105" bestFit="1" customWidth="1"/>
    <col min="5405" max="5405" width="3.25" style="1105" bestFit="1" customWidth="1"/>
    <col min="5406" max="5406" width="11.5" style="1105" bestFit="1" customWidth="1"/>
    <col min="5407" max="5408" width="9.125" style="1105" bestFit="1" customWidth="1"/>
    <col min="5409" max="5409" width="4.75" style="1105" bestFit="1" customWidth="1"/>
    <col min="5410" max="5410" width="3.25" style="1105" bestFit="1" customWidth="1"/>
    <col min="5411" max="5411" width="11.5" style="1105" bestFit="1" customWidth="1"/>
    <col min="5412" max="5413" width="9.125" style="1105" bestFit="1" customWidth="1"/>
    <col min="5414" max="5414" width="4.75" style="1105" bestFit="1" customWidth="1"/>
    <col min="5415" max="5415" width="3.25" style="1105" bestFit="1" customWidth="1"/>
    <col min="5416" max="5416" width="11.5" style="1105" bestFit="1" customWidth="1"/>
    <col min="5417" max="5418" width="9.125" style="1105" bestFit="1" customWidth="1"/>
    <col min="5419" max="5419" width="4.75" style="1105" bestFit="1" customWidth="1"/>
    <col min="5420" max="5420" width="3.25" style="1105" bestFit="1" customWidth="1"/>
    <col min="5421" max="5421" width="11.5" style="1105" bestFit="1" customWidth="1"/>
    <col min="5422" max="5423" width="9.125" style="1105" bestFit="1" customWidth="1"/>
    <col min="5424" max="5424" width="4.75" style="1105" bestFit="1" customWidth="1"/>
    <col min="5425" max="5425" width="3.25" style="1105" bestFit="1" customWidth="1"/>
    <col min="5426" max="5426" width="11.5" style="1105" bestFit="1" customWidth="1"/>
    <col min="5427" max="5428" width="9.125" style="1105" bestFit="1" customWidth="1"/>
    <col min="5429" max="5429" width="4.75" style="1105" bestFit="1" customWidth="1"/>
    <col min="5430" max="5430" width="3.25" style="1105" bestFit="1" customWidth="1"/>
    <col min="5431" max="5431" width="11.5" style="1105" bestFit="1" customWidth="1"/>
    <col min="5432" max="5433" width="9.125" style="1105" bestFit="1" customWidth="1"/>
    <col min="5434" max="5434" width="4.75" style="1105" bestFit="1" customWidth="1"/>
    <col min="5435" max="5435" width="3.25" style="1105" bestFit="1" customWidth="1"/>
    <col min="5436" max="5436" width="11.5" style="1105" bestFit="1" customWidth="1"/>
    <col min="5437" max="5438" width="8.75" style="1105" bestFit="1" customWidth="1"/>
    <col min="5439" max="5439" width="4.75" style="1105" bestFit="1" customWidth="1"/>
    <col min="5440" max="5632" width="9" style="1105" customWidth="1"/>
    <col min="5633" max="5633" width="4.375" style="1105" customWidth="1"/>
    <col min="5634" max="5634" width="20" style="1105" customWidth="1"/>
    <col min="5635" max="5636" width="9" style="1105" hidden="1" customWidth="1"/>
    <col min="5637" max="5637" width="15.125" style="1105" customWidth="1"/>
    <col min="5638" max="5638" width="9.375" style="1105" customWidth="1"/>
    <col min="5639" max="5639" width="4.125" style="1105" bestFit="1" customWidth="1"/>
    <col min="5640" max="5640" width="9.375" style="1105" bestFit="1" customWidth="1"/>
    <col min="5641" max="5641" width="9.375" style="1105" customWidth="1"/>
    <col min="5642" max="5642" width="28.5" style="1105" customWidth="1"/>
    <col min="5643" max="5643" width="19.625" style="1105" customWidth="1"/>
    <col min="5644" max="5644" width="25.125" style="1105" customWidth="1"/>
    <col min="5645" max="5645" width="8.5" style="1105" bestFit="1" customWidth="1"/>
    <col min="5646" max="5646" width="12.375" style="1105" bestFit="1" customWidth="1"/>
    <col min="5647" max="5647" width="13.375" style="1105" bestFit="1" customWidth="1"/>
    <col min="5648" max="5648" width="9.625" style="1105" bestFit="1" customWidth="1"/>
    <col min="5649" max="5649" width="2.625" style="1105" bestFit="1" customWidth="1"/>
    <col min="5650" max="5650" width="6.375" style="1105" bestFit="1" customWidth="1"/>
    <col min="5651" max="5651" width="28" style="1105" bestFit="1" customWidth="1"/>
    <col min="5652" max="5652" width="4.625" style="1105" customWidth="1"/>
    <col min="5653" max="5653" width="7.875" style="1105" customWidth="1"/>
    <col min="5654" max="5655" width="9" style="1105" hidden="1" customWidth="1"/>
    <col min="5656" max="5656" width="3.25" style="1105" bestFit="1" customWidth="1"/>
    <col min="5657" max="5657" width="11.5" style="1105" bestFit="1" customWidth="1"/>
    <col min="5658" max="5659" width="9.625" style="1105" bestFit="1" customWidth="1"/>
    <col min="5660" max="5660" width="4.75" style="1105" bestFit="1" customWidth="1"/>
    <col min="5661" max="5661" width="3.25" style="1105" bestFit="1" customWidth="1"/>
    <col min="5662" max="5662" width="11.5" style="1105" bestFit="1" customWidth="1"/>
    <col min="5663" max="5664" width="9.125" style="1105" bestFit="1" customWidth="1"/>
    <col min="5665" max="5665" width="4.75" style="1105" bestFit="1" customWidth="1"/>
    <col min="5666" max="5666" width="3.25" style="1105" bestFit="1" customWidth="1"/>
    <col min="5667" max="5667" width="11.5" style="1105" bestFit="1" customWidth="1"/>
    <col min="5668" max="5669" width="9.125" style="1105" bestFit="1" customWidth="1"/>
    <col min="5670" max="5670" width="4.75" style="1105" bestFit="1" customWidth="1"/>
    <col min="5671" max="5671" width="3.25" style="1105" bestFit="1" customWidth="1"/>
    <col min="5672" max="5672" width="11.5" style="1105" bestFit="1" customWidth="1"/>
    <col min="5673" max="5674" width="9.125" style="1105" bestFit="1" customWidth="1"/>
    <col min="5675" max="5675" width="4.75" style="1105" bestFit="1" customWidth="1"/>
    <col min="5676" max="5676" width="3.25" style="1105" bestFit="1" customWidth="1"/>
    <col min="5677" max="5677" width="11.5" style="1105" bestFit="1" customWidth="1"/>
    <col min="5678" max="5679" width="9.125" style="1105" bestFit="1" customWidth="1"/>
    <col min="5680" max="5680" width="4.75" style="1105" bestFit="1" customWidth="1"/>
    <col min="5681" max="5681" width="3.25" style="1105" bestFit="1" customWidth="1"/>
    <col min="5682" max="5682" width="11.5" style="1105" bestFit="1" customWidth="1"/>
    <col min="5683" max="5684" width="9.125" style="1105" bestFit="1" customWidth="1"/>
    <col min="5685" max="5685" width="4.75" style="1105" bestFit="1" customWidth="1"/>
    <col min="5686" max="5686" width="3.25" style="1105" bestFit="1" customWidth="1"/>
    <col min="5687" max="5687" width="11.5" style="1105" bestFit="1" customWidth="1"/>
    <col min="5688" max="5689" width="9.125" style="1105" bestFit="1" customWidth="1"/>
    <col min="5690" max="5690" width="4.75" style="1105" bestFit="1" customWidth="1"/>
    <col min="5691" max="5691" width="3.25" style="1105" bestFit="1" customWidth="1"/>
    <col min="5692" max="5692" width="11.5" style="1105" bestFit="1" customWidth="1"/>
    <col min="5693" max="5694" width="8.75" style="1105" bestFit="1" customWidth="1"/>
    <col min="5695" max="5695" width="4.75" style="1105" bestFit="1" customWidth="1"/>
    <col min="5696" max="5888" width="9" style="1105" customWidth="1"/>
    <col min="5889" max="5889" width="4.375" style="1105" customWidth="1"/>
    <col min="5890" max="5890" width="20" style="1105" customWidth="1"/>
    <col min="5891" max="5892" width="9" style="1105" hidden="1" customWidth="1"/>
    <col min="5893" max="5893" width="15.125" style="1105" customWidth="1"/>
    <col min="5894" max="5894" width="9.375" style="1105" customWidth="1"/>
    <col min="5895" max="5895" width="4.125" style="1105" bestFit="1" customWidth="1"/>
    <col min="5896" max="5896" width="9.375" style="1105" bestFit="1" customWidth="1"/>
    <col min="5897" max="5897" width="9.375" style="1105" customWidth="1"/>
    <col min="5898" max="5898" width="28.5" style="1105" customWidth="1"/>
    <col min="5899" max="5899" width="19.625" style="1105" customWidth="1"/>
    <col min="5900" max="5900" width="25.125" style="1105" customWidth="1"/>
    <col min="5901" max="5901" width="8.5" style="1105" bestFit="1" customWidth="1"/>
    <col min="5902" max="5902" width="12.375" style="1105" bestFit="1" customWidth="1"/>
    <col min="5903" max="5903" width="13.375" style="1105" bestFit="1" customWidth="1"/>
    <col min="5904" max="5904" width="9.625" style="1105" bestFit="1" customWidth="1"/>
    <col min="5905" max="5905" width="2.625" style="1105" bestFit="1" customWidth="1"/>
    <col min="5906" max="5906" width="6.375" style="1105" bestFit="1" customWidth="1"/>
    <col min="5907" max="5907" width="28" style="1105" bestFit="1" customWidth="1"/>
    <col min="5908" max="5908" width="4.625" style="1105" customWidth="1"/>
    <col min="5909" max="5909" width="7.875" style="1105" customWidth="1"/>
    <col min="5910" max="5911" width="9" style="1105" hidden="1" customWidth="1"/>
    <col min="5912" max="5912" width="3.25" style="1105" bestFit="1" customWidth="1"/>
    <col min="5913" max="5913" width="11.5" style="1105" bestFit="1" customWidth="1"/>
    <col min="5914" max="5915" width="9.625" style="1105" bestFit="1" customWidth="1"/>
    <col min="5916" max="5916" width="4.75" style="1105" bestFit="1" customWidth="1"/>
    <col min="5917" max="5917" width="3.25" style="1105" bestFit="1" customWidth="1"/>
    <col min="5918" max="5918" width="11.5" style="1105" bestFit="1" customWidth="1"/>
    <col min="5919" max="5920" width="9.125" style="1105" bestFit="1" customWidth="1"/>
    <col min="5921" max="5921" width="4.75" style="1105" bestFit="1" customWidth="1"/>
    <col min="5922" max="5922" width="3.25" style="1105" bestFit="1" customWidth="1"/>
    <col min="5923" max="5923" width="11.5" style="1105" bestFit="1" customWidth="1"/>
    <col min="5924" max="5925" width="9.125" style="1105" bestFit="1" customWidth="1"/>
    <col min="5926" max="5926" width="4.75" style="1105" bestFit="1" customWidth="1"/>
    <col min="5927" max="5927" width="3.25" style="1105" bestFit="1" customWidth="1"/>
    <col min="5928" max="5928" width="11.5" style="1105" bestFit="1" customWidth="1"/>
    <col min="5929" max="5930" width="9.125" style="1105" bestFit="1" customWidth="1"/>
    <col min="5931" max="5931" width="4.75" style="1105" bestFit="1" customWidth="1"/>
    <col min="5932" max="5932" width="3.25" style="1105" bestFit="1" customWidth="1"/>
    <col min="5933" max="5933" width="11.5" style="1105" bestFit="1" customWidth="1"/>
    <col min="5934" max="5935" width="9.125" style="1105" bestFit="1" customWidth="1"/>
    <col min="5936" max="5936" width="4.75" style="1105" bestFit="1" customWidth="1"/>
    <col min="5937" max="5937" width="3.25" style="1105" bestFit="1" customWidth="1"/>
    <col min="5938" max="5938" width="11.5" style="1105" bestFit="1" customWidth="1"/>
    <col min="5939" max="5940" width="9.125" style="1105" bestFit="1" customWidth="1"/>
    <col min="5941" max="5941" width="4.75" style="1105" bestFit="1" customWidth="1"/>
    <col min="5942" max="5942" width="3.25" style="1105" bestFit="1" customWidth="1"/>
    <col min="5943" max="5943" width="11.5" style="1105" bestFit="1" customWidth="1"/>
    <col min="5944" max="5945" width="9.125" style="1105" bestFit="1" customWidth="1"/>
    <col min="5946" max="5946" width="4.75" style="1105" bestFit="1" customWidth="1"/>
    <col min="5947" max="5947" width="3.25" style="1105" bestFit="1" customWidth="1"/>
    <col min="5948" max="5948" width="11.5" style="1105" bestFit="1" customWidth="1"/>
    <col min="5949" max="5950" width="8.75" style="1105" bestFit="1" customWidth="1"/>
    <col min="5951" max="5951" width="4.75" style="1105" bestFit="1" customWidth="1"/>
    <col min="5952" max="6144" width="9" style="1105" customWidth="1"/>
    <col min="6145" max="6145" width="4.375" style="1105" customWidth="1"/>
    <col min="6146" max="6146" width="20" style="1105" customWidth="1"/>
    <col min="6147" max="6148" width="9" style="1105" hidden="1" customWidth="1"/>
    <col min="6149" max="6149" width="15.125" style="1105" customWidth="1"/>
    <col min="6150" max="6150" width="9.375" style="1105" customWidth="1"/>
    <col min="6151" max="6151" width="4.125" style="1105" bestFit="1" customWidth="1"/>
    <col min="6152" max="6152" width="9.375" style="1105" bestFit="1" customWidth="1"/>
    <col min="6153" max="6153" width="9.375" style="1105" customWidth="1"/>
    <col min="6154" max="6154" width="28.5" style="1105" customWidth="1"/>
    <col min="6155" max="6155" width="19.625" style="1105" customWidth="1"/>
    <col min="6156" max="6156" width="25.125" style="1105" customWidth="1"/>
    <col min="6157" max="6157" width="8.5" style="1105" bestFit="1" customWidth="1"/>
    <col min="6158" max="6158" width="12.375" style="1105" bestFit="1" customWidth="1"/>
    <col min="6159" max="6159" width="13.375" style="1105" bestFit="1" customWidth="1"/>
    <col min="6160" max="6160" width="9.625" style="1105" bestFit="1" customWidth="1"/>
    <col min="6161" max="6161" width="2.625" style="1105" bestFit="1" customWidth="1"/>
    <col min="6162" max="6162" width="6.375" style="1105" bestFit="1" customWidth="1"/>
    <col min="6163" max="6163" width="28" style="1105" bestFit="1" customWidth="1"/>
    <col min="6164" max="6164" width="4.625" style="1105" customWidth="1"/>
    <col min="6165" max="6165" width="7.875" style="1105" customWidth="1"/>
    <col min="6166" max="6167" width="9" style="1105" hidden="1" customWidth="1"/>
    <col min="6168" max="6168" width="3.25" style="1105" bestFit="1" customWidth="1"/>
    <col min="6169" max="6169" width="11.5" style="1105" bestFit="1" customWidth="1"/>
    <col min="6170" max="6171" width="9.625" style="1105" bestFit="1" customWidth="1"/>
    <col min="6172" max="6172" width="4.75" style="1105" bestFit="1" customWidth="1"/>
    <col min="6173" max="6173" width="3.25" style="1105" bestFit="1" customWidth="1"/>
    <col min="6174" max="6174" width="11.5" style="1105" bestFit="1" customWidth="1"/>
    <col min="6175" max="6176" width="9.125" style="1105" bestFit="1" customWidth="1"/>
    <col min="6177" max="6177" width="4.75" style="1105" bestFit="1" customWidth="1"/>
    <col min="6178" max="6178" width="3.25" style="1105" bestFit="1" customWidth="1"/>
    <col min="6179" max="6179" width="11.5" style="1105" bestFit="1" customWidth="1"/>
    <col min="6180" max="6181" width="9.125" style="1105" bestFit="1" customWidth="1"/>
    <col min="6182" max="6182" width="4.75" style="1105" bestFit="1" customWidth="1"/>
    <col min="6183" max="6183" width="3.25" style="1105" bestFit="1" customWidth="1"/>
    <col min="6184" max="6184" width="11.5" style="1105" bestFit="1" customWidth="1"/>
    <col min="6185" max="6186" width="9.125" style="1105" bestFit="1" customWidth="1"/>
    <col min="6187" max="6187" width="4.75" style="1105" bestFit="1" customWidth="1"/>
    <col min="6188" max="6188" width="3.25" style="1105" bestFit="1" customWidth="1"/>
    <col min="6189" max="6189" width="11.5" style="1105" bestFit="1" customWidth="1"/>
    <col min="6190" max="6191" width="9.125" style="1105" bestFit="1" customWidth="1"/>
    <col min="6192" max="6192" width="4.75" style="1105" bestFit="1" customWidth="1"/>
    <col min="6193" max="6193" width="3.25" style="1105" bestFit="1" customWidth="1"/>
    <col min="6194" max="6194" width="11.5" style="1105" bestFit="1" customWidth="1"/>
    <col min="6195" max="6196" width="9.125" style="1105" bestFit="1" customWidth="1"/>
    <col min="6197" max="6197" width="4.75" style="1105" bestFit="1" customWidth="1"/>
    <col min="6198" max="6198" width="3.25" style="1105" bestFit="1" customWidth="1"/>
    <col min="6199" max="6199" width="11.5" style="1105" bestFit="1" customWidth="1"/>
    <col min="6200" max="6201" width="9.125" style="1105" bestFit="1" customWidth="1"/>
    <col min="6202" max="6202" width="4.75" style="1105" bestFit="1" customWidth="1"/>
    <col min="6203" max="6203" width="3.25" style="1105" bestFit="1" customWidth="1"/>
    <col min="6204" max="6204" width="11.5" style="1105" bestFit="1" customWidth="1"/>
    <col min="6205" max="6206" width="8.75" style="1105" bestFit="1" customWidth="1"/>
    <col min="6207" max="6207" width="4.75" style="1105" bestFit="1" customWidth="1"/>
    <col min="6208" max="6400" width="9" style="1105" customWidth="1"/>
    <col min="6401" max="6401" width="4.375" style="1105" customWidth="1"/>
    <col min="6402" max="6402" width="20" style="1105" customWidth="1"/>
    <col min="6403" max="6404" width="9" style="1105" hidden="1" customWidth="1"/>
    <col min="6405" max="6405" width="15.125" style="1105" customWidth="1"/>
    <col min="6406" max="6406" width="9.375" style="1105" customWidth="1"/>
    <col min="6407" max="6407" width="4.125" style="1105" bestFit="1" customWidth="1"/>
    <col min="6408" max="6408" width="9.375" style="1105" bestFit="1" customWidth="1"/>
    <col min="6409" max="6409" width="9.375" style="1105" customWidth="1"/>
    <col min="6410" max="6410" width="28.5" style="1105" customWidth="1"/>
    <col min="6411" max="6411" width="19.625" style="1105" customWidth="1"/>
    <col min="6412" max="6412" width="25.125" style="1105" customWidth="1"/>
    <col min="6413" max="6413" width="8.5" style="1105" bestFit="1" customWidth="1"/>
    <col min="6414" max="6414" width="12.375" style="1105" bestFit="1" customWidth="1"/>
    <col min="6415" max="6415" width="13.375" style="1105" bestFit="1" customWidth="1"/>
    <col min="6416" max="6416" width="9.625" style="1105" bestFit="1" customWidth="1"/>
    <col min="6417" max="6417" width="2.625" style="1105" bestFit="1" customWidth="1"/>
    <col min="6418" max="6418" width="6.375" style="1105" bestFit="1" customWidth="1"/>
    <col min="6419" max="6419" width="28" style="1105" bestFit="1" customWidth="1"/>
    <col min="6420" max="6420" width="4.625" style="1105" customWidth="1"/>
    <col min="6421" max="6421" width="7.875" style="1105" customWidth="1"/>
    <col min="6422" max="6423" width="9" style="1105" hidden="1" customWidth="1"/>
    <col min="6424" max="6424" width="3.25" style="1105" bestFit="1" customWidth="1"/>
    <col min="6425" max="6425" width="11.5" style="1105" bestFit="1" customWidth="1"/>
    <col min="6426" max="6427" width="9.625" style="1105" bestFit="1" customWidth="1"/>
    <col min="6428" max="6428" width="4.75" style="1105" bestFit="1" customWidth="1"/>
    <col min="6429" max="6429" width="3.25" style="1105" bestFit="1" customWidth="1"/>
    <col min="6430" max="6430" width="11.5" style="1105" bestFit="1" customWidth="1"/>
    <col min="6431" max="6432" width="9.125" style="1105" bestFit="1" customWidth="1"/>
    <col min="6433" max="6433" width="4.75" style="1105" bestFit="1" customWidth="1"/>
    <col min="6434" max="6434" width="3.25" style="1105" bestFit="1" customWidth="1"/>
    <col min="6435" max="6435" width="11.5" style="1105" bestFit="1" customWidth="1"/>
    <col min="6436" max="6437" width="9.125" style="1105" bestFit="1" customWidth="1"/>
    <col min="6438" max="6438" width="4.75" style="1105" bestFit="1" customWidth="1"/>
    <col min="6439" max="6439" width="3.25" style="1105" bestFit="1" customWidth="1"/>
    <col min="6440" max="6440" width="11.5" style="1105" bestFit="1" customWidth="1"/>
    <col min="6441" max="6442" width="9.125" style="1105" bestFit="1" customWidth="1"/>
    <col min="6443" max="6443" width="4.75" style="1105" bestFit="1" customWidth="1"/>
    <col min="6444" max="6444" width="3.25" style="1105" bestFit="1" customWidth="1"/>
    <col min="6445" max="6445" width="11.5" style="1105" bestFit="1" customWidth="1"/>
    <col min="6446" max="6447" width="9.125" style="1105" bestFit="1" customWidth="1"/>
    <col min="6448" max="6448" width="4.75" style="1105" bestFit="1" customWidth="1"/>
    <col min="6449" max="6449" width="3.25" style="1105" bestFit="1" customWidth="1"/>
    <col min="6450" max="6450" width="11.5" style="1105" bestFit="1" customWidth="1"/>
    <col min="6451" max="6452" width="9.125" style="1105" bestFit="1" customWidth="1"/>
    <col min="6453" max="6453" width="4.75" style="1105" bestFit="1" customWidth="1"/>
    <col min="6454" max="6454" width="3.25" style="1105" bestFit="1" customWidth="1"/>
    <col min="6455" max="6455" width="11.5" style="1105" bestFit="1" customWidth="1"/>
    <col min="6456" max="6457" width="9.125" style="1105" bestFit="1" customWidth="1"/>
    <col min="6458" max="6458" width="4.75" style="1105" bestFit="1" customWidth="1"/>
    <col min="6459" max="6459" width="3.25" style="1105" bestFit="1" customWidth="1"/>
    <col min="6460" max="6460" width="11.5" style="1105" bestFit="1" customWidth="1"/>
    <col min="6461" max="6462" width="8.75" style="1105" bestFit="1" customWidth="1"/>
    <col min="6463" max="6463" width="4.75" style="1105" bestFit="1" customWidth="1"/>
    <col min="6464" max="6656" width="9" style="1105" customWidth="1"/>
    <col min="6657" max="6657" width="4.375" style="1105" customWidth="1"/>
    <col min="6658" max="6658" width="20" style="1105" customWidth="1"/>
    <col min="6659" max="6660" width="9" style="1105" hidden="1" customWidth="1"/>
    <col min="6661" max="6661" width="15.125" style="1105" customWidth="1"/>
    <col min="6662" max="6662" width="9.375" style="1105" customWidth="1"/>
    <col min="6663" max="6663" width="4.125" style="1105" bestFit="1" customWidth="1"/>
    <col min="6664" max="6664" width="9.375" style="1105" bestFit="1" customWidth="1"/>
    <col min="6665" max="6665" width="9.375" style="1105" customWidth="1"/>
    <col min="6666" max="6666" width="28.5" style="1105" customWidth="1"/>
    <col min="6667" max="6667" width="19.625" style="1105" customWidth="1"/>
    <col min="6668" max="6668" width="25.125" style="1105" customWidth="1"/>
    <col min="6669" max="6669" width="8.5" style="1105" bestFit="1" customWidth="1"/>
    <col min="6670" max="6670" width="12.375" style="1105" bestFit="1" customWidth="1"/>
    <col min="6671" max="6671" width="13.375" style="1105" bestFit="1" customWidth="1"/>
    <col min="6672" max="6672" width="9.625" style="1105" bestFit="1" customWidth="1"/>
    <col min="6673" max="6673" width="2.625" style="1105" bestFit="1" customWidth="1"/>
    <col min="6674" max="6674" width="6.375" style="1105" bestFit="1" customWidth="1"/>
    <col min="6675" max="6675" width="28" style="1105" bestFit="1" customWidth="1"/>
    <col min="6676" max="6676" width="4.625" style="1105" customWidth="1"/>
    <col min="6677" max="6677" width="7.875" style="1105" customWidth="1"/>
    <col min="6678" max="6679" width="9" style="1105" hidden="1" customWidth="1"/>
    <col min="6680" max="6680" width="3.25" style="1105" bestFit="1" customWidth="1"/>
    <col min="6681" max="6681" width="11.5" style="1105" bestFit="1" customWidth="1"/>
    <col min="6682" max="6683" width="9.625" style="1105" bestFit="1" customWidth="1"/>
    <col min="6684" max="6684" width="4.75" style="1105" bestFit="1" customWidth="1"/>
    <col min="6685" max="6685" width="3.25" style="1105" bestFit="1" customWidth="1"/>
    <col min="6686" max="6686" width="11.5" style="1105" bestFit="1" customWidth="1"/>
    <col min="6687" max="6688" width="9.125" style="1105" bestFit="1" customWidth="1"/>
    <col min="6689" max="6689" width="4.75" style="1105" bestFit="1" customWidth="1"/>
    <col min="6690" max="6690" width="3.25" style="1105" bestFit="1" customWidth="1"/>
    <col min="6691" max="6691" width="11.5" style="1105" bestFit="1" customWidth="1"/>
    <col min="6692" max="6693" width="9.125" style="1105" bestFit="1" customWidth="1"/>
    <col min="6694" max="6694" width="4.75" style="1105" bestFit="1" customWidth="1"/>
    <col min="6695" max="6695" width="3.25" style="1105" bestFit="1" customWidth="1"/>
    <col min="6696" max="6696" width="11.5" style="1105" bestFit="1" customWidth="1"/>
    <col min="6697" max="6698" width="9.125" style="1105" bestFit="1" customWidth="1"/>
    <col min="6699" max="6699" width="4.75" style="1105" bestFit="1" customWidth="1"/>
    <col min="6700" max="6700" width="3.25" style="1105" bestFit="1" customWidth="1"/>
    <col min="6701" max="6701" width="11.5" style="1105" bestFit="1" customWidth="1"/>
    <col min="6702" max="6703" width="9.125" style="1105" bestFit="1" customWidth="1"/>
    <col min="6704" max="6704" width="4.75" style="1105" bestFit="1" customWidth="1"/>
    <col min="6705" max="6705" width="3.25" style="1105" bestFit="1" customWidth="1"/>
    <col min="6706" max="6706" width="11.5" style="1105" bestFit="1" customWidth="1"/>
    <col min="6707" max="6708" width="9.125" style="1105" bestFit="1" customWidth="1"/>
    <col min="6709" max="6709" width="4.75" style="1105" bestFit="1" customWidth="1"/>
    <col min="6710" max="6710" width="3.25" style="1105" bestFit="1" customWidth="1"/>
    <col min="6711" max="6711" width="11.5" style="1105" bestFit="1" customWidth="1"/>
    <col min="6712" max="6713" width="9.125" style="1105" bestFit="1" customWidth="1"/>
    <col min="6714" max="6714" width="4.75" style="1105" bestFit="1" customWidth="1"/>
    <col min="6715" max="6715" width="3.25" style="1105" bestFit="1" customWidth="1"/>
    <col min="6716" max="6716" width="11.5" style="1105" bestFit="1" customWidth="1"/>
    <col min="6717" max="6718" width="8.75" style="1105" bestFit="1" customWidth="1"/>
    <col min="6719" max="6719" width="4.75" style="1105" bestFit="1" customWidth="1"/>
    <col min="6720" max="6912" width="9" style="1105" customWidth="1"/>
    <col min="6913" max="6913" width="4.375" style="1105" customWidth="1"/>
    <col min="6914" max="6914" width="20" style="1105" customWidth="1"/>
    <col min="6915" max="6916" width="9" style="1105" hidden="1" customWidth="1"/>
    <col min="6917" max="6917" width="15.125" style="1105" customWidth="1"/>
    <col min="6918" max="6918" width="9.375" style="1105" customWidth="1"/>
    <col min="6919" max="6919" width="4.125" style="1105" bestFit="1" customWidth="1"/>
    <col min="6920" max="6920" width="9.375" style="1105" bestFit="1" customWidth="1"/>
    <col min="6921" max="6921" width="9.375" style="1105" customWidth="1"/>
    <col min="6922" max="6922" width="28.5" style="1105" customWidth="1"/>
    <col min="6923" max="6923" width="19.625" style="1105" customWidth="1"/>
    <col min="6924" max="6924" width="25.125" style="1105" customWidth="1"/>
    <col min="6925" max="6925" width="8.5" style="1105" bestFit="1" customWidth="1"/>
    <col min="6926" max="6926" width="12.375" style="1105" bestFit="1" customWidth="1"/>
    <col min="6927" max="6927" width="13.375" style="1105" bestFit="1" customWidth="1"/>
    <col min="6928" max="6928" width="9.625" style="1105" bestFit="1" customWidth="1"/>
    <col min="6929" max="6929" width="2.625" style="1105" bestFit="1" customWidth="1"/>
    <col min="6930" max="6930" width="6.375" style="1105" bestFit="1" customWidth="1"/>
    <col min="6931" max="6931" width="28" style="1105" bestFit="1" customWidth="1"/>
    <col min="6932" max="6932" width="4.625" style="1105" customWidth="1"/>
    <col min="6933" max="6933" width="7.875" style="1105" customWidth="1"/>
    <col min="6934" max="6935" width="9" style="1105" hidden="1" customWidth="1"/>
    <col min="6936" max="6936" width="3.25" style="1105" bestFit="1" customWidth="1"/>
    <col min="6937" max="6937" width="11.5" style="1105" bestFit="1" customWidth="1"/>
    <col min="6938" max="6939" width="9.625" style="1105" bestFit="1" customWidth="1"/>
    <col min="6940" max="6940" width="4.75" style="1105" bestFit="1" customWidth="1"/>
    <col min="6941" max="6941" width="3.25" style="1105" bestFit="1" customWidth="1"/>
    <col min="6942" max="6942" width="11.5" style="1105" bestFit="1" customWidth="1"/>
    <col min="6943" max="6944" width="9.125" style="1105" bestFit="1" customWidth="1"/>
    <col min="6945" max="6945" width="4.75" style="1105" bestFit="1" customWidth="1"/>
    <col min="6946" max="6946" width="3.25" style="1105" bestFit="1" customWidth="1"/>
    <col min="6947" max="6947" width="11.5" style="1105" bestFit="1" customWidth="1"/>
    <col min="6948" max="6949" width="9.125" style="1105" bestFit="1" customWidth="1"/>
    <col min="6950" max="6950" width="4.75" style="1105" bestFit="1" customWidth="1"/>
    <col min="6951" max="6951" width="3.25" style="1105" bestFit="1" customWidth="1"/>
    <col min="6952" max="6952" width="11.5" style="1105" bestFit="1" customWidth="1"/>
    <col min="6953" max="6954" width="9.125" style="1105" bestFit="1" customWidth="1"/>
    <col min="6955" max="6955" width="4.75" style="1105" bestFit="1" customWidth="1"/>
    <col min="6956" max="6956" width="3.25" style="1105" bestFit="1" customWidth="1"/>
    <col min="6957" max="6957" width="11.5" style="1105" bestFit="1" customWidth="1"/>
    <col min="6958" max="6959" width="9.125" style="1105" bestFit="1" customWidth="1"/>
    <col min="6960" max="6960" width="4.75" style="1105" bestFit="1" customWidth="1"/>
    <col min="6961" max="6961" width="3.25" style="1105" bestFit="1" customWidth="1"/>
    <col min="6962" max="6962" width="11.5" style="1105" bestFit="1" customWidth="1"/>
    <col min="6963" max="6964" width="9.125" style="1105" bestFit="1" customWidth="1"/>
    <col min="6965" max="6965" width="4.75" style="1105" bestFit="1" customWidth="1"/>
    <col min="6966" max="6966" width="3.25" style="1105" bestFit="1" customWidth="1"/>
    <col min="6967" max="6967" width="11.5" style="1105" bestFit="1" customWidth="1"/>
    <col min="6968" max="6969" width="9.125" style="1105" bestFit="1" customWidth="1"/>
    <col min="6970" max="6970" width="4.75" style="1105" bestFit="1" customWidth="1"/>
    <col min="6971" max="6971" width="3.25" style="1105" bestFit="1" customWidth="1"/>
    <col min="6972" max="6972" width="11.5" style="1105" bestFit="1" customWidth="1"/>
    <col min="6973" max="6974" width="8.75" style="1105" bestFit="1" customWidth="1"/>
    <col min="6975" max="6975" width="4.75" style="1105" bestFit="1" customWidth="1"/>
    <col min="6976" max="7168" width="9" style="1105" customWidth="1"/>
    <col min="7169" max="7169" width="4.375" style="1105" customWidth="1"/>
    <col min="7170" max="7170" width="20" style="1105" customWidth="1"/>
    <col min="7171" max="7172" width="9" style="1105" hidden="1" customWidth="1"/>
    <col min="7173" max="7173" width="15.125" style="1105" customWidth="1"/>
    <col min="7174" max="7174" width="9.375" style="1105" customWidth="1"/>
    <col min="7175" max="7175" width="4.125" style="1105" bestFit="1" customWidth="1"/>
    <col min="7176" max="7176" width="9.375" style="1105" bestFit="1" customWidth="1"/>
    <col min="7177" max="7177" width="9.375" style="1105" customWidth="1"/>
    <col min="7178" max="7178" width="28.5" style="1105" customWidth="1"/>
    <col min="7179" max="7179" width="19.625" style="1105" customWidth="1"/>
    <col min="7180" max="7180" width="25.125" style="1105" customWidth="1"/>
    <col min="7181" max="7181" width="8.5" style="1105" bestFit="1" customWidth="1"/>
    <col min="7182" max="7182" width="12.375" style="1105" bestFit="1" customWidth="1"/>
    <col min="7183" max="7183" width="13.375" style="1105" bestFit="1" customWidth="1"/>
    <col min="7184" max="7184" width="9.625" style="1105" bestFit="1" customWidth="1"/>
    <col min="7185" max="7185" width="2.625" style="1105" bestFit="1" customWidth="1"/>
    <col min="7186" max="7186" width="6.375" style="1105" bestFit="1" customWidth="1"/>
    <col min="7187" max="7187" width="28" style="1105" bestFit="1" customWidth="1"/>
    <col min="7188" max="7188" width="4.625" style="1105" customWidth="1"/>
    <col min="7189" max="7189" width="7.875" style="1105" customWidth="1"/>
    <col min="7190" max="7191" width="9" style="1105" hidden="1" customWidth="1"/>
    <col min="7192" max="7192" width="3.25" style="1105" bestFit="1" customWidth="1"/>
    <col min="7193" max="7193" width="11.5" style="1105" bestFit="1" customWidth="1"/>
    <col min="7194" max="7195" width="9.625" style="1105" bestFit="1" customWidth="1"/>
    <col min="7196" max="7196" width="4.75" style="1105" bestFit="1" customWidth="1"/>
    <col min="7197" max="7197" width="3.25" style="1105" bestFit="1" customWidth="1"/>
    <col min="7198" max="7198" width="11.5" style="1105" bestFit="1" customWidth="1"/>
    <col min="7199" max="7200" width="9.125" style="1105" bestFit="1" customWidth="1"/>
    <col min="7201" max="7201" width="4.75" style="1105" bestFit="1" customWidth="1"/>
    <col min="7202" max="7202" width="3.25" style="1105" bestFit="1" customWidth="1"/>
    <col min="7203" max="7203" width="11.5" style="1105" bestFit="1" customWidth="1"/>
    <col min="7204" max="7205" width="9.125" style="1105" bestFit="1" customWidth="1"/>
    <col min="7206" max="7206" width="4.75" style="1105" bestFit="1" customWidth="1"/>
    <col min="7207" max="7207" width="3.25" style="1105" bestFit="1" customWidth="1"/>
    <col min="7208" max="7208" width="11.5" style="1105" bestFit="1" customWidth="1"/>
    <col min="7209" max="7210" width="9.125" style="1105" bestFit="1" customWidth="1"/>
    <col min="7211" max="7211" width="4.75" style="1105" bestFit="1" customWidth="1"/>
    <col min="7212" max="7212" width="3.25" style="1105" bestFit="1" customWidth="1"/>
    <col min="7213" max="7213" width="11.5" style="1105" bestFit="1" customWidth="1"/>
    <col min="7214" max="7215" width="9.125" style="1105" bestFit="1" customWidth="1"/>
    <col min="7216" max="7216" width="4.75" style="1105" bestFit="1" customWidth="1"/>
    <col min="7217" max="7217" width="3.25" style="1105" bestFit="1" customWidth="1"/>
    <col min="7218" max="7218" width="11.5" style="1105" bestFit="1" customWidth="1"/>
    <col min="7219" max="7220" width="9.125" style="1105" bestFit="1" customWidth="1"/>
    <col min="7221" max="7221" width="4.75" style="1105" bestFit="1" customWidth="1"/>
    <col min="7222" max="7222" width="3.25" style="1105" bestFit="1" customWidth="1"/>
    <col min="7223" max="7223" width="11.5" style="1105" bestFit="1" customWidth="1"/>
    <col min="7224" max="7225" width="9.125" style="1105" bestFit="1" customWidth="1"/>
    <col min="7226" max="7226" width="4.75" style="1105" bestFit="1" customWidth="1"/>
    <col min="7227" max="7227" width="3.25" style="1105" bestFit="1" customWidth="1"/>
    <col min="7228" max="7228" width="11.5" style="1105" bestFit="1" customWidth="1"/>
    <col min="7229" max="7230" width="8.75" style="1105" bestFit="1" customWidth="1"/>
    <col min="7231" max="7231" width="4.75" style="1105" bestFit="1" customWidth="1"/>
    <col min="7232" max="7424" width="9" style="1105" customWidth="1"/>
    <col min="7425" max="7425" width="4.375" style="1105" customWidth="1"/>
    <col min="7426" max="7426" width="20" style="1105" customWidth="1"/>
    <col min="7427" max="7428" width="9" style="1105" hidden="1" customWidth="1"/>
    <col min="7429" max="7429" width="15.125" style="1105" customWidth="1"/>
    <col min="7430" max="7430" width="9.375" style="1105" customWidth="1"/>
    <col min="7431" max="7431" width="4.125" style="1105" bestFit="1" customWidth="1"/>
    <col min="7432" max="7432" width="9.375" style="1105" bestFit="1" customWidth="1"/>
    <col min="7433" max="7433" width="9.375" style="1105" customWidth="1"/>
    <col min="7434" max="7434" width="28.5" style="1105" customWidth="1"/>
    <col min="7435" max="7435" width="19.625" style="1105" customWidth="1"/>
    <col min="7436" max="7436" width="25.125" style="1105" customWidth="1"/>
    <col min="7437" max="7437" width="8.5" style="1105" bestFit="1" customWidth="1"/>
    <col min="7438" max="7438" width="12.375" style="1105" bestFit="1" customWidth="1"/>
    <col min="7439" max="7439" width="13.375" style="1105" bestFit="1" customWidth="1"/>
    <col min="7440" max="7440" width="9.625" style="1105" bestFit="1" customWidth="1"/>
    <col min="7441" max="7441" width="2.625" style="1105" bestFit="1" customWidth="1"/>
    <col min="7442" max="7442" width="6.375" style="1105" bestFit="1" customWidth="1"/>
    <col min="7443" max="7443" width="28" style="1105" bestFit="1" customWidth="1"/>
    <col min="7444" max="7444" width="4.625" style="1105" customWidth="1"/>
    <col min="7445" max="7445" width="7.875" style="1105" customWidth="1"/>
    <col min="7446" max="7447" width="9" style="1105" hidden="1" customWidth="1"/>
    <col min="7448" max="7448" width="3.25" style="1105" bestFit="1" customWidth="1"/>
    <col min="7449" max="7449" width="11.5" style="1105" bestFit="1" customWidth="1"/>
    <col min="7450" max="7451" width="9.625" style="1105" bestFit="1" customWidth="1"/>
    <col min="7452" max="7452" width="4.75" style="1105" bestFit="1" customWidth="1"/>
    <col min="7453" max="7453" width="3.25" style="1105" bestFit="1" customWidth="1"/>
    <col min="7454" max="7454" width="11.5" style="1105" bestFit="1" customWidth="1"/>
    <col min="7455" max="7456" width="9.125" style="1105" bestFit="1" customWidth="1"/>
    <col min="7457" max="7457" width="4.75" style="1105" bestFit="1" customWidth="1"/>
    <col min="7458" max="7458" width="3.25" style="1105" bestFit="1" customWidth="1"/>
    <col min="7459" max="7459" width="11.5" style="1105" bestFit="1" customWidth="1"/>
    <col min="7460" max="7461" width="9.125" style="1105" bestFit="1" customWidth="1"/>
    <col min="7462" max="7462" width="4.75" style="1105" bestFit="1" customWidth="1"/>
    <col min="7463" max="7463" width="3.25" style="1105" bestFit="1" customWidth="1"/>
    <col min="7464" max="7464" width="11.5" style="1105" bestFit="1" customWidth="1"/>
    <col min="7465" max="7466" width="9.125" style="1105" bestFit="1" customWidth="1"/>
    <col min="7467" max="7467" width="4.75" style="1105" bestFit="1" customWidth="1"/>
    <col min="7468" max="7468" width="3.25" style="1105" bestFit="1" customWidth="1"/>
    <col min="7469" max="7469" width="11.5" style="1105" bestFit="1" customWidth="1"/>
    <col min="7470" max="7471" width="9.125" style="1105" bestFit="1" customWidth="1"/>
    <col min="7472" max="7472" width="4.75" style="1105" bestFit="1" customWidth="1"/>
    <col min="7473" max="7473" width="3.25" style="1105" bestFit="1" customWidth="1"/>
    <col min="7474" max="7474" width="11.5" style="1105" bestFit="1" customWidth="1"/>
    <col min="7475" max="7476" width="9.125" style="1105" bestFit="1" customWidth="1"/>
    <col min="7477" max="7477" width="4.75" style="1105" bestFit="1" customWidth="1"/>
    <col min="7478" max="7478" width="3.25" style="1105" bestFit="1" customWidth="1"/>
    <col min="7479" max="7479" width="11.5" style="1105" bestFit="1" customWidth="1"/>
    <col min="7480" max="7481" width="9.125" style="1105" bestFit="1" customWidth="1"/>
    <col min="7482" max="7482" width="4.75" style="1105" bestFit="1" customWidth="1"/>
    <col min="7483" max="7483" width="3.25" style="1105" bestFit="1" customWidth="1"/>
    <col min="7484" max="7484" width="11.5" style="1105" bestFit="1" customWidth="1"/>
    <col min="7485" max="7486" width="8.75" style="1105" bestFit="1" customWidth="1"/>
    <col min="7487" max="7487" width="4.75" style="1105" bestFit="1" customWidth="1"/>
    <col min="7488" max="7680" width="9" style="1105" customWidth="1"/>
    <col min="7681" max="7681" width="4.375" style="1105" customWidth="1"/>
    <col min="7682" max="7682" width="20" style="1105" customWidth="1"/>
    <col min="7683" max="7684" width="9" style="1105" hidden="1" customWidth="1"/>
    <col min="7685" max="7685" width="15.125" style="1105" customWidth="1"/>
    <col min="7686" max="7686" width="9.375" style="1105" customWidth="1"/>
    <col min="7687" max="7687" width="4.125" style="1105" bestFit="1" customWidth="1"/>
    <col min="7688" max="7688" width="9.375" style="1105" bestFit="1" customWidth="1"/>
    <col min="7689" max="7689" width="9.375" style="1105" customWidth="1"/>
    <col min="7690" max="7690" width="28.5" style="1105" customWidth="1"/>
    <col min="7691" max="7691" width="19.625" style="1105" customWidth="1"/>
    <col min="7692" max="7692" width="25.125" style="1105" customWidth="1"/>
    <col min="7693" max="7693" width="8.5" style="1105" bestFit="1" customWidth="1"/>
    <col min="7694" max="7694" width="12.375" style="1105" bestFit="1" customWidth="1"/>
    <col min="7695" max="7695" width="13.375" style="1105" bestFit="1" customWidth="1"/>
    <col min="7696" max="7696" width="9.625" style="1105" bestFit="1" customWidth="1"/>
    <col min="7697" max="7697" width="2.625" style="1105" bestFit="1" customWidth="1"/>
    <col min="7698" max="7698" width="6.375" style="1105" bestFit="1" customWidth="1"/>
    <col min="7699" max="7699" width="28" style="1105" bestFit="1" customWidth="1"/>
    <col min="7700" max="7700" width="4.625" style="1105" customWidth="1"/>
    <col min="7701" max="7701" width="7.875" style="1105" customWidth="1"/>
    <col min="7702" max="7703" width="9" style="1105" hidden="1" customWidth="1"/>
    <col min="7704" max="7704" width="3.25" style="1105" bestFit="1" customWidth="1"/>
    <col min="7705" max="7705" width="11.5" style="1105" bestFit="1" customWidth="1"/>
    <col min="7706" max="7707" width="9.625" style="1105" bestFit="1" customWidth="1"/>
    <col min="7708" max="7708" width="4.75" style="1105" bestFit="1" customWidth="1"/>
    <col min="7709" max="7709" width="3.25" style="1105" bestFit="1" customWidth="1"/>
    <col min="7710" max="7710" width="11.5" style="1105" bestFit="1" customWidth="1"/>
    <col min="7711" max="7712" width="9.125" style="1105" bestFit="1" customWidth="1"/>
    <col min="7713" max="7713" width="4.75" style="1105" bestFit="1" customWidth="1"/>
    <col min="7714" max="7714" width="3.25" style="1105" bestFit="1" customWidth="1"/>
    <col min="7715" max="7715" width="11.5" style="1105" bestFit="1" customWidth="1"/>
    <col min="7716" max="7717" width="9.125" style="1105" bestFit="1" customWidth="1"/>
    <col min="7718" max="7718" width="4.75" style="1105" bestFit="1" customWidth="1"/>
    <col min="7719" max="7719" width="3.25" style="1105" bestFit="1" customWidth="1"/>
    <col min="7720" max="7720" width="11.5" style="1105" bestFit="1" customWidth="1"/>
    <col min="7721" max="7722" width="9.125" style="1105" bestFit="1" customWidth="1"/>
    <col min="7723" max="7723" width="4.75" style="1105" bestFit="1" customWidth="1"/>
    <col min="7724" max="7724" width="3.25" style="1105" bestFit="1" customWidth="1"/>
    <col min="7725" max="7725" width="11.5" style="1105" bestFit="1" customWidth="1"/>
    <col min="7726" max="7727" width="9.125" style="1105" bestFit="1" customWidth="1"/>
    <col min="7728" max="7728" width="4.75" style="1105" bestFit="1" customWidth="1"/>
    <col min="7729" max="7729" width="3.25" style="1105" bestFit="1" customWidth="1"/>
    <col min="7730" max="7730" width="11.5" style="1105" bestFit="1" customWidth="1"/>
    <col min="7731" max="7732" width="9.125" style="1105" bestFit="1" customWidth="1"/>
    <col min="7733" max="7733" width="4.75" style="1105" bestFit="1" customWidth="1"/>
    <col min="7734" max="7734" width="3.25" style="1105" bestFit="1" customWidth="1"/>
    <col min="7735" max="7735" width="11.5" style="1105" bestFit="1" customWidth="1"/>
    <col min="7736" max="7737" width="9.125" style="1105" bestFit="1" customWidth="1"/>
    <col min="7738" max="7738" width="4.75" style="1105" bestFit="1" customWidth="1"/>
    <col min="7739" max="7739" width="3.25" style="1105" bestFit="1" customWidth="1"/>
    <col min="7740" max="7740" width="11.5" style="1105" bestFit="1" customWidth="1"/>
    <col min="7741" max="7742" width="8.75" style="1105" bestFit="1" customWidth="1"/>
    <col min="7743" max="7743" width="4.75" style="1105" bestFit="1" customWidth="1"/>
    <col min="7744" max="7936" width="9" style="1105" customWidth="1"/>
    <col min="7937" max="7937" width="4.375" style="1105" customWidth="1"/>
    <col min="7938" max="7938" width="20" style="1105" customWidth="1"/>
    <col min="7939" max="7940" width="9" style="1105" hidden="1" customWidth="1"/>
    <col min="7941" max="7941" width="15.125" style="1105" customWidth="1"/>
    <col min="7942" max="7942" width="9.375" style="1105" customWidth="1"/>
    <col min="7943" max="7943" width="4.125" style="1105" bestFit="1" customWidth="1"/>
    <col min="7944" max="7944" width="9.375" style="1105" bestFit="1" customWidth="1"/>
    <col min="7945" max="7945" width="9.375" style="1105" customWidth="1"/>
    <col min="7946" max="7946" width="28.5" style="1105" customWidth="1"/>
    <col min="7947" max="7947" width="19.625" style="1105" customWidth="1"/>
    <col min="7948" max="7948" width="25.125" style="1105" customWidth="1"/>
    <col min="7949" max="7949" width="8.5" style="1105" bestFit="1" customWidth="1"/>
    <col min="7950" max="7950" width="12.375" style="1105" bestFit="1" customWidth="1"/>
    <col min="7951" max="7951" width="13.375" style="1105" bestFit="1" customWidth="1"/>
    <col min="7952" max="7952" width="9.625" style="1105" bestFit="1" customWidth="1"/>
    <col min="7953" max="7953" width="2.625" style="1105" bestFit="1" customWidth="1"/>
    <col min="7954" max="7954" width="6.375" style="1105" bestFit="1" customWidth="1"/>
    <col min="7955" max="7955" width="28" style="1105" bestFit="1" customWidth="1"/>
    <col min="7956" max="7956" width="4.625" style="1105" customWidth="1"/>
    <col min="7957" max="7957" width="7.875" style="1105" customWidth="1"/>
    <col min="7958" max="7959" width="9" style="1105" hidden="1" customWidth="1"/>
    <col min="7960" max="7960" width="3.25" style="1105" bestFit="1" customWidth="1"/>
    <col min="7961" max="7961" width="11.5" style="1105" bestFit="1" customWidth="1"/>
    <col min="7962" max="7963" width="9.625" style="1105" bestFit="1" customWidth="1"/>
    <col min="7964" max="7964" width="4.75" style="1105" bestFit="1" customWidth="1"/>
    <col min="7965" max="7965" width="3.25" style="1105" bestFit="1" customWidth="1"/>
    <col min="7966" max="7966" width="11.5" style="1105" bestFit="1" customWidth="1"/>
    <col min="7967" max="7968" width="9.125" style="1105" bestFit="1" customWidth="1"/>
    <col min="7969" max="7969" width="4.75" style="1105" bestFit="1" customWidth="1"/>
    <col min="7970" max="7970" width="3.25" style="1105" bestFit="1" customWidth="1"/>
    <col min="7971" max="7971" width="11.5" style="1105" bestFit="1" customWidth="1"/>
    <col min="7972" max="7973" width="9.125" style="1105" bestFit="1" customWidth="1"/>
    <col min="7974" max="7974" width="4.75" style="1105" bestFit="1" customWidth="1"/>
    <col min="7975" max="7975" width="3.25" style="1105" bestFit="1" customWidth="1"/>
    <col min="7976" max="7976" width="11.5" style="1105" bestFit="1" customWidth="1"/>
    <col min="7977" max="7978" width="9.125" style="1105" bestFit="1" customWidth="1"/>
    <col min="7979" max="7979" width="4.75" style="1105" bestFit="1" customWidth="1"/>
    <col min="7980" max="7980" width="3.25" style="1105" bestFit="1" customWidth="1"/>
    <col min="7981" max="7981" width="11.5" style="1105" bestFit="1" customWidth="1"/>
    <col min="7982" max="7983" width="9.125" style="1105" bestFit="1" customWidth="1"/>
    <col min="7984" max="7984" width="4.75" style="1105" bestFit="1" customWidth="1"/>
    <col min="7985" max="7985" width="3.25" style="1105" bestFit="1" customWidth="1"/>
    <col min="7986" max="7986" width="11.5" style="1105" bestFit="1" customWidth="1"/>
    <col min="7987" max="7988" width="9.125" style="1105" bestFit="1" customWidth="1"/>
    <col min="7989" max="7989" width="4.75" style="1105" bestFit="1" customWidth="1"/>
    <col min="7990" max="7990" width="3.25" style="1105" bestFit="1" customWidth="1"/>
    <col min="7991" max="7991" width="11.5" style="1105" bestFit="1" customWidth="1"/>
    <col min="7992" max="7993" width="9.125" style="1105" bestFit="1" customWidth="1"/>
    <col min="7994" max="7994" width="4.75" style="1105" bestFit="1" customWidth="1"/>
    <col min="7995" max="7995" width="3.25" style="1105" bestFit="1" customWidth="1"/>
    <col min="7996" max="7996" width="11.5" style="1105" bestFit="1" customWidth="1"/>
    <col min="7997" max="7998" width="8.75" style="1105" bestFit="1" customWidth="1"/>
    <col min="7999" max="7999" width="4.75" style="1105" bestFit="1" customWidth="1"/>
    <col min="8000" max="8192" width="9" style="1105" customWidth="1"/>
    <col min="8193" max="8193" width="4.375" style="1105" customWidth="1"/>
    <col min="8194" max="8194" width="20" style="1105" customWidth="1"/>
    <col min="8195" max="8196" width="9" style="1105" hidden="1" customWidth="1"/>
    <col min="8197" max="8197" width="15.125" style="1105" customWidth="1"/>
    <col min="8198" max="8198" width="9.375" style="1105" customWidth="1"/>
    <col min="8199" max="8199" width="4.125" style="1105" bestFit="1" customWidth="1"/>
    <col min="8200" max="8200" width="9.375" style="1105" bestFit="1" customWidth="1"/>
    <col min="8201" max="8201" width="9.375" style="1105" customWidth="1"/>
    <col min="8202" max="8202" width="28.5" style="1105" customWidth="1"/>
    <col min="8203" max="8203" width="19.625" style="1105" customWidth="1"/>
    <col min="8204" max="8204" width="25.125" style="1105" customWidth="1"/>
    <col min="8205" max="8205" width="8.5" style="1105" bestFit="1" customWidth="1"/>
    <col min="8206" max="8206" width="12.375" style="1105" bestFit="1" customWidth="1"/>
    <col min="8207" max="8207" width="13.375" style="1105" bestFit="1" customWidth="1"/>
    <col min="8208" max="8208" width="9.625" style="1105" bestFit="1" customWidth="1"/>
    <col min="8209" max="8209" width="2.625" style="1105" bestFit="1" customWidth="1"/>
    <col min="8210" max="8210" width="6.375" style="1105" bestFit="1" customWidth="1"/>
    <col min="8211" max="8211" width="28" style="1105" bestFit="1" customWidth="1"/>
    <col min="8212" max="8212" width="4.625" style="1105" customWidth="1"/>
    <col min="8213" max="8213" width="7.875" style="1105" customWidth="1"/>
    <col min="8214" max="8215" width="9" style="1105" hidden="1" customWidth="1"/>
    <col min="8216" max="8216" width="3.25" style="1105" bestFit="1" customWidth="1"/>
    <col min="8217" max="8217" width="11.5" style="1105" bestFit="1" customWidth="1"/>
    <col min="8218" max="8219" width="9.625" style="1105" bestFit="1" customWidth="1"/>
    <col min="8220" max="8220" width="4.75" style="1105" bestFit="1" customWidth="1"/>
    <col min="8221" max="8221" width="3.25" style="1105" bestFit="1" customWidth="1"/>
    <col min="8222" max="8222" width="11.5" style="1105" bestFit="1" customWidth="1"/>
    <col min="8223" max="8224" width="9.125" style="1105" bestFit="1" customWidth="1"/>
    <col min="8225" max="8225" width="4.75" style="1105" bestFit="1" customWidth="1"/>
    <col min="8226" max="8226" width="3.25" style="1105" bestFit="1" customWidth="1"/>
    <col min="8227" max="8227" width="11.5" style="1105" bestFit="1" customWidth="1"/>
    <col min="8228" max="8229" width="9.125" style="1105" bestFit="1" customWidth="1"/>
    <col min="8230" max="8230" width="4.75" style="1105" bestFit="1" customWidth="1"/>
    <col min="8231" max="8231" width="3.25" style="1105" bestFit="1" customWidth="1"/>
    <col min="8232" max="8232" width="11.5" style="1105" bestFit="1" customWidth="1"/>
    <col min="8233" max="8234" width="9.125" style="1105" bestFit="1" customWidth="1"/>
    <col min="8235" max="8235" width="4.75" style="1105" bestFit="1" customWidth="1"/>
    <col min="8236" max="8236" width="3.25" style="1105" bestFit="1" customWidth="1"/>
    <col min="8237" max="8237" width="11.5" style="1105" bestFit="1" customWidth="1"/>
    <col min="8238" max="8239" width="9.125" style="1105" bestFit="1" customWidth="1"/>
    <col min="8240" max="8240" width="4.75" style="1105" bestFit="1" customWidth="1"/>
    <col min="8241" max="8241" width="3.25" style="1105" bestFit="1" customWidth="1"/>
    <col min="8242" max="8242" width="11.5" style="1105" bestFit="1" customWidth="1"/>
    <col min="8243" max="8244" width="9.125" style="1105" bestFit="1" customWidth="1"/>
    <col min="8245" max="8245" width="4.75" style="1105" bestFit="1" customWidth="1"/>
    <col min="8246" max="8246" width="3.25" style="1105" bestFit="1" customWidth="1"/>
    <col min="8247" max="8247" width="11.5" style="1105" bestFit="1" customWidth="1"/>
    <col min="8248" max="8249" width="9.125" style="1105" bestFit="1" customWidth="1"/>
    <col min="8250" max="8250" width="4.75" style="1105" bestFit="1" customWidth="1"/>
    <col min="8251" max="8251" width="3.25" style="1105" bestFit="1" customWidth="1"/>
    <col min="8252" max="8252" width="11.5" style="1105" bestFit="1" customWidth="1"/>
    <col min="8253" max="8254" width="8.75" style="1105" bestFit="1" customWidth="1"/>
    <col min="8255" max="8255" width="4.75" style="1105" bestFit="1" customWidth="1"/>
    <col min="8256" max="8448" width="9" style="1105" customWidth="1"/>
    <col min="8449" max="8449" width="4.375" style="1105" customWidth="1"/>
    <col min="8450" max="8450" width="20" style="1105" customWidth="1"/>
    <col min="8451" max="8452" width="9" style="1105" hidden="1" customWidth="1"/>
    <col min="8453" max="8453" width="15.125" style="1105" customWidth="1"/>
    <col min="8454" max="8454" width="9.375" style="1105" customWidth="1"/>
    <col min="8455" max="8455" width="4.125" style="1105" bestFit="1" customWidth="1"/>
    <col min="8456" max="8456" width="9.375" style="1105" bestFit="1" customWidth="1"/>
    <col min="8457" max="8457" width="9.375" style="1105" customWidth="1"/>
    <col min="8458" max="8458" width="28.5" style="1105" customWidth="1"/>
    <col min="8459" max="8459" width="19.625" style="1105" customWidth="1"/>
    <col min="8460" max="8460" width="25.125" style="1105" customWidth="1"/>
    <col min="8461" max="8461" width="8.5" style="1105" bestFit="1" customWidth="1"/>
    <col min="8462" max="8462" width="12.375" style="1105" bestFit="1" customWidth="1"/>
    <col min="8463" max="8463" width="13.375" style="1105" bestFit="1" customWidth="1"/>
    <col min="8464" max="8464" width="9.625" style="1105" bestFit="1" customWidth="1"/>
    <col min="8465" max="8465" width="2.625" style="1105" bestFit="1" customWidth="1"/>
    <col min="8466" max="8466" width="6.375" style="1105" bestFit="1" customWidth="1"/>
    <col min="8467" max="8467" width="28" style="1105" bestFit="1" customWidth="1"/>
    <col min="8468" max="8468" width="4.625" style="1105" customWidth="1"/>
    <col min="8469" max="8469" width="7.875" style="1105" customWidth="1"/>
    <col min="8470" max="8471" width="9" style="1105" hidden="1" customWidth="1"/>
    <col min="8472" max="8472" width="3.25" style="1105" bestFit="1" customWidth="1"/>
    <col min="8473" max="8473" width="11.5" style="1105" bestFit="1" customWidth="1"/>
    <col min="8474" max="8475" width="9.625" style="1105" bestFit="1" customWidth="1"/>
    <col min="8476" max="8476" width="4.75" style="1105" bestFit="1" customWidth="1"/>
    <col min="8477" max="8477" width="3.25" style="1105" bestFit="1" customWidth="1"/>
    <col min="8478" max="8478" width="11.5" style="1105" bestFit="1" customWidth="1"/>
    <col min="8479" max="8480" width="9.125" style="1105" bestFit="1" customWidth="1"/>
    <col min="8481" max="8481" width="4.75" style="1105" bestFit="1" customWidth="1"/>
    <col min="8482" max="8482" width="3.25" style="1105" bestFit="1" customWidth="1"/>
    <col min="8483" max="8483" width="11.5" style="1105" bestFit="1" customWidth="1"/>
    <col min="8484" max="8485" width="9.125" style="1105" bestFit="1" customWidth="1"/>
    <col min="8486" max="8486" width="4.75" style="1105" bestFit="1" customWidth="1"/>
    <col min="8487" max="8487" width="3.25" style="1105" bestFit="1" customWidth="1"/>
    <col min="8488" max="8488" width="11.5" style="1105" bestFit="1" customWidth="1"/>
    <col min="8489" max="8490" width="9.125" style="1105" bestFit="1" customWidth="1"/>
    <col min="8491" max="8491" width="4.75" style="1105" bestFit="1" customWidth="1"/>
    <col min="8492" max="8492" width="3.25" style="1105" bestFit="1" customWidth="1"/>
    <col min="8493" max="8493" width="11.5" style="1105" bestFit="1" customWidth="1"/>
    <col min="8494" max="8495" width="9.125" style="1105" bestFit="1" customWidth="1"/>
    <col min="8496" max="8496" width="4.75" style="1105" bestFit="1" customWidth="1"/>
    <col min="8497" max="8497" width="3.25" style="1105" bestFit="1" customWidth="1"/>
    <col min="8498" max="8498" width="11.5" style="1105" bestFit="1" customWidth="1"/>
    <col min="8499" max="8500" width="9.125" style="1105" bestFit="1" customWidth="1"/>
    <col min="8501" max="8501" width="4.75" style="1105" bestFit="1" customWidth="1"/>
    <col min="8502" max="8502" width="3.25" style="1105" bestFit="1" customWidth="1"/>
    <col min="8503" max="8503" width="11.5" style="1105" bestFit="1" customWidth="1"/>
    <col min="8504" max="8505" width="9.125" style="1105" bestFit="1" customWidth="1"/>
    <col min="8506" max="8506" width="4.75" style="1105" bestFit="1" customWidth="1"/>
    <col min="8507" max="8507" width="3.25" style="1105" bestFit="1" customWidth="1"/>
    <col min="8508" max="8508" width="11.5" style="1105" bestFit="1" customWidth="1"/>
    <col min="8509" max="8510" width="8.75" style="1105" bestFit="1" customWidth="1"/>
    <col min="8511" max="8511" width="4.75" style="1105" bestFit="1" customWidth="1"/>
    <col min="8512" max="8704" width="9" style="1105" customWidth="1"/>
    <col min="8705" max="8705" width="4.375" style="1105" customWidth="1"/>
    <col min="8706" max="8706" width="20" style="1105" customWidth="1"/>
    <col min="8707" max="8708" width="9" style="1105" hidden="1" customWidth="1"/>
    <col min="8709" max="8709" width="15.125" style="1105" customWidth="1"/>
    <col min="8710" max="8710" width="9.375" style="1105" customWidth="1"/>
    <col min="8711" max="8711" width="4.125" style="1105" bestFit="1" customWidth="1"/>
    <col min="8712" max="8712" width="9.375" style="1105" bestFit="1" customWidth="1"/>
    <col min="8713" max="8713" width="9.375" style="1105" customWidth="1"/>
    <col min="8714" max="8714" width="28.5" style="1105" customWidth="1"/>
    <col min="8715" max="8715" width="19.625" style="1105" customWidth="1"/>
    <col min="8716" max="8716" width="25.125" style="1105" customWidth="1"/>
    <col min="8717" max="8717" width="8.5" style="1105" bestFit="1" customWidth="1"/>
    <col min="8718" max="8718" width="12.375" style="1105" bestFit="1" customWidth="1"/>
    <col min="8719" max="8719" width="13.375" style="1105" bestFit="1" customWidth="1"/>
    <col min="8720" max="8720" width="9.625" style="1105" bestFit="1" customWidth="1"/>
    <col min="8721" max="8721" width="2.625" style="1105" bestFit="1" customWidth="1"/>
    <col min="8722" max="8722" width="6.375" style="1105" bestFit="1" customWidth="1"/>
    <col min="8723" max="8723" width="28" style="1105" bestFit="1" customWidth="1"/>
    <col min="8724" max="8724" width="4.625" style="1105" customWidth="1"/>
    <col min="8725" max="8725" width="7.875" style="1105" customWidth="1"/>
    <col min="8726" max="8727" width="9" style="1105" hidden="1" customWidth="1"/>
    <col min="8728" max="8728" width="3.25" style="1105" bestFit="1" customWidth="1"/>
    <col min="8729" max="8729" width="11.5" style="1105" bestFit="1" customWidth="1"/>
    <col min="8730" max="8731" width="9.625" style="1105" bestFit="1" customWidth="1"/>
    <col min="8732" max="8732" width="4.75" style="1105" bestFit="1" customWidth="1"/>
    <col min="8733" max="8733" width="3.25" style="1105" bestFit="1" customWidth="1"/>
    <col min="8734" max="8734" width="11.5" style="1105" bestFit="1" customWidth="1"/>
    <col min="8735" max="8736" width="9.125" style="1105" bestFit="1" customWidth="1"/>
    <col min="8737" max="8737" width="4.75" style="1105" bestFit="1" customWidth="1"/>
    <col min="8738" max="8738" width="3.25" style="1105" bestFit="1" customWidth="1"/>
    <col min="8739" max="8739" width="11.5" style="1105" bestFit="1" customWidth="1"/>
    <col min="8740" max="8741" width="9.125" style="1105" bestFit="1" customWidth="1"/>
    <col min="8742" max="8742" width="4.75" style="1105" bestFit="1" customWidth="1"/>
    <col min="8743" max="8743" width="3.25" style="1105" bestFit="1" customWidth="1"/>
    <col min="8744" max="8744" width="11.5" style="1105" bestFit="1" customWidth="1"/>
    <col min="8745" max="8746" width="9.125" style="1105" bestFit="1" customWidth="1"/>
    <col min="8747" max="8747" width="4.75" style="1105" bestFit="1" customWidth="1"/>
    <col min="8748" max="8748" width="3.25" style="1105" bestFit="1" customWidth="1"/>
    <col min="8749" max="8749" width="11.5" style="1105" bestFit="1" customWidth="1"/>
    <col min="8750" max="8751" width="9.125" style="1105" bestFit="1" customWidth="1"/>
    <col min="8752" max="8752" width="4.75" style="1105" bestFit="1" customWidth="1"/>
    <col min="8753" max="8753" width="3.25" style="1105" bestFit="1" customWidth="1"/>
    <col min="8754" max="8754" width="11.5" style="1105" bestFit="1" customWidth="1"/>
    <col min="8755" max="8756" width="9.125" style="1105" bestFit="1" customWidth="1"/>
    <col min="8757" max="8757" width="4.75" style="1105" bestFit="1" customWidth="1"/>
    <col min="8758" max="8758" width="3.25" style="1105" bestFit="1" customWidth="1"/>
    <col min="8759" max="8759" width="11.5" style="1105" bestFit="1" customWidth="1"/>
    <col min="8760" max="8761" width="9.125" style="1105" bestFit="1" customWidth="1"/>
    <col min="8762" max="8762" width="4.75" style="1105" bestFit="1" customWidth="1"/>
    <col min="8763" max="8763" width="3.25" style="1105" bestFit="1" customWidth="1"/>
    <col min="8764" max="8764" width="11.5" style="1105" bestFit="1" customWidth="1"/>
    <col min="8765" max="8766" width="8.75" style="1105" bestFit="1" customWidth="1"/>
    <col min="8767" max="8767" width="4.75" style="1105" bestFit="1" customWidth="1"/>
    <col min="8768" max="8960" width="9" style="1105" customWidth="1"/>
    <col min="8961" max="8961" width="4.375" style="1105" customWidth="1"/>
    <col min="8962" max="8962" width="20" style="1105" customWidth="1"/>
    <col min="8963" max="8964" width="9" style="1105" hidden="1" customWidth="1"/>
    <col min="8965" max="8965" width="15.125" style="1105" customWidth="1"/>
    <col min="8966" max="8966" width="9.375" style="1105" customWidth="1"/>
    <col min="8967" max="8967" width="4.125" style="1105" bestFit="1" customWidth="1"/>
    <col min="8968" max="8968" width="9.375" style="1105" bestFit="1" customWidth="1"/>
    <col min="8969" max="8969" width="9.375" style="1105" customWidth="1"/>
    <col min="8970" max="8970" width="28.5" style="1105" customWidth="1"/>
    <col min="8971" max="8971" width="19.625" style="1105" customWidth="1"/>
    <col min="8972" max="8972" width="25.125" style="1105" customWidth="1"/>
    <col min="8973" max="8973" width="8.5" style="1105" bestFit="1" customWidth="1"/>
    <col min="8974" max="8974" width="12.375" style="1105" bestFit="1" customWidth="1"/>
    <col min="8975" max="8975" width="13.375" style="1105" bestFit="1" customWidth="1"/>
    <col min="8976" max="8976" width="9.625" style="1105" bestFit="1" customWidth="1"/>
    <col min="8977" max="8977" width="2.625" style="1105" bestFit="1" customWidth="1"/>
    <col min="8978" max="8978" width="6.375" style="1105" bestFit="1" customWidth="1"/>
    <col min="8979" max="8979" width="28" style="1105" bestFit="1" customWidth="1"/>
    <col min="8980" max="8980" width="4.625" style="1105" customWidth="1"/>
    <col min="8981" max="8981" width="7.875" style="1105" customWidth="1"/>
    <col min="8982" max="8983" width="9" style="1105" hidden="1" customWidth="1"/>
    <col min="8984" max="8984" width="3.25" style="1105" bestFit="1" customWidth="1"/>
    <col min="8985" max="8985" width="11.5" style="1105" bestFit="1" customWidth="1"/>
    <col min="8986" max="8987" width="9.625" style="1105" bestFit="1" customWidth="1"/>
    <col min="8988" max="8988" width="4.75" style="1105" bestFit="1" customWidth="1"/>
    <col min="8989" max="8989" width="3.25" style="1105" bestFit="1" customWidth="1"/>
    <col min="8990" max="8990" width="11.5" style="1105" bestFit="1" customWidth="1"/>
    <col min="8991" max="8992" width="9.125" style="1105" bestFit="1" customWidth="1"/>
    <col min="8993" max="8993" width="4.75" style="1105" bestFit="1" customWidth="1"/>
    <col min="8994" max="8994" width="3.25" style="1105" bestFit="1" customWidth="1"/>
    <col min="8995" max="8995" width="11.5" style="1105" bestFit="1" customWidth="1"/>
    <col min="8996" max="8997" width="9.125" style="1105" bestFit="1" customWidth="1"/>
    <col min="8998" max="8998" width="4.75" style="1105" bestFit="1" customWidth="1"/>
    <col min="8999" max="8999" width="3.25" style="1105" bestFit="1" customWidth="1"/>
    <col min="9000" max="9000" width="11.5" style="1105" bestFit="1" customWidth="1"/>
    <col min="9001" max="9002" width="9.125" style="1105" bestFit="1" customWidth="1"/>
    <col min="9003" max="9003" width="4.75" style="1105" bestFit="1" customWidth="1"/>
    <col min="9004" max="9004" width="3.25" style="1105" bestFit="1" customWidth="1"/>
    <col min="9005" max="9005" width="11.5" style="1105" bestFit="1" customWidth="1"/>
    <col min="9006" max="9007" width="9.125" style="1105" bestFit="1" customWidth="1"/>
    <col min="9008" max="9008" width="4.75" style="1105" bestFit="1" customWidth="1"/>
    <col min="9009" max="9009" width="3.25" style="1105" bestFit="1" customWidth="1"/>
    <col min="9010" max="9010" width="11.5" style="1105" bestFit="1" customWidth="1"/>
    <col min="9011" max="9012" width="9.125" style="1105" bestFit="1" customWidth="1"/>
    <col min="9013" max="9013" width="4.75" style="1105" bestFit="1" customWidth="1"/>
    <col min="9014" max="9014" width="3.25" style="1105" bestFit="1" customWidth="1"/>
    <col min="9015" max="9015" width="11.5" style="1105" bestFit="1" customWidth="1"/>
    <col min="9016" max="9017" width="9.125" style="1105" bestFit="1" customWidth="1"/>
    <col min="9018" max="9018" width="4.75" style="1105" bestFit="1" customWidth="1"/>
    <col min="9019" max="9019" width="3.25" style="1105" bestFit="1" customWidth="1"/>
    <col min="9020" max="9020" width="11.5" style="1105" bestFit="1" customWidth="1"/>
    <col min="9021" max="9022" width="8.75" style="1105" bestFit="1" customWidth="1"/>
    <col min="9023" max="9023" width="4.75" style="1105" bestFit="1" customWidth="1"/>
    <col min="9024" max="9216" width="9" style="1105" customWidth="1"/>
    <col min="9217" max="9217" width="4.375" style="1105" customWidth="1"/>
    <col min="9218" max="9218" width="20" style="1105" customWidth="1"/>
    <col min="9219" max="9220" width="9" style="1105" hidden="1" customWidth="1"/>
    <col min="9221" max="9221" width="15.125" style="1105" customWidth="1"/>
    <col min="9222" max="9222" width="9.375" style="1105" customWidth="1"/>
    <col min="9223" max="9223" width="4.125" style="1105" bestFit="1" customWidth="1"/>
    <col min="9224" max="9224" width="9.375" style="1105" bestFit="1" customWidth="1"/>
    <col min="9225" max="9225" width="9.375" style="1105" customWidth="1"/>
    <col min="9226" max="9226" width="28.5" style="1105" customWidth="1"/>
    <col min="9227" max="9227" width="19.625" style="1105" customWidth="1"/>
    <col min="9228" max="9228" width="25.125" style="1105" customWidth="1"/>
    <col min="9229" max="9229" width="8.5" style="1105" bestFit="1" customWidth="1"/>
    <col min="9230" max="9230" width="12.375" style="1105" bestFit="1" customWidth="1"/>
    <col min="9231" max="9231" width="13.375" style="1105" bestFit="1" customWidth="1"/>
    <col min="9232" max="9232" width="9.625" style="1105" bestFit="1" customWidth="1"/>
    <col min="9233" max="9233" width="2.625" style="1105" bestFit="1" customWidth="1"/>
    <col min="9234" max="9234" width="6.375" style="1105" bestFit="1" customWidth="1"/>
    <col min="9235" max="9235" width="28" style="1105" bestFit="1" customWidth="1"/>
    <col min="9236" max="9236" width="4.625" style="1105" customWidth="1"/>
    <col min="9237" max="9237" width="7.875" style="1105" customWidth="1"/>
    <col min="9238" max="9239" width="9" style="1105" hidden="1" customWidth="1"/>
    <col min="9240" max="9240" width="3.25" style="1105" bestFit="1" customWidth="1"/>
    <col min="9241" max="9241" width="11.5" style="1105" bestFit="1" customWidth="1"/>
    <col min="9242" max="9243" width="9.625" style="1105" bestFit="1" customWidth="1"/>
    <col min="9244" max="9244" width="4.75" style="1105" bestFit="1" customWidth="1"/>
    <col min="9245" max="9245" width="3.25" style="1105" bestFit="1" customWidth="1"/>
    <col min="9246" max="9246" width="11.5" style="1105" bestFit="1" customWidth="1"/>
    <col min="9247" max="9248" width="9.125" style="1105" bestFit="1" customWidth="1"/>
    <col min="9249" max="9249" width="4.75" style="1105" bestFit="1" customWidth="1"/>
    <col min="9250" max="9250" width="3.25" style="1105" bestFit="1" customWidth="1"/>
    <col min="9251" max="9251" width="11.5" style="1105" bestFit="1" customWidth="1"/>
    <col min="9252" max="9253" width="9.125" style="1105" bestFit="1" customWidth="1"/>
    <col min="9254" max="9254" width="4.75" style="1105" bestFit="1" customWidth="1"/>
    <col min="9255" max="9255" width="3.25" style="1105" bestFit="1" customWidth="1"/>
    <col min="9256" max="9256" width="11.5" style="1105" bestFit="1" customWidth="1"/>
    <col min="9257" max="9258" width="9.125" style="1105" bestFit="1" customWidth="1"/>
    <col min="9259" max="9259" width="4.75" style="1105" bestFit="1" customWidth="1"/>
    <col min="9260" max="9260" width="3.25" style="1105" bestFit="1" customWidth="1"/>
    <col min="9261" max="9261" width="11.5" style="1105" bestFit="1" customWidth="1"/>
    <col min="9262" max="9263" width="9.125" style="1105" bestFit="1" customWidth="1"/>
    <col min="9264" max="9264" width="4.75" style="1105" bestFit="1" customWidth="1"/>
    <col min="9265" max="9265" width="3.25" style="1105" bestFit="1" customWidth="1"/>
    <col min="9266" max="9266" width="11.5" style="1105" bestFit="1" customWidth="1"/>
    <col min="9267" max="9268" width="9.125" style="1105" bestFit="1" customWidth="1"/>
    <col min="9269" max="9269" width="4.75" style="1105" bestFit="1" customWidth="1"/>
    <col min="9270" max="9270" width="3.25" style="1105" bestFit="1" customWidth="1"/>
    <col min="9271" max="9271" width="11.5" style="1105" bestFit="1" customWidth="1"/>
    <col min="9272" max="9273" width="9.125" style="1105" bestFit="1" customWidth="1"/>
    <col min="9274" max="9274" width="4.75" style="1105" bestFit="1" customWidth="1"/>
    <col min="9275" max="9275" width="3.25" style="1105" bestFit="1" customWidth="1"/>
    <col min="9276" max="9276" width="11.5" style="1105" bestFit="1" customWidth="1"/>
    <col min="9277" max="9278" width="8.75" style="1105" bestFit="1" customWidth="1"/>
    <col min="9279" max="9279" width="4.75" style="1105" bestFit="1" customWidth="1"/>
    <col min="9280" max="9472" width="9" style="1105" customWidth="1"/>
    <col min="9473" max="9473" width="4.375" style="1105" customWidth="1"/>
    <col min="9474" max="9474" width="20" style="1105" customWidth="1"/>
    <col min="9475" max="9476" width="9" style="1105" hidden="1" customWidth="1"/>
    <col min="9477" max="9477" width="15.125" style="1105" customWidth="1"/>
    <col min="9478" max="9478" width="9.375" style="1105" customWidth="1"/>
    <col min="9479" max="9479" width="4.125" style="1105" bestFit="1" customWidth="1"/>
    <col min="9480" max="9480" width="9.375" style="1105" bestFit="1" customWidth="1"/>
    <col min="9481" max="9481" width="9.375" style="1105" customWidth="1"/>
    <col min="9482" max="9482" width="28.5" style="1105" customWidth="1"/>
    <col min="9483" max="9483" width="19.625" style="1105" customWidth="1"/>
    <col min="9484" max="9484" width="25.125" style="1105" customWidth="1"/>
    <col min="9485" max="9485" width="8.5" style="1105" bestFit="1" customWidth="1"/>
    <col min="9486" max="9486" width="12.375" style="1105" bestFit="1" customWidth="1"/>
    <col min="9487" max="9487" width="13.375" style="1105" bestFit="1" customWidth="1"/>
    <col min="9488" max="9488" width="9.625" style="1105" bestFit="1" customWidth="1"/>
    <col min="9489" max="9489" width="2.625" style="1105" bestFit="1" customWidth="1"/>
    <col min="9490" max="9490" width="6.375" style="1105" bestFit="1" customWidth="1"/>
    <col min="9491" max="9491" width="28" style="1105" bestFit="1" customWidth="1"/>
    <col min="9492" max="9492" width="4.625" style="1105" customWidth="1"/>
    <col min="9493" max="9493" width="7.875" style="1105" customWidth="1"/>
    <col min="9494" max="9495" width="9" style="1105" hidden="1" customWidth="1"/>
    <col min="9496" max="9496" width="3.25" style="1105" bestFit="1" customWidth="1"/>
    <col min="9497" max="9497" width="11.5" style="1105" bestFit="1" customWidth="1"/>
    <col min="9498" max="9499" width="9.625" style="1105" bestFit="1" customWidth="1"/>
    <col min="9500" max="9500" width="4.75" style="1105" bestFit="1" customWidth="1"/>
    <col min="9501" max="9501" width="3.25" style="1105" bestFit="1" customWidth="1"/>
    <col min="9502" max="9502" width="11.5" style="1105" bestFit="1" customWidth="1"/>
    <col min="9503" max="9504" width="9.125" style="1105" bestFit="1" customWidth="1"/>
    <col min="9505" max="9505" width="4.75" style="1105" bestFit="1" customWidth="1"/>
    <col min="9506" max="9506" width="3.25" style="1105" bestFit="1" customWidth="1"/>
    <col min="9507" max="9507" width="11.5" style="1105" bestFit="1" customWidth="1"/>
    <col min="9508" max="9509" width="9.125" style="1105" bestFit="1" customWidth="1"/>
    <col min="9510" max="9510" width="4.75" style="1105" bestFit="1" customWidth="1"/>
    <col min="9511" max="9511" width="3.25" style="1105" bestFit="1" customWidth="1"/>
    <col min="9512" max="9512" width="11.5" style="1105" bestFit="1" customWidth="1"/>
    <col min="9513" max="9514" width="9.125" style="1105" bestFit="1" customWidth="1"/>
    <col min="9515" max="9515" width="4.75" style="1105" bestFit="1" customWidth="1"/>
    <col min="9516" max="9516" width="3.25" style="1105" bestFit="1" customWidth="1"/>
    <col min="9517" max="9517" width="11.5" style="1105" bestFit="1" customWidth="1"/>
    <col min="9518" max="9519" width="9.125" style="1105" bestFit="1" customWidth="1"/>
    <col min="9520" max="9520" width="4.75" style="1105" bestFit="1" customWidth="1"/>
    <col min="9521" max="9521" width="3.25" style="1105" bestFit="1" customWidth="1"/>
    <col min="9522" max="9522" width="11.5" style="1105" bestFit="1" customWidth="1"/>
    <col min="9523" max="9524" width="9.125" style="1105" bestFit="1" customWidth="1"/>
    <col min="9525" max="9525" width="4.75" style="1105" bestFit="1" customWidth="1"/>
    <col min="9526" max="9526" width="3.25" style="1105" bestFit="1" customWidth="1"/>
    <col min="9527" max="9527" width="11.5" style="1105" bestFit="1" customWidth="1"/>
    <col min="9528" max="9529" width="9.125" style="1105" bestFit="1" customWidth="1"/>
    <col min="9530" max="9530" width="4.75" style="1105" bestFit="1" customWidth="1"/>
    <col min="9531" max="9531" width="3.25" style="1105" bestFit="1" customWidth="1"/>
    <col min="9532" max="9532" width="11.5" style="1105" bestFit="1" customWidth="1"/>
    <col min="9533" max="9534" width="8.75" style="1105" bestFit="1" customWidth="1"/>
    <col min="9535" max="9535" width="4.75" style="1105" bestFit="1" customWidth="1"/>
    <col min="9536" max="9728" width="9" style="1105" customWidth="1"/>
    <col min="9729" max="9729" width="4.375" style="1105" customWidth="1"/>
    <col min="9730" max="9730" width="20" style="1105" customWidth="1"/>
    <col min="9731" max="9732" width="9" style="1105" hidden="1" customWidth="1"/>
    <col min="9733" max="9733" width="15.125" style="1105" customWidth="1"/>
    <col min="9734" max="9734" width="9.375" style="1105" customWidth="1"/>
    <col min="9735" max="9735" width="4.125" style="1105" bestFit="1" customWidth="1"/>
    <col min="9736" max="9736" width="9.375" style="1105" bestFit="1" customWidth="1"/>
    <col min="9737" max="9737" width="9.375" style="1105" customWidth="1"/>
    <col min="9738" max="9738" width="28.5" style="1105" customWidth="1"/>
    <col min="9739" max="9739" width="19.625" style="1105" customWidth="1"/>
    <col min="9740" max="9740" width="25.125" style="1105" customWidth="1"/>
    <col min="9741" max="9741" width="8.5" style="1105" bestFit="1" customWidth="1"/>
    <col min="9742" max="9742" width="12.375" style="1105" bestFit="1" customWidth="1"/>
    <col min="9743" max="9743" width="13.375" style="1105" bestFit="1" customWidth="1"/>
    <col min="9744" max="9744" width="9.625" style="1105" bestFit="1" customWidth="1"/>
    <col min="9745" max="9745" width="2.625" style="1105" bestFit="1" customWidth="1"/>
    <col min="9746" max="9746" width="6.375" style="1105" bestFit="1" customWidth="1"/>
    <col min="9747" max="9747" width="28" style="1105" bestFit="1" customWidth="1"/>
    <col min="9748" max="9748" width="4.625" style="1105" customWidth="1"/>
    <col min="9749" max="9749" width="7.875" style="1105" customWidth="1"/>
    <col min="9750" max="9751" width="9" style="1105" hidden="1" customWidth="1"/>
    <col min="9752" max="9752" width="3.25" style="1105" bestFit="1" customWidth="1"/>
    <col min="9753" max="9753" width="11.5" style="1105" bestFit="1" customWidth="1"/>
    <col min="9754" max="9755" width="9.625" style="1105" bestFit="1" customWidth="1"/>
    <col min="9756" max="9756" width="4.75" style="1105" bestFit="1" customWidth="1"/>
    <col min="9757" max="9757" width="3.25" style="1105" bestFit="1" customWidth="1"/>
    <col min="9758" max="9758" width="11.5" style="1105" bestFit="1" customWidth="1"/>
    <col min="9759" max="9760" width="9.125" style="1105" bestFit="1" customWidth="1"/>
    <col min="9761" max="9761" width="4.75" style="1105" bestFit="1" customWidth="1"/>
    <col min="9762" max="9762" width="3.25" style="1105" bestFit="1" customWidth="1"/>
    <col min="9763" max="9763" width="11.5" style="1105" bestFit="1" customWidth="1"/>
    <col min="9764" max="9765" width="9.125" style="1105" bestFit="1" customWidth="1"/>
    <col min="9766" max="9766" width="4.75" style="1105" bestFit="1" customWidth="1"/>
    <col min="9767" max="9767" width="3.25" style="1105" bestFit="1" customWidth="1"/>
    <col min="9768" max="9768" width="11.5" style="1105" bestFit="1" customWidth="1"/>
    <col min="9769" max="9770" width="9.125" style="1105" bestFit="1" customWidth="1"/>
    <col min="9771" max="9771" width="4.75" style="1105" bestFit="1" customWidth="1"/>
    <col min="9772" max="9772" width="3.25" style="1105" bestFit="1" customWidth="1"/>
    <col min="9773" max="9773" width="11.5" style="1105" bestFit="1" customWidth="1"/>
    <col min="9774" max="9775" width="9.125" style="1105" bestFit="1" customWidth="1"/>
    <col min="9776" max="9776" width="4.75" style="1105" bestFit="1" customWidth="1"/>
    <col min="9777" max="9777" width="3.25" style="1105" bestFit="1" customWidth="1"/>
    <col min="9778" max="9778" width="11.5" style="1105" bestFit="1" customWidth="1"/>
    <col min="9779" max="9780" width="9.125" style="1105" bestFit="1" customWidth="1"/>
    <col min="9781" max="9781" width="4.75" style="1105" bestFit="1" customWidth="1"/>
    <col min="9782" max="9782" width="3.25" style="1105" bestFit="1" customWidth="1"/>
    <col min="9783" max="9783" width="11.5" style="1105" bestFit="1" customWidth="1"/>
    <col min="9784" max="9785" width="9.125" style="1105" bestFit="1" customWidth="1"/>
    <col min="9786" max="9786" width="4.75" style="1105" bestFit="1" customWidth="1"/>
    <col min="9787" max="9787" width="3.25" style="1105" bestFit="1" customWidth="1"/>
    <col min="9788" max="9788" width="11.5" style="1105" bestFit="1" customWidth="1"/>
    <col min="9789" max="9790" width="8.75" style="1105" bestFit="1" customWidth="1"/>
    <col min="9791" max="9791" width="4.75" style="1105" bestFit="1" customWidth="1"/>
    <col min="9792" max="9984" width="9" style="1105" customWidth="1"/>
    <col min="9985" max="9985" width="4.375" style="1105" customWidth="1"/>
    <col min="9986" max="9986" width="20" style="1105" customWidth="1"/>
    <col min="9987" max="9988" width="9" style="1105" hidden="1" customWidth="1"/>
    <col min="9989" max="9989" width="15.125" style="1105" customWidth="1"/>
    <col min="9990" max="9990" width="9.375" style="1105" customWidth="1"/>
    <col min="9991" max="9991" width="4.125" style="1105" bestFit="1" customWidth="1"/>
    <col min="9992" max="9992" width="9.375" style="1105" bestFit="1" customWidth="1"/>
    <col min="9993" max="9993" width="9.375" style="1105" customWidth="1"/>
    <col min="9994" max="9994" width="28.5" style="1105" customWidth="1"/>
    <col min="9995" max="9995" width="19.625" style="1105" customWidth="1"/>
    <col min="9996" max="9996" width="25.125" style="1105" customWidth="1"/>
    <col min="9997" max="9997" width="8.5" style="1105" bestFit="1" customWidth="1"/>
    <col min="9998" max="9998" width="12.375" style="1105" bestFit="1" customWidth="1"/>
    <col min="9999" max="9999" width="13.375" style="1105" bestFit="1" customWidth="1"/>
    <col min="10000" max="10000" width="9.625" style="1105" bestFit="1" customWidth="1"/>
    <col min="10001" max="10001" width="2.625" style="1105" bestFit="1" customWidth="1"/>
    <col min="10002" max="10002" width="6.375" style="1105" bestFit="1" customWidth="1"/>
    <col min="10003" max="10003" width="28" style="1105" bestFit="1" customWidth="1"/>
    <col min="10004" max="10004" width="4.625" style="1105" customWidth="1"/>
    <col min="10005" max="10005" width="7.875" style="1105" customWidth="1"/>
    <col min="10006" max="10007" width="9" style="1105" hidden="1" customWidth="1"/>
    <col min="10008" max="10008" width="3.25" style="1105" bestFit="1" customWidth="1"/>
    <col min="10009" max="10009" width="11.5" style="1105" bestFit="1" customWidth="1"/>
    <col min="10010" max="10011" width="9.625" style="1105" bestFit="1" customWidth="1"/>
    <col min="10012" max="10012" width="4.75" style="1105" bestFit="1" customWidth="1"/>
    <col min="10013" max="10013" width="3.25" style="1105" bestFit="1" customWidth="1"/>
    <col min="10014" max="10014" width="11.5" style="1105" bestFit="1" customWidth="1"/>
    <col min="10015" max="10016" width="9.125" style="1105" bestFit="1" customWidth="1"/>
    <col min="10017" max="10017" width="4.75" style="1105" bestFit="1" customWidth="1"/>
    <col min="10018" max="10018" width="3.25" style="1105" bestFit="1" customWidth="1"/>
    <col min="10019" max="10019" width="11.5" style="1105" bestFit="1" customWidth="1"/>
    <col min="10020" max="10021" width="9.125" style="1105" bestFit="1" customWidth="1"/>
    <col min="10022" max="10022" width="4.75" style="1105" bestFit="1" customWidth="1"/>
    <col min="10023" max="10023" width="3.25" style="1105" bestFit="1" customWidth="1"/>
    <col min="10024" max="10024" width="11.5" style="1105" bestFit="1" customWidth="1"/>
    <col min="10025" max="10026" width="9.125" style="1105" bestFit="1" customWidth="1"/>
    <col min="10027" max="10027" width="4.75" style="1105" bestFit="1" customWidth="1"/>
    <col min="10028" max="10028" width="3.25" style="1105" bestFit="1" customWidth="1"/>
    <col min="10029" max="10029" width="11.5" style="1105" bestFit="1" customWidth="1"/>
    <col min="10030" max="10031" width="9.125" style="1105" bestFit="1" customWidth="1"/>
    <col min="10032" max="10032" width="4.75" style="1105" bestFit="1" customWidth="1"/>
    <col min="10033" max="10033" width="3.25" style="1105" bestFit="1" customWidth="1"/>
    <col min="10034" max="10034" width="11.5" style="1105" bestFit="1" customWidth="1"/>
    <col min="10035" max="10036" width="9.125" style="1105" bestFit="1" customWidth="1"/>
    <col min="10037" max="10037" width="4.75" style="1105" bestFit="1" customWidth="1"/>
    <col min="10038" max="10038" width="3.25" style="1105" bestFit="1" customWidth="1"/>
    <col min="10039" max="10039" width="11.5" style="1105" bestFit="1" customWidth="1"/>
    <col min="10040" max="10041" width="9.125" style="1105" bestFit="1" customWidth="1"/>
    <col min="10042" max="10042" width="4.75" style="1105" bestFit="1" customWidth="1"/>
    <col min="10043" max="10043" width="3.25" style="1105" bestFit="1" customWidth="1"/>
    <col min="10044" max="10044" width="11.5" style="1105" bestFit="1" customWidth="1"/>
    <col min="10045" max="10046" width="8.75" style="1105" bestFit="1" customWidth="1"/>
    <col min="10047" max="10047" width="4.75" style="1105" bestFit="1" customWidth="1"/>
    <col min="10048" max="10240" width="9" style="1105" customWidth="1"/>
    <col min="10241" max="10241" width="4.375" style="1105" customWidth="1"/>
    <col min="10242" max="10242" width="20" style="1105" customWidth="1"/>
    <col min="10243" max="10244" width="9" style="1105" hidden="1" customWidth="1"/>
    <col min="10245" max="10245" width="15.125" style="1105" customWidth="1"/>
    <col min="10246" max="10246" width="9.375" style="1105" customWidth="1"/>
    <col min="10247" max="10247" width="4.125" style="1105" bestFit="1" customWidth="1"/>
    <col min="10248" max="10248" width="9.375" style="1105" bestFit="1" customWidth="1"/>
    <col min="10249" max="10249" width="9.375" style="1105" customWidth="1"/>
    <col min="10250" max="10250" width="28.5" style="1105" customWidth="1"/>
    <col min="10251" max="10251" width="19.625" style="1105" customWidth="1"/>
    <col min="10252" max="10252" width="25.125" style="1105" customWidth="1"/>
    <col min="10253" max="10253" width="8.5" style="1105" bestFit="1" customWidth="1"/>
    <col min="10254" max="10254" width="12.375" style="1105" bestFit="1" customWidth="1"/>
    <col min="10255" max="10255" width="13.375" style="1105" bestFit="1" customWidth="1"/>
    <col min="10256" max="10256" width="9.625" style="1105" bestFit="1" customWidth="1"/>
    <col min="10257" max="10257" width="2.625" style="1105" bestFit="1" customWidth="1"/>
    <col min="10258" max="10258" width="6.375" style="1105" bestFit="1" customWidth="1"/>
    <col min="10259" max="10259" width="28" style="1105" bestFit="1" customWidth="1"/>
    <col min="10260" max="10260" width="4.625" style="1105" customWidth="1"/>
    <col min="10261" max="10261" width="7.875" style="1105" customWidth="1"/>
    <col min="10262" max="10263" width="9" style="1105" hidden="1" customWidth="1"/>
    <col min="10264" max="10264" width="3.25" style="1105" bestFit="1" customWidth="1"/>
    <col min="10265" max="10265" width="11.5" style="1105" bestFit="1" customWidth="1"/>
    <col min="10266" max="10267" width="9.625" style="1105" bestFit="1" customWidth="1"/>
    <col min="10268" max="10268" width="4.75" style="1105" bestFit="1" customWidth="1"/>
    <col min="10269" max="10269" width="3.25" style="1105" bestFit="1" customWidth="1"/>
    <col min="10270" max="10270" width="11.5" style="1105" bestFit="1" customWidth="1"/>
    <col min="10271" max="10272" width="9.125" style="1105" bestFit="1" customWidth="1"/>
    <col min="10273" max="10273" width="4.75" style="1105" bestFit="1" customWidth="1"/>
    <col min="10274" max="10274" width="3.25" style="1105" bestFit="1" customWidth="1"/>
    <col min="10275" max="10275" width="11.5" style="1105" bestFit="1" customWidth="1"/>
    <col min="10276" max="10277" width="9.125" style="1105" bestFit="1" customWidth="1"/>
    <col min="10278" max="10278" width="4.75" style="1105" bestFit="1" customWidth="1"/>
    <col min="10279" max="10279" width="3.25" style="1105" bestFit="1" customWidth="1"/>
    <col min="10280" max="10280" width="11.5" style="1105" bestFit="1" customWidth="1"/>
    <col min="10281" max="10282" width="9.125" style="1105" bestFit="1" customWidth="1"/>
    <col min="10283" max="10283" width="4.75" style="1105" bestFit="1" customWidth="1"/>
    <col min="10284" max="10284" width="3.25" style="1105" bestFit="1" customWidth="1"/>
    <col min="10285" max="10285" width="11.5" style="1105" bestFit="1" customWidth="1"/>
    <col min="10286" max="10287" width="9.125" style="1105" bestFit="1" customWidth="1"/>
    <col min="10288" max="10288" width="4.75" style="1105" bestFit="1" customWidth="1"/>
    <col min="10289" max="10289" width="3.25" style="1105" bestFit="1" customWidth="1"/>
    <col min="10290" max="10290" width="11.5" style="1105" bestFit="1" customWidth="1"/>
    <col min="10291" max="10292" width="9.125" style="1105" bestFit="1" customWidth="1"/>
    <col min="10293" max="10293" width="4.75" style="1105" bestFit="1" customWidth="1"/>
    <col min="10294" max="10294" width="3.25" style="1105" bestFit="1" customWidth="1"/>
    <col min="10295" max="10295" width="11.5" style="1105" bestFit="1" customWidth="1"/>
    <col min="10296" max="10297" width="9.125" style="1105" bestFit="1" customWidth="1"/>
    <col min="10298" max="10298" width="4.75" style="1105" bestFit="1" customWidth="1"/>
    <col min="10299" max="10299" width="3.25" style="1105" bestFit="1" customWidth="1"/>
    <col min="10300" max="10300" width="11.5" style="1105" bestFit="1" customWidth="1"/>
    <col min="10301" max="10302" width="8.75" style="1105" bestFit="1" customWidth="1"/>
    <col min="10303" max="10303" width="4.75" style="1105" bestFit="1" customWidth="1"/>
    <col min="10304" max="10496" width="9" style="1105" customWidth="1"/>
    <col min="10497" max="10497" width="4.375" style="1105" customWidth="1"/>
    <col min="10498" max="10498" width="20" style="1105" customWidth="1"/>
    <col min="10499" max="10500" width="9" style="1105" hidden="1" customWidth="1"/>
    <col min="10501" max="10501" width="15.125" style="1105" customWidth="1"/>
    <col min="10502" max="10502" width="9.375" style="1105" customWidth="1"/>
    <col min="10503" max="10503" width="4.125" style="1105" bestFit="1" customWidth="1"/>
    <col min="10504" max="10504" width="9.375" style="1105" bestFit="1" customWidth="1"/>
    <col min="10505" max="10505" width="9.375" style="1105" customWidth="1"/>
    <col min="10506" max="10506" width="28.5" style="1105" customWidth="1"/>
    <col min="10507" max="10507" width="19.625" style="1105" customWidth="1"/>
    <col min="10508" max="10508" width="25.125" style="1105" customWidth="1"/>
    <col min="10509" max="10509" width="8.5" style="1105" bestFit="1" customWidth="1"/>
    <col min="10510" max="10510" width="12.375" style="1105" bestFit="1" customWidth="1"/>
    <col min="10511" max="10511" width="13.375" style="1105" bestFit="1" customWidth="1"/>
    <col min="10512" max="10512" width="9.625" style="1105" bestFit="1" customWidth="1"/>
    <col min="10513" max="10513" width="2.625" style="1105" bestFit="1" customWidth="1"/>
    <col min="10514" max="10514" width="6.375" style="1105" bestFit="1" customWidth="1"/>
    <col min="10515" max="10515" width="28" style="1105" bestFit="1" customWidth="1"/>
    <col min="10516" max="10516" width="4.625" style="1105" customWidth="1"/>
    <col min="10517" max="10517" width="7.875" style="1105" customWidth="1"/>
    <col min="10518" max="10519" width="9" style="1105" hidden="1" customWidth="1"/>
    <col min="10520" max="10520" width="3.25" style="1105" bestFit="1" customWidth="1"/>
    <col min="10521" max="10521" width="11.5" style="1105" bestFit="1" customWidth="1"/>
    <col min="10522" max="10523" width="9.625" style="1105" bestFit="1" customWidth="1"/>
    <col min="10524" max="10524" width="4.75" style="1105" bestFit="1" customWidth="1"/>
    <col min="10525" max="10525" width="3.25" style="1105" bestFit="1" customWidth="1"/>
    <col min="10526" max="10526" width="11.5" style="1105" bestFit="1" customWidth="1"/>
    <col min="10527" max="10528" width="9.125" style="1105" bestFit="1" customWidth="1"/>
    <col min="10529" max="10529" width="4.75" style="1105" bestFit="1" customWidth="1"/>
    <col min="10530" max="10530" width="3.25" style="1105" bestFit="1" customWidth="1"/>
    <col min="10531" max="10531" width="11.5" style="1105" bestFit="1" customWidth="1"/>
    <col min="10532" max="10533" width="9.125" style="1105" bestFit="1" customWidth="1"/>
    <col min="10534" max="10534" width="4.75" style="1105" bestFit="1" customWidth="1"/>
    <col min="10535" max="10535" width="3.25" style="1105" bestFit="1" customWidth="1"/>
    <col min="10536" max="10536" width="11.5" style="1105" bestFit="1" customWidth="1"/>
    <col min="10537" max="10538" width="9.125" style="1105" bestFit="1" customWidth="1"/>
    <col min="10539" max="10539" width="4.75" style="1105" bestFit="1" customWidth="1"/>
    <col min="10540" max="10540" width="3.25" style="1105" bestFit="1" customWidth="1"/>
    <col min="10541" max="10541" width="11.5" style="1105" bestFit="1" customWidth="1"/>
    <col min="10542" max="10543" width="9.125" style="1105" bestFit="1" customWidth="1"/>
    <col min="10544" max="10544" width="4.75" style="1105" bestFit="1" customWidth="1"/>
    <col min="10545" max="10545" width="3.25" style="1105" bestFit="1" customWidth="1"/>
    <col min="10546" max="10546" width="11.5" style="1105" bestFit="1" customWidth="1"/>
    <col min="10547" max="10548" width="9.125" style="1105" bestFit="1" customWidth="1"/>
    <col min="10549" max="10549" width="4.75" style="1105" bestFit="1" customWidth="1"/>
    <col min="10550" max="10550" width="3.25" style="1105" bestFit="1" customWidth="1"/>
    <col min="10551" max="10551" width="11.5" style="1105" bestFit="1" customWidth="1"/>
    <col min="10552" max="10553" width="9.125" style="1105" bestFit="1" customWidth="1"/>
    <col min="10554" max="10554" width="4.75" style="1105" bestFit="1" customWidth="1"/>
    <col min="10555" max="10555" width="3.25" style="1105" bestFit="1" customWidth="1"/>
    <col min="10556" max="10556" width="11.5" style="1105" bestFit="1" customWidth="1"/>
    <col min="10557" max="10558" width="8.75" style="1105" bestFit="1" customWidth="1"/>
    <col min="10559" max="10559" width="4.75" style="1105" bestFit="1" customWidth="1"/>
    <col min="10560" max="10752" width="9" style="1105" customWidth="1"/>
    <col min="10753" max="10753" width="4.375" style="1105" customWidth="1"/>
    <col min="10754" max="10754" width="20" style="1105" customWidth="1"/>
    <col min="10755" max="10756" width="9" style="1105" hidden="1" customWidth="1"/>
    <col min="10757" max="10757" width="15.125" style="1105" customWidth="1"/>
    <col min="10758" max="10758" width="9.375" style="1105" customWidth="1"/>
    <col min="10759" max="10759" width="4.125" style="1105" bestFit="1" customWidth="1"/>
    <col min="10760" max="10760" width="9.375" style="1105" bestFit="1" customWidth="1"/>
    <col min="10761" max="10761" width="9.375" style="1105" customWidth="1"/>
    <col min="10762" max="10762" width="28.5" style="1105" customWidth="1"/>
    <col min="10763" max="10763" width="19.625" style="1105" customWidth="1"/>
    <col min="10764" max="10764" width="25.125" style="1105" customWidth="1"/>
    <col min="10765" max="10765" width="8.5" style="1105" bestFit="1" customWidth="1"/>
    <col min="10766" max="10766" width="12.375" style="1105" bestFit="1" customWidth="1"/>
    <col min="10767" max="10767" width="13.375" style="1105" bestFit="1" customWidth="1"/>
    <col min="10768" max="10768" width="9.625" style="1105" bestFit="1" customWidth="1"/>
    <col min="10769" max="10769" width="2.625" style="1105" bestFit="1" customWidth="1"/>
    <col min="10770" max="10770" width="6.375" style="1105" bestFit="1" customWidth="1"/>
    <col min="10771" max="10771" width="28" style="1105" bestFit="1" customWidth="1"/>
    <col min="10772" max="10772" width="4.625" style="1105" customWidth="1"/>
    <col min="10773" max="10773" width="7.875" style="1105" customWidth="1"/>
    <col min="10774" max="10775" width="9" style="1105" hidden="1" customWidth="1"/>
    <col min="10776" max="10776" width="3.25" style="1105" bestFit="1" customWidth="1"/>
    <col min="10777" max="10777" width="11.5" style="1105" bestFit="1" customWidth="1"/>
    <col min="10778" max="10779" width="9.625" style="1105" bestFit="1" customWidth="1"/>
    <col min="10780" max="10780" width="4.75" style="1105" bestFit="1" customWidth="1"/>
    <col min="10781" max="10781" width="3.25" style="1105" bestFit="1" customWidth="1"/>
    <col min="10782" max="10782" width="11.5" style="1105" bestFit="1" customWidth="1"/>
    <col min="10783" max="10784" width="9.125" style="1105" bestFit="1" customWidth="1"/>
    <col min="10785" max="10785" width="4.75" style="1105" bestFit="1" customWidth="1"/>
    <col min="10786" max="10786" width="3.25" style="1105" bestFit="1" customWidth="1"/>
    <col min="10787" max="10787" width="11.5" style="1105" bestFit="1" customWidth="1"/>
    <col min="10788" max="10789" width="9.125" style="1105" bestFit="1" customWidth="1"/>
    <col min="10790" max="10790" width="4.75" style="1105" bestFit="1" customWidth="1"/>
    <col min="10791" max="10791" width="3.25" style="1105" bestFit="1" customWidth="1"/>
    <col min="10792" max="10792" width="11.5" style="1105" bestFit="1" customWidth="1"/>
    <col min="10793" max="10794" width="9.125" style="1105" bestFit="1" customWidth="1"/>
    <col min="10795" max="10795" width="4.75" style="1105" bestFit="1" customWidth="1"/>
    <col min="10796" max="10796" width="3.25" style="1105" bestFit="1" customWidth="1"/>
    <col min="10797" max="10797" width="11.5" style="1105" bestFit="1" customWidth="1"/>
    <col min="10798" max="10799" width="9.125" style="1105" bestFit="1" customWidth="1"/>
    <col min="10800" max="10800" width="4.75" style="1105" bestFit="1" customWidth="1"/>
    <col min="10801" max="10801" width="3.25" style="1105" bestFit="1" customWidth="1"/>
    <col min="10802" max="10802" width="11.5" style="1105" bestFit="1" customWidth="1"/>
    <col min="10803" max="10804" width="9.125" style="1105" bestFit="1" customWidth="1"/>
    <col min="10805" max="10805" width="4.75" style="1105" bestFit="1" customWidth="1"/>
    <col min="10806" max="10806" width="3.25" style="1105" bestFit="1" customWidth="1"/>
    <col min="10807" max="10807" width="11.5" style="1105" bestFit="1" customWidth="1"/>
    <col min="10808" max="10809" width="9.125" style="1105" bestFit="1" customWidth="1"/>
    <col min="10810" max="10810" width="4.75" style="1105" bestFit="1" customWidth="1"/>
    <col min="10811" max="10811" width="3.25" style="1105" bestFit="1" customWidth="1"/>
    <col min="10812" max="10812" width="11.5" style="1105" bestFit="1" customWidth="1"/>
    <col min="10813" max="10814" width="8.75" style="1105" bestFit="1" customWidth="1"/>
    <col min="10815" max="10815" width="4.75" style="1105" bestFit="1" customWidth="1"/>
    <col min="10816" max="11008" width="9" style="1105" customWidth="1"/>
    <col min="11009" max="11009" width="4.375" style="1105" customWidth="1"/>
    <col min="11010" max="11010" width="20" style="1105" customWidth="1"/>
    <col min="11011" max="11012" width="9" style="1105" hidden="1" customWidth="1"/>
    <col min="11013" max="11013" width="15.125" style="1105" customWidth="1"/>
    <col min="11014" max="11014" width="9.375" style="1105" customWidth="1"/>
    <col min="11015" max="11015" width="4.125" style="1105" bestFit="1" customWidth="1"/>
    <col min="11016" max="11016" width="9.375" style="1105" bestFit="1" customWidth="1"/>
    <col min="11017" max="11017" width="9.375" style="1105" customWidth="1"/>
    <col min="11018" max="11018" width="28.5" style="1105" customWidth="1"/>
    <col min="11019" max="11019" width="19.625" style="1105" customWidth="1"/>
    <col min="11020" max="11020" width="25.125" style="1105" customWidth="1"/>
    <col min="11021" max="11021" width="8.5" style="1105" bestFit="1" customWidth="1"/>
    <col min="11022" max="11022" width="12.375" style="1105" bestFit="1" customWidth="1"/>
    <col min="11023" max="11023" width="13.375" style="1105" bestFit="1" customWidth="1"/>
    <col min="11024" max="11024" width="9.625" style="1105" bestFit="1" customWidth="1"/>
    <col min="11025" max="11025" width="2.625" style="1105" bestFit="1" customWidth="1"/>
    <col min="11026" max="11026" width="6.375" style="1105" bestFit="1" customWidth="1"/>
    <col min="11027" max="11027" width="28" style="1105" bestFit="1" customWidth="1"/>
    <col min="11028" max="11028" width="4.625" style="1105" customWidth="1"/>
    <col min="11029" max="11029" width="7.875" style="1105" customWidth="1"/>
    <col min="11030" max="11031" width="9" style="1105" hidden="1" customWidth="1"/>
    <col min="11032" max="11032" width="3.25" style="1105" bestFit="1" customWidth="1"/>
    <col min="11033" max="11033" width="11.5" style="1105" bestFit="1" customWidth="1"/>
    <col min="11034" max="11035" width="9.625" style="1105" bestFit="1" customWidth="1"/>
    <col min="11036" max="11036" width="4.75" style="1105" bestFit="1" customWidth="1"/>
    <col min="11037" max="11037" width="3.25" style="1105" bestFit="1" customWidth="1"/>
    <col min="11038" max="11038" width="11.5" style="1105" bestFit="1" customWidth="1"/>
    <col min="11039" max="11040" width="9.125" style="1105" bestFit="1" customWidth="1"/>
    <col min="11041" max="11041" width="4.75" style="1105" bestFit="1" customWidth="1"/>
    <col min="11042" max="11042" width="3.25" style="1105" bestFit="1" customWidth="1"/>
    <col min="11043" max="11043" width="11.5" style="1105" bestFit="1" customWidth="1"/>
    <col min="11044" max="11045" width="9.125" style="1105" bestFit="1" customWidth="1"/>
    <col min="11046" max="11046" width="4.75" style="1105" bestFit="1" customWidth="1"/>
    <col min="11047" max="11047" width="3.25" style="1105" bestFit="1" customWidth="1"/>
    <col min="11048" max="11048" width="11.5" style="1105" bestFit="1" customWidth="1"/>
    <col min="11049" max="11050" width="9.125" style="1105" bestFit="1" customWidth="1"/>
    <col min="11051" max="11051" width="4.75" style="1105" bestFit="1" customWidth="1"/>
    <col min="11052" max="11052" width="3.25" style="1105" bestFit="1" customWidth="1"/>
    <col min="11053" max="11053" width="11.5" style="1105" bestFit="1" customWidth="1"/>
    <col min="11054" max="11055" width="9.125" style="1105" bestFit="1" customWidth="1"/>
    <col min="11056" max="11056" width="4.75" style="1105" bestFit="1" customWidth="1"/>
    <col min="11057" max="11057" width="3.25" style="1105" bestFit="1" customWidth="1"/>
    <col min="11058" max="11058" width="11.5" style="1105" bestFit="1" customWidth="1"/>
    <col min="11059" max="11060" width="9.125" style="1105" bestFit="1" customWidth="1"/>
    <col min="11061" max="11061" width="4.75" style="1105" bestFit="1" customWidth="1"/>
    <col min="11062" max="11062" width="3.25" style="1105" bestFit="1" customWidth="1"/>
    <col min="11063" max="11063" width="11.5" style="1105" bestFit="1" customWidth="1"/>
    <col min="11064" max="11065" width="9.125" style="1105" bestFit="1" customWidth="1"/>
    <col min="11066" max="11066" width="4.75" style="1105" bestFit="1" customWidth="1"/>
    <col min="11067" max="11067" width="3.25" style="1105" bestFit="1" customWidth="1"/>
    <col min="11068" max="11068" width="11.5" style="1105" bestFit="1" customWidth="1"/>
    <col min="11069" max="11070" width="8.75" style="1105" bestFit="1" customWidth="1"/>
    <col min="11071" max="11071" width="4.75" style="1105" bestFit="1" customWidth="1"/>
    <col min="11072" max="11264" width="9" style="1105" customWidth="1"/>
    <col min="11265" max="11265" width="4.375" style="1105" customWidth="1"/>
    <col min="11266" max="11266" width="20" style="1105" customWidth="1"/>
    <col min="11267" max="11268" width="9" style="1105" hidden="1" customWidth="1"/>
    <col min="11269" max="11269" width="15.125" style="1105" customWidth="1"/>
    <col min="11270" max="11270" width="9.375" style="1105" customWidth="1"/>
    <col min="11271" max="11271" width="4.125" style="1105" bestFit="1" customWidth="1"/>
    <col min="11272" max="11272" width="9.375" style="1105" bestFit="1" customWidth="1"/>
    <col min="11273" max="11273" width="9.375" style="1105" customWidth="1"/>
    <col min="11274" max="11274" width="28.5" style="1105" customWidth="1"/>
    <col min="11275" max="11275" width="19.625" style="1105" customWidth="1"/>
    <col min="11276" max="11276" width="25.125" style="1105" customWidth="1"/>
    <col min="11277" max="11277" width="8.5" style="1105" bestFit="1" customWidth="1"/>
    <col min="11278" max="11278" width="12.375" style="1105" bestFit="1" customWidth="1"/>
    <col min="11279" max="11279" width="13.375" style="1105" bestFit="1" customWidth="1"/>
    <col min="11280" max="11280" width="9.625" style="1105" bestFit="1" customWidth="1"/>
    <col min="11281" max="11281" width="2.625" style="1105" bestFit="1" customWidth="1"/>
    <col min="11282" max="11282" width="6.375" style="1105" bestFit="1" customWidth="1"/>
    <col min="11283" max="11283" width="28" style="1105" bestFit="1" customWidth="1"/>
    <col min="11284" max="11284" width="4.625" style="1105" customWidth="1"/>
    <col min="11285" max="11285" width="7.875" style="1105" customWidth="1"/>
    <col min="11286" max="11287" width="9" style="1105" hidden="1" customWidth="1"/>
    <col min="11288" max="11288" width="3.25" style="1105" bestFit="1" customWidth="1"/>
    <col min="11289" max="11289" width="11.5" style="1105" bestFit="1" customWidth="1"/>
    <col min="11290" max="11291" width="9.625" style="1105" bestFit="1" customWidth="1"/>
    <col min="11292" max="11292" width="4.75" style="1105" bestFit="1" customWidth="1"/>
    <col min="11293" max="11293" width="3.25" style="1105" bestFit="1" customWidth="1"/>
    <col min="11294" max="11294" width="11.5" style="1105" bestFit="1" customWidth="1"/>
    <col min="11295" max="11296" width="9.125" style="1105" bestFit="1" customWidth="1"/>
    <col min="11297" max="11297" width="4.75" style="1105" bestFit="1" customWidth="1"/>
    <col min="11298" max="11298" width="3.25" style="1105" bestFit="1" customWidth="1"/>
    <col min="11299" max="11299" width="11.5" style="1105" bestFit="1" customWidth="1"/>
    <col min="11300" max="11301" width="9.125" style="1105" bestFit="1" customWidth="1"/>
    <col min="11302" max="11302" width="4.75" style="1105" bestFit="1" customWidth="1"/>
    <col min="11303" max="11303" width="3.25" style="1105" bestFit="1" customWidth="1"/>
    <col min="11304" max="11304" width="11.5" style="1105" bestFit="1" customWidth="1"/>
    <col min="11305" max="11306" width="9.125" style="1105" bestFit="1" customWidth="1"/>
    <col min="11307" max="11307" width="4.75" style="1105" bestFit="1" customWidth="1"/>
    <col min="11308" max="11308" width="3.25" style="1105" bestFit="1" customWidth="1"/>
    <col min="11309" max="11309" width="11.5" style="1105" bestFit="1" customWidth="1"/>
    <col min="11310" max="11311" width="9.125" style="1105" bestFit="1" customWidth="1"/>
    <col min="11312" max="11312" width="4.75" style="1105" bestFit="1" customWidth="1"/>
    <col min="11313" max="11313" width="3.25" style="1105" bestFit="1" customWidth="1"/>
    <col min="11314" max="11314" width="11.5" style="1105" bestFit="1" customWidth="1"/>
    <col min="11315" max="11316" width="9.125" style="1105" bestFit="1" customWidth="1"/>
    <col min="11317" max="11317" width="4.75" style="1105" bestFit="1" customWidth="1"/>
    <col min="11318" max="11318" width="3.25" style="1105" bestFit="1" customWidth="1"/>
    <col min="11319" max="11319" width="11.5" style="1105" bestFit="1" customWidth="1"/>
    <col min="11320" max="11321" width="9.125" style="1105" bestFit="1" customWidth="1"/>
    <col min="11322" max="11322" width="4.75" style="1105" bestFit="1" customWidth="1"/>
    <col min="11323" max="11323" width="3.25" style="1105" bestFit="1" customWidth="1"/>
    <col min="11324" max="11324" width="11.5" style="1105" bestFit="1" customWidth="1"/>
    <col min="11325" max="11326" width="8.75" style="1105" bestFit="1" customWidth="1"/>
    <col min="11327" max="11327" width="4.75" style="1105" bestFit="1" customWidth="1"/>
    <col min="11328" max="11520" width="9" style="1105" customWidth="1"/>
    <col min="11521" max="11521" width="4.375" style="1105" customWidth="1"/>
    <col min="11522" max="11522" width="20" style="1105" customWidth="1"/>
    <col min="11523" max="11524" width="9" style="1105" hidden="1" customWidth="1"/>
    <col min="11525" max="11525" width="15.125" style="1105" customWidth="1"/>
    <col min="11526" max="11526" width="9.375" style="1105" customWidth="1"/>
    <col min="11527" max="11527" width="4.125" style="1105" bestFit="1" customWidth="1"/>
    <col min="11528" max="11528" width="9.375" style="1105" bestFit="1" customWidth="1"/>
    <col min="11529" max="11529" width="9.375" style="1105" customWidth="1"/>
    <col min="11530" max="11530" width="28.5" style="1105" customWidth="1"/>
    <col min="11531" max="11531" width="19.625" style="1105" customWidth="1"/>
    <col min="11532" max="11532" width="25.125" style="1105" customWidth="1"/>
    <col min="11533" max="11533" width="8.5" style="1105" bestFit="1" customWidth="1"/>
    <col min="11534" max="11534" width="12.375" style="1105" bestFit="1" customWidth="1"/>
    <col min="11535" max="11535" width="13.375" style="1105" bestFit="1" customWidth="1"/>
    <col min="11536" max="11536" width="9.625" style="1105" bestFit="1" customWidth="1"/>
    <col min="11537" max="11537" width="2.625" style="1105" bestFit="1" customWidth="1"/>
    <col min="11538" max="11538" width="6.375" style="1105" bestFit="1" customWidth="1"/>
    <col min="11539" max="11539" width="28" style="1105" bestFit="1" customWidth="1"/>
    <col min="11540" max="11540" width="4.625" style="1105" customWidth="1"/>
    <col min="11541" max="11541" width="7.875" style="1105" customWidth="1"/>
    <col min="11542" max="11543" width="9" style="1105" hidden="1" customWidth="1"/>
    <col min="11544" max="11544" width="3.25" style="1105" bestFit="1" customWidth="1"/>
    <col min="11545" max="11545" width="11.5" style="1105" bestFit="1" customWidth="1"/>
    <col min="11546" max="11547" width="9.625" style="1105" bestFit="1" customWidth="1"/>
    <col min="11548" max="11548" width="4.75" style="1105" bestFit="1" customWidth="1"/>
    <col min="11549" max="11549" width="3.25" style="1105" bestFit="1" customWidth="1"/>
    <col min="11550" max="11550" width="11.5" style="1105" bestFit="1" customWidth="1"/>
    <col min="11551" max="11552" width="9.125" style="1105" bestFit="1" customWidth="1"/>
    <col min="11553" max="11553" width="4.75" style="1105" bestFit="1" customWidth="1"/>
    <col min="11554" max="11554" width="3.25" style="1105" bestFit="1" customWidth="1"/>
    <col min="11555" max="11555" width="11.5" style="1105" bestFit="1" customWidth="1"/>
    <col min="11556" max="11557" width="9.125" style="1105" bestFit="1" customWidth="1"/>
    <col min="11558" max="11558" width="4.75" style="1105" bestFit="1" customWidth="1"/>
    <col min="11559" max="11559" width="3.25" style="1105" bestFit="1" customWidth="1"/>
    <col min="11560" max="11560" width="11.5" style="1105" bestFit="1" customWidth="1"/>
    <col min="11561" max="11562" width="9.125" style="1105" bestFit="1" customWidth="1"/>
    <col min="11563" max="11563" width="4.75" style="1105" bestFit="1" customWidth="1"/>
    <col min="11564" max="11564" width="3.25" style="1105" bestFit="1" customWidth="1"/>
    <col min="11565" max="11565" width="11.5" style="1105" bestFit="1" customWidth="1"/>
    <col min="11566" max="11567" width="9.125" style="1105" bestFit="1" customWidth="1"/>
    <col min="11568" max="11568" width="4.75" style="1105" bestFit="1" customWidth="1"/>
    <col min="11569" max="11569" width="3.25" style="1105" bestFit="1" customWidth="1"/>
    <col min="11570" max="11570" width="11.5" style="1105" bestFit="1" customWidth="1"/>
    <col min="11571" max="11572" width="9.125" style="1105" bestFit="1" customWidth="1"/>
    <col min="11573" max="11573" width="4.75" style="1105" bestFit="1" customWidth="1"/>
    <col min="11574" max="11574" width="3.25" style="1105" bestFit="1" customWidth="1"/>
    <col min="11575" max="11575" width="11.5" style="1105" bestFit="1" customWidth="1"/>
    <col min="11576" max="11577" width="9.125" style="1105" bestFit="1" customWidth="1"/>
    <col min="11578" max="11578" width="4.75" style="1105" bestFit="1" customWidth="1"/>
    <col min="11579" max="11579" width="3.25" style="1105" bestFit="1" customWidth="1"/>
    <col min="11580" max="11580" width="11.5" style="1105" bestFit="1" customWidth="1"/>
    <col min="11581" max="11582" width="8.75" style="1105" bestFit="1" customWidth="1"/>
    <col min="11583" max="11583" width="4.75" style="1105" bestFit="1" customWidth="1"/>
    <col min="11584" max="11776" width="9" style="1105" customWidth="1"/>
    <col min="11777" max="11777" width="4.375" style="1105" customWidth="1"/>
    <col min="11778" max="11778" width="20" style="1105" customWidth="1"/>
    <col min="11779" max="11780" width="9" style="1105" hidden="1" customWidth="1"/>
    <col min="11781" max="11781" width="15.125" style="1105" customWidth="1"/>
    <col min="11782" max="11782" width="9.375" style="1105" customWidth="1"/>
    <col min="11783" max="11783" width="4.125" style="1105" bestFit="1" customWidth="1"/>
    <col min="11784" max="11784" width="9.375" style="1105" bestFit="1" customWidth="1"/>
    <col min="11785" max="11785" width="9.375" style="1105" customWidth="1"/>
    <col min="11786" max="11786" width="28.5" style="1105" customWidth="1"/>
    <col min="11787" max="11787" width="19.625" style="1105" customWidth="1"/>
    <col min="11788" max="11788" width="25.125" style="1105" customWidth="1"/>
    <col min="11789" max="11789" width="8.5" style="1105" bestFit="1" customWidth="1"/>
    <col min="11790" max="11790" width="12.375" style="1105" bestFit="1" customWidth="1"/>
    <col min="11791" max="11791" width="13.375" style="1105" bestFit="1" customWidth="1"/>
    <col min="11792" max="11792" width="9.625" style="1105" bestFit="1" customWidth="1"/>
    <col min="11793" max="11793" width="2.625" style="1105" bestFit="1" customWidth="1"/>
    <col min="11794" max="11794" width="6.375" style="1105" bestFit="1" customWidth="1"/>
    <col min="11795" max="11795" width="28" style="1105" bestFit="1" customWidth="1"/>
    <col min="11796" max="11796" width="4.625" style="1105" customWidth="1"/>
    <col min="11797" max="11797" width="7.875" style="1105" customWidth="1"/>
    <col min="11798" max="11799" width="9" style="1105" hidden="1" customWidth="1"/>
    <col min="11800" max="11800" width="3.25" style="1105" bestFit="1" customWidth="1"/>
    <col min="11801" max="11801" width="11.5" style="1105" bestFit="1" customWidth="1"/>
    <col min="11802" max="11803" width="9.625" style="1105" bestFit="1" customWidth="1"/>
    <col min="11804" max="11804" width="4.75" style="1105" bestFit="1" customWidth="1"/>
    <col min="11805" max="11805" width="3.25" style="1105" bestFit="1" customWidth="1"/>
    <col min="11806" max="11806" width="11.5" style="1105" bestFit="1" customWidth="1"/>
    <col min="11807" max="11808" width="9.125" style="1105" bestFit="1" customWidth="1"/>
    <col min="11809" max="11809" width="4.75" style="1105" bestFit="1" customWidth="1"/>
    <col min="11810" max="11810" width="3.25" style="1105" bestFit="1" customWidth="1"/>
    <col min="11811" max="11811" width="11.5" style="1105" bestFit="1" customWidth="1"/>
    <col min="11812" max="11813" width="9.125" style="1105" bestFit="1" customWidth="1"/>
    <col min="11814" max="11814" width="4.75" style="1105" bestFit="1" customWidth="1"/>
    <col min="11815" max="11815" width="3.25" style="1105" bestFit="1" customWidth="1"/>
    <col min="11816" max="11816" width="11.5" style="1105" bestFit="1" customWidth="1"/>
    <col min="11817" max="11818" width="9.125" style="1105" bestFit="1" customWidth="1"/>
    <col min="11819" max="11819" width="4.75" style="1105" bestFit="1" customWidth="1"/>
    <col min="11820" max="11820" width="3.25" style="1105" bestFit="1" customWidth="1"/>
    <col min="11821" max="11821" width="11.5" style="1105" bestFit="1" customWidth="1"/>
    <col min="11822" max="11823" width="9.125" style="1105" bestFit="1" customWidth="1"/>
    <col min="11824" max="11824" width="4.75" style="1105" bestFit="1" customWidth="1"/>
    <col min="11825" max="11825" width="3.25" style="1105" bestFit="1" customWidth="1"/>
    <col min="11826" max="11826" width="11.5" style="1105" bestFit="1" customWidth="1"/>
    <col min="11827" max="11828" width="9.125" style="1105" bestFit="1" customWidth="1"/>
    <col min="11829" max="11829" width="4.75" style="1105" bestFit="1" customWidth="1"/>
    <col min="11830" max="11830" width="3.25" style="1105" bestFit="1" customWidth="1"/>
    <col min="11831" max="11831" width="11.5" style="1105" bestFit="1" customWidth="1"/>
    <col min="11832" max="11833" width="9.125" style="1105" bestFit="1" customWidth="1"/>
    <col min="11834" max="11834" width="4.75" style="1105" bestFit="1" customWidth="1"/>
    <col min="11835" max="11835" width="3.25" style="1105" bestFit="1" customWidth="1"/>
    <col min="11836" max="11836" width="11.5" style="1105" bestFit="1" customWidth="1"/>
    <col min="11837" max="11838" width="8.75" style="1105" bestFit="1" customWidth="1"/>
    <col min="11839" max="11839" width="4.75" style="1105" bestFit="1" customWidth="1"/>
    <col min="11840" max="12032" width="9" style="1105" customWidth="1"/>
    <col min="12033" max="12033" width="4.375" style="1105" customWidth="1"/>
    <col min="12034" max="12034" width="20" style="1105" customWidth="1"/>
    <col min="12035" max="12036" width="9" style="1105" hidden="1" customWidth="1"/>
    <col min="12037" max="12037" width="15.125" style="1105" customWidth="1"/>
    <col min="12038" max="12038" width="9.375" style="1105" customWidth="1"/>
    <col min="12039" max="12039" width="4.125" style="1105" bestFit="1" customWidth="1"/>
    <col min="12040" max="12040" width="9.375" style="1105" bestFit="1" customWidth="1"/>
    <col min="12041" max="12041" width="9.375" style="1105" customWidth="1"/>
    <col min="12042" max="12042" width="28.5" style="1105" customWidth="1"/>
    <col min="12043" max="12043" width="19.625" style="1105" customWidth="1"/>
    <col min="12044" max="12044" width="25.125" style="1105" customWidth="1"/>
    <col min="12045" max="12045" width="8.5" style="1105" bestFit="1" customWidth="1"/>
    <col min="12046" max="12046" width="12.375" style="1105" bestFit="1" customWidth="1"/>
    <col min="12047" max="12047" width="13.375" style="1105" bestFit="1" customWidth="1"/>
    <col min="12048" max="12048" width="9.625" style="1105" bestFit="1" customWidth="1"/>
    <col min="12049" max="12049" width="2.625" style="1105" bestFit="1" customWidth="1"/>
    <col min="12050" max="12050" width="6.375" style="1105" bestFit="1" customWidth="1"/>
    <col min="12051" max="12051" width="28" style="1105" bestFit="1" customWidth="1"/>
    <col min="12052" max="12052" width="4.625" style="1105" customWidth="1"/>
    <col min="12053" max="12053" width="7.875" style="1105" customWidth="1"/>
    <col min="12054" max="12055" width="9" style="1105" hidden="1" customWidth="1"/>
    <col min="12056" max="12056" width="3.25" style="1105" bestFit="1" customWidth="1"/>
    <col min="12057" max="12057" width="11.5" style="1105" bestFit="1" customWidth="1"/>
    <col min="12058" max="12059" width="9.625" style="1105" bestFit="1" customWidth="1"/>
    <col min="12060" max="12060" width="4.75" style="1105" bestFit="1" customWidth="1"/>
    <col min="12061" max="12061" width="3.25" style="1105" bestFit="1" customWidth="1"/>
    <col min="12062" max="12062" width="11.5" style="1105" bestFit="1" customWidth="1"/>
    <col min="12063" max="12064" width="9.125" style="1105" bestFit="1" customWidth="1"/>
    <col min="12065" max="12065" width="4.75" style="1105" bestFit="1" customWidth="1"/>
    <col min="12066" max="12066" width="3.25" style="1105" bestFit="1" customWidth="1"/>
    <col min="12067" max="12067" width="11.5" style="1105" bestFit="1" customWidth="1"/>
    <col min="12068" max="12069" width="9.125" style="1105" bestFit="1" customWidth="1"/>
    <col min="12070" max="12070" width="4.75" style="1105" bestFit="1" customWidth="1"/>
    <col min="12071" max="12071" width="3.25" style="1105" bestFit="1" customWidth="1"/>
    <col min="12072" max="12072" width="11.5" style="1105" bestFit="1" customWidth="1"/>
    <col min="12073" max="12074" width="9.125" style="1105" bestFit="1" customWidth="1"/>
    <col min="12075" max="12075" width="4.75" style="1105" bestFit="1" customWidth="1"/>
    <col min="12076" max="12076" width="3.25" style="1105" bestFit="1" customWidth="1"/>
    <col min="12077" max="12077" width="11.5" style="1105" bestFit="1" customWidth="1"/>
    <col min="12078" max="12079" width="9.125" style="1105" bestFit="1" customWidth="1"/>
    <col min="12080" max="12080" width="4.75" style="1105" bestFit="1" customWidth="1"/>
    <col min="12081" max="12081" width="3.25" style="1105" bestFit="1" customWidth="1"/>
    <col min="12082" max="12082" width="11.5" style="1105" bestFit="1" customWidth="1"/>
    <col min="12083" max="12084" width="9.125" style="1105" bestFit="1" customWidth="1"/>
    <col min="12085" max="12085" width="4.75" style="1105" bestFit="1" customWidth="1"/>
    <col min="12086" max="12086" width="3.25" style="1105" bestFit="1" customWidth="1"/>
    <col min="12087" max="12087" width="11.5" style="1105" bestFit="1" customWidth="1"/>
    <col min="12088" max="12089" width="9.125" style="1105" bestFit="1" customWidth="1"/>
    <col min="12090" max="12090" width="4.75" style="1105" bestFit="1" customWidth="1"/>
    <col min="12091" max="12091" width="3.25" style="1105" bestFit="1" customWidth="1"/>
    <col min="12092" max="12092" width="11.5" style="1105" bestFit="1" customWidth="1"/>
    <col min="12093" max="12094" width="8.75" style="1105" bestFit="1" customWidth="1"/>
    <col min="12095" max="12095" width="4.75" style="1105" bestFit="1" customWidth="1"/>
    <col min="12096" max="12288" width="9" style="1105" customWidth="1"/>
    <col min="12289" max="12289" width="4.375" style="1105" customWidth="1"/>
    <col min="12290" max="12290" width="20" style="1105" customWidth="1"/>
    <col min="12291" max="12292" width="9" style="1105" hidden="1" customWidth="1"/>
    <col min="12293" max="12293" width="15.125" style="1105" customWidth="1"/>
    <col min="12294" max="12294" width="9.375" style="1105" customWidth="1"/>
    <col min="12295" max="12295" width="4.125" style="1105" bestFit="1" customWidth="1"/>
    <col min="12296" max="12296" width="9.375" style="1105" bestFit="1" customWidth="1"/>
    <col min="12297" max="12297" width="9.375" style="1105" customWidth="1"/>
    <col min="12298" max="12298" width="28.5" style="1105" customWidth="1"/>
    <col min="12299" max="12299" width="19.625" style="1105" customWidth="1"/>
    <col min="12300" max="12300" width="25.125" style="1105" customWidth="1"/>
    <col min="12301" max="12301" width="8.5" style="1105" bestFit="1" customWidth="1"/>
    <col min="12302" max="12302" width="12.375" style="1105" bestFit="1" customWidth="1"/>
    <col min="12303" max="12303" width="13.375" style="1105" bestFit="1" customWidth="1"/>
    <col min="12304" max="12304" width="9.625" style="1105" bestFit="1" customWidth="1"/>
    <col min="12305" max="12305" width="2.625" style="1105" bestFit="1" customWidth="1"/>
    <col min="12306" max="12306" width="6.375" style="1105" bestFit="1" customWidth="1"/>
    <col min="12307" max="12307" width="28" style="1105" bestFit="1" customWidth="1"/>
    <col min="12308" max="12308" width="4.625" style="1105" customWidth="1"/>
    <col min="12309" max="12309" width="7.875" style="1105" customWidth="1"/>
    <col min="12310" max="12311" width="9" style="1105" hidden="1" customWidth="1"/>
    <col min="12312" max="12312" width="3.25" style="1105" bestFit="1" customWidth="1"/>
    <col min="12313" max="12313" width="11.5" style="1105" bestFit="1" customWidth="1"/>
    <col min="12314" max="12315" width="9.625" style="1105" bestFit="1" customWidth="1"/>
    <col min="12316" max="12316" width="4.75" style="1105" bestFit="1" customWidth="1"/>
    <col min="12317" max="12317" width="3.25" style="1105" bestFit="1" customWidth="1"/>
    <col min="12318" max="12318" width="11.5" style="1105" bestFit="1" customWidth="1"/>
    <col min="12319" max="12320" width="9.125" style="1105" bestFit="1" customWidth="1"/>
    <col min="12321" max="12321" width="4.75" style="1105" bestFit="1" customWidth="1"/>
    <col min="12322" max="12322" width="3.25" style="1105" bestFit="1" customWidth="1"/>
    <col min="12323" max="12323" width="11.5" style="1105" bestFit="1" customWidth="1"/>
    <col min="12324" max="12325" width="9.125" style="1105" bestFit="1" customWidth="1"/>
    <col min="12326" max="12326" width="4.75" style="1105" bestFit="1" customWidth="1"/>
    <col min="12327" max="12327" width="3.25" style="1105" bestFit="1" customWidth="1"/>
    <col min="12328" max="12328" width="11.5" style="1105" bestFit="1" customWidth="1"/>
    <col min="12329" max="12330" width="9.125" style="1105" bestFit="1" customWidth="1"/>
    <col min="12331" max="12331" width="4.75" style="1105" bestFit="1" customWidth="1"/>
    <col min="12332" max="12332" width="3.25" style="1105" bestFit="1" customWidth="1"/>
    <col min="12333" max="12333" width="11.5" style="1105" bestFit="1" customWidth="1"/>
    <col min="12334" max="12335" width="9.125" style="1105" bestFit="1" customWidth="1"/>
    <col min="12336" max="12336" width="4.75" style="1105" bestFit="1" customWidth="1"/>
    <col min="12337" max="12337" width="3.25" style="1105" bestFit="1" customWidth="1"/>
    <col min="12338" max="12338" width="11.5" style="1105" bestFit="1" customWidth="1"/>
    <col min="12339" max="12340" width="9.125" style="1105" bestFit="1" customWidth="1"/>
    <col min="12341" max="12341" width="4.75" style="1105" bestFit="1" customWidth="1"/>
    <col min="12342" max="12342" width="3.25" style="1105" bestFit="1" customWidth="1"/>
    <col min="12343" max="12343" width="11.5" style="1105" bestFit="1" customWidth="1"/>
    <col min="12344" max="12345" width="9.125" style="1105" bestFit="1" customWidth="1"/>
    <col min="12346" max="12346" width="4.75" style="1105" bestFit="1" customWidth="1"/>
    <col min="12347" max="12347" width="3.25" style="1105" bestFit="1" customWidth="1"/>
    <col min="12348" max="12348" width="11.5" style="1105" bestFit="1" customWidth="1"/>
    <col min="12349" max="12350" width="8.75" style="1105" bestFit="1" customWidth="1"/>
    <col min="12351" max="12351" width="4.75" style="1105" bestFit="1" customWidth="1"/>
    <col min="12352" max="12544" width="9" style="1105" customWidth="1"/>
    <col min="12545" max="12545" width="4.375" style="1105" customWidth="1"/>
    <col min="12546" max="12546" width="20" style="1105" customWidth="1"/>
    <col min="12547" max="12548" width="9" style="1105" hidden="1" customWidth="1"/>
    <col min="12549" max="12549" width="15.125" style="1105" customWidth="1"/>
    <col min="12550" max="12550" width="9.375" style="1105" customWidth="1"/>
    <col min="12551" max="12551" width="4.125" style="1105" bestFit="1" customWidth="1"/>
    <col min="12552" max="12552" width="9.375" style="1105" bestFit="1" customWidth="1"/>
    <col min="12553" max="12553" width="9.375" style="1105" customWidth="1"/>
    <col min="12554" max="12554" width="28.5" style="1105" customWidth="1"/>
    <col min="12555" max="12555" width="19.625" style="1105" customWidth="1"/>
    <col min="12556" max="12556" width="25.125" style="1105" customWidth="1"/>
    <col min="12557" max="12557" width="8.5" style="1105" bestFit="1" customWidth="1"/>
    <col min="12558" max="12558" width="12.375" style="1105" bestFit="1" customWidth="1"/>
    <col min="12559" max="12559" width="13.375" style="1105" bestFit="1" customWidth="1"/>
    <col min="12560" max="12560" width="9.625" style="1105" bestFit="1" customWidth="1"/>
    <col min="12561" max="12561" width="2.625" style="1105" bestFit="1" customWidth="1"/>
    <col min="12562" max="12562" width="6.375" style="1105" bestFit="1" customWidth="1"/>
    <col min="12563" max="12563" width="28" style="1105" bestFit="1" customWidth="1"/>
    <col min="12564" max="12564" width="4.625" style="1105" customWidth="1"/>
    <col min="12565" max="12565" width="7.875" style="1105" customWidth="1"/>
    <col min="12566" max="12567" width="9" style="1105" hidden="1" customWidth="1"/>
    <col min="12568" max="12568" width="3.25" style="1105" bestFit="1" customWidth="1"/>
    <col min="12569" max="12569" width="11.5" style="1105" bestFit="1" customWidth="1"/>
    <col min="12570" max="12571" width="9.625" style="1105" bestFit="1" customWidth="1"/>
    <col min="12572" max="12572" width="4.75" style="1105" bestFit="1" customWidth="1"/>
    <col min="12573" max="12573" width="3.25" style="1105" bestFit="1" customWidth="1"/>
    <col min="12574" max="12574" width="11.5" style="1105" bestFit="1" customWidth="1"/>
    <col min="12575" max="12576" width="9.125" style="1105" bestFit="1" customWidth="1"/>
    <col min="12577" max="12577" width="4.75" style="1105" bestFit="1" customWidth="1"/>
    <col min="12578" max="12578" width="3.25" style="1105" bestFit="1" customWidth="1"/>
    <col min="12579" max="12579" width="11.5" style="1105" bestFit="1" customWidth="1"/>
    <col min="12580" max="12581" width="9.125" style="1105" bestFit="1" customWidth="1"/>
    <col min="12582" max="12582" width="4.75" style="1105" bestFit="1" customWidth="1"/>
    <col min="12583" max="12583" width="3.25" style="1105" bestFit="1" customWidth="1"/>
    <col min="12584" max="12584" width="11.5" style="1105" bestFit="1" customWidth="1"/>
    <col min="12585" max="12586" width="9.125" style="1105" bestFit="1" customWidth="1"/>
    <col min="12587" max="12587" width="4.75" style="1105" bestFit="1" customWidth="1"/>
    <col min="12588" max="12588" width="3.25" style="1105" bestFit="1" customWidth="1"/>
    <col min="12589" max="12589" width="11.5" style="1105" bestFit="1" customWidth="1"/>
    <col min="12590" max="12591" width="9.125" style="1105" bestFit="1" customWidth="1"/>
    <col min="12592" max="12592" width="4.75" style="1105" bestFit="1" customWidth="1"/>
    <col min="12593" max="12593" width="3.25" style="1105" bestFit="1" customWidth="1"/>
    <col min="12594" max="12594" width="11.5" style="1105" bestFit="1" customWidth="1"/>
    <col min="12595" max="12596" width="9.125" style="1105" bestFit="1" customWidth="1"/>
    <col min="12597" max="12597" width="4.75" style="1105" bestFit="1" customWidth="1"/>
    <col min="12598" max="12598" width="3.25" style="1105" bestFit="1" customWidth="1"/>
    <col min="12599" max="12599" width="11.5" style="1105" bestFit="1" customWidth="1"/>
    <col min="12600" max="12601" width="9.125" style="1105" bestFit="1" customWidth="1"/>
    <col min="12602" max="12602" width="4.75" style="1105" bestFit="1" customWidth="1"/>
    <col min="12603" max="12603" width="3.25" style="1105" bestFit="1" customWidth="1"/>
    <col min="12604" max="12604" width="11.5" style="1105" bestFit="1" customWidth="1"/>
    <col min="12605" max="12606" width="8.75" style="1105" bestFit="1" customWidth="1"/>
    <col min="12607" max="12607" width="4.75" style="1105" bestFit="1" customWidth="1"/>
    <col min="12608" max="12800" width="9" style="1105" customWidth="1"/>
    <col min="12801" max="12801" width="4.375" style="1105" customWidth="1"/>
    <col min="12802" max="12802" width="20" style="1105" customWidth="1"/>
    <col min="12803" max="12804" width="9" style="1105" hidden="1" customWidth="1"/>
    <col min="12805" max="12805" width="15.125" style="1105" customWidth="1"/>
    <col min="12806" max="12806" width="9.375" style="1105" customWidth="1"/>
    <col min="12807" max="12807" width="4.125" style="1105" bestFit="1" customWidth="1"/>
    <col min="12808" max="12808" width="9.375" style="1105" bestFit="1" customWidth="1"/>
    <col min="12809" max="12809" width="9.375" style="1105" customWidth="1"/>
    <col min="12810" max="12810" width="28.5" style="1105" customWidth="1"/>
    <col min="12811" max="12811" width="19.625" style="1105" customWidth="1"/>
    <col min="12812" max="12812" width="25.125" style="1105" customWidth="1"/>
    <col min="12813" max="12813" width="8.5" style="1105" bestFit="1" customWidth="1"/>
    <col min="12814" max="12814" width="12.375" style="1105" bestFit="1" customWidth="1"/>
    <col min="12815" max="12815" width="13.375" style="1105" bestFit="1" customWidth="1"/>
    <col min="12816" max="12816" width="9.625" style="1105" bestFit="1" customWidth="1"/>
    <col min="12817" max="12817" width="2.625" style="1105" bestFit="1" customWidth="1"/>
    <col min="12818" max="12818" width="6.375" style="1105" bestFit="1" customWidth="1"/>
    <col min="12819" max="12819" width="28" style="1105" bestFit="1" customWidth="1"/>
    <col min="12820" max="12820" width="4.625" style="1105" customWidth="1"/>
    <col min="12821" max="12821" width="7.875" style="1105" customWidth="1"/>
    <col min="12822" max="12823" width="9" style="1105" hidden="1" customWidth="1"/>
    <col min="12824" max="12824" width="3.25" style="1105" bestFit="1" customWidth="1"/>
    <col min="12825" max="12825" width="11.5" style="1105" bestFit="1" customWidth="1"/>
    <col min="12826" max="12827" width="9.625" style="1105" bestFit="1" customWidth="1"/>
    <col min="12828" max="12828" width="4.75" style="1105" bestFit="1" customWidth="1"/>
    <col min="12829" max="12829" width="3.25" style="1105" bestFit="1" customWidth="1"/>
    <col min="12830" max="12830" width="11.5" style="1105" bestFit="1" customWidth="1"/>
    <col min="12831" max="12832" width="9.125" style="1105" bestFit="1" customWidth="1"/>
    <col min="12833" max="12833" width="4.75" style="1105" bestFit="1" customWidth="1"/>
    <col min="12834" max="12834" width="3.25" style="1105" bestFit="1" customWidth="1"/>
    <col min="12835" max="12835" width="11.5" style="1105" bestFit="1" customWidth="1"/>
    <col min="12836" max="12837" width="9.125" style="1105" bestFit="1" customWidth="1"/>
    <col min="12838" max="12838" width="4.75" style="1105" bestFit="1" customWidth="1"/>
    <col min="12839" max="12839" width="3.25" style="1105" bestFit="1" customWidth="1"/>
    <col min="12840" max="12840" width="11.5" style="1105" bestFit="1" customWidth="1"/>
    <col min="12841" max="12842" width="9.125" style="1105" bestFit="1" customWidth="1"/>
    <col min="12843" max="12843" width="4.75" style="1105" bestFit="1" customWidth="1"/>
    <col min="12844" max="12844" width="3.25" style="1105" bestFit="1" customWidth="1"/>
    <col min="12845" max="12845" width="11.5" style="1105" bestFit="1" customWidth="1"/>
    <col min="12846" max="12847" width="9.125" style="1105" bestFit="1" customWidth="1"/>
    <col min="12848" max="12848" width="4.75" style="1105" bestFit="1" customWidth="1"/>
    <col min="12849" max="12849" width="3.25" style="1105" bestFit="1" customWidth="1"/>
    <col min="12850" max="12850" width="11.5" style="1105" bestFit="1" customWidth="1"/>
    <col min="12851" max="12852" width="9.125" style="1105" bestFit="1" customWidth="1"/>
    <col min="12853" max="12853" width="4.75" style="1105" bestFit="1" customWidth="1"/>
    <col min="12854" max="12854" width="3.25" style="1105" bestFit="1" customWidth="1"/>
    <col min="12855" max="12855" width="11.5" style="1105" bestFit="1" customWidth="1"/>
    <col min="12856" max="12857" width="9.125" style="1105" bestFit="1" customWidth="1"/>
    <col min="12858" max="12858" width="4.75" style="1105" bestFit="1" customWidth="1"/>
    <col min="12859" max="12859" width="3.25" style="1105" bestFit="1" customWidth="1"/>
    <col min="12860" max="12860" width="11.5" style="1105" bestFit="1" customWidth="1"/>
    <col min="12861" max="12862" width="8.75" style="1105" bestFit="1" customWidth="1"/>
    <col min="12863" max="12863" width="4.75" style="1105" bestFit="1" customWidth="1"/>
    <col min="12864" max="13056" width="9" style="1105" customWidth="1"/>
    <col min="13057" max="13057" width="4.375" style="1105" customWidth="1"/>
    <col min="13058" max="13058" width="20" style="1105" customWidth="1"/>
    <col min="13059" max="13060" width="9" style="1105" hidden="1" customWidth="1"/>
    <col min="13061" max="13061" width="15.125" style="1105" customWidth="1"/>
    <col min="13062" max="13062" width="9.375" style="1105" customWidth="1"/>
    <col min="13063" max="13063" width="4.125" style="1105" bestFit="1" customWidth="1"/>
    <col min="13064" max="13064" width="9.375" style="1105" bestFit="1" customWidth="1"/>
    <col min="13065" max="13065" width="9.375" style="1105" customWidth="1"/>
    <col min="13066" max="13066" width="28.5" style="1105" customWidth="1"/>
    <col min="13067" max="13067" width="19.625" style="1105" customWidth="1"/>
    <col min="13068" max="13068" width="25.125" style="1105" customWidth="1"/>
    <col min="13069" max="13069" width="8.5" style="1105" bestFit="1" customWidth="1"/>
    <col min="13070" max="13070" width="12.375" style="1105" bestFit="1" customWidth="1"/>
    <col min="13071" max="13071" width="13.375" style="1105" bestFit="1" customWidth="1"/>
    <col min="13072" max="13072" width="9.625" style="1105" bestFit="1" customWidth="1"/>
    <col min="13073" max="13073" width="2.625" style="1105" bestFit="1" customWidth="1"/>
    <col min="13074" max="13074" width="6.375" style="1105" bestFit="1" customWidth="1"/>
    <col min="13075" max="13075" width="28" style="1105" bestFit="1" customWidth="1"/>
    <col min="13076" max="13076" width="4.625" style="1105" customWidth="1"/>
    <col min="13077" max="13077" width="7.875" style="1105" customWidth="1"/>
    <col min="13078" max="13079" width="9" style="1105" hidden="1" customWidth="1"/>
    <col min="13080" max="13080" width="3.25" style="1105" bestFit="1" customWidth="1"/>
    <col min="13081" max="13081" width="11.5" style="1105" bestFit="1" customWidth="1"/>
    <col min="13082" max="13083" width="9.625" style="1105" bestFit="1" customWidth="1"/>
    <col min="13084" max="13084" width="4.75" style="1105" bestFit="1" customWidth="1"/>
    <col min="13085" max="13085" width="3.25" style="1105" bestFit="1" customWidth="1"/>
    <col min="13086" max="13086" width="11.5" style="1105" bestFit="1" customWidth="1"/>
    <col min="13087" max="13088" width="9.125" style="1105" bestFit="1" customWidth="1"/>
    <col min="13089" max="13089" width="4.75" style="1105" bestFit="1" customWidth="1"/>
    <col min="13090" max="13090" width="3.25" style="1105" bestFit="1" customWidth="1"/>
    <col min="13091" max="13091" width="11.5" style="1105" bestFit="1" customWidth="1"/>
    <col min="13092" max="13093" width="9.125" style="1105" bestFit="1" customWidth="1"/>
    <col min="13094" max="13094" width="4.75" style="1105" bestFit="1" customWidth="1"/>
    <col min="13095" max="13095" width="3.25" style="1105" bestFit="1" customWidth="1"/>
    <col min="13096" max="13096" width="11.5" style="1105" bestFit="1" customWidth="1"/>
    <col min="13097" max="13098" width="9.125" style="1105" bestFit="1" customWidth="1"/>
    <col min="13099" max="13099" width="4.75" style="1105" bestFit="1" customWidth="1"/>
    <col min="13100" max="13100" width="3.25" style="1105" bestFit="1" customWidth="1"/>
    <col min="13101" max="13101" width="11.5" style="1105" bestFit="1" customWidth="1"/>
    <col min="13102" max="13103" width="9.125" style="1105" bestFit="1" customWidth="1"/>
    <col min="13104" max="13104" width="4.75" style="1105" bestFit="1" customWidth="1"/>
    <col min="13105" max="13105" width="3.25" style="1105" bestFit="1" customWidth="1"/>
    <col min="13106" max="13106" width="11.5" style="1105" bestFit="1" customWidth="1"/>
    <col min="13107" max="13108" width="9.125" style="1105" bestFit="1" customWidth="1"/>
    <col min="13109" max="13109" width="4.75" style="1105" bestFit="1" customWidth="1"/>
    <col min="13110" max="13110" width="3.25" style="1105" bestFit="1" customWidth="1"/>
    <col min="13111" max="13111" width="11.5" style="1105" bestFit="1" customWidth="1"/>
    <col min="13112" max="13113" width="9.125" style="1105" bestFit="1" customWidth="1"/>
    <col min="13114" max="13114" width="4.75" style="1105" bestFit="1" customWidth="1"/>
    <col min="13115" max="13115" width="3.25" style="1105" bestFit="1" customWidth="1"/>
    <col min="13116" max="13116" width="11.5" style="1105" bestFit="1" customWidth="1"/>
    <col min="13117" max="13118" width="8.75" style="1105" bestFit="1" customWidth="1"/>
    <col min="13119" max="13119" width="4.75" style="1105" bestFit="1" customWidth="1"/>
    <col min="13120" max="13312" width="9" style="1105" customWidth="1"/>
    <col min="13313" max="13313" width="4.375" style="1105" customWidth="1"/>
    <col min="13314" max="13314" width="20" style="1105" customWidth="1"/>
    <col min="13315" max="13316" width="9" style="1105" hidden="1" customWidth="1"/>
    <col min="13317" max="13317" width="15.125" style="1105" customWidth="1"/>
    <col min="13318" max="13318" width="9.375" style="1105" customWidth="1"/>
    <col min="13319" max="13319" width="4.125" style="1105" bestFit="1" customWidth="1"/>
    <col min="13320" max="13320" width="9.375" style="1105" bestFit="1" customWidth="1"/>
    <col min="13321" max="13321" width="9.375" style="1105" customWidth="1"/>
    <col min="13322" max="13322" width="28.5" style="1105" customWidth="1"/>
    <col min="13323" max="13323" width="19.625" style="1105" customWidth="1"/>
    <col min="13324" max="13324" width="25.125" style="1105" customWidth="1"/>
    <col min="13325" max="13325" width="8.5" style="1105" bestFit="1" customWidth="1"/>
    <col min="13326" max="13326" width="12.375" style="1105" bestFit="1" customWidth="1"/>
    <col min="13327" max="13327" width="13.375" style="1105" bestFit="1" customWidth="1"/>
    <col min="13328" max="13328" width="9.625" style="1105" bestFit="1" customWidth="1"/>
    <col min="13329" max="13329" width="2.625" style="1105" bestFit="1" customWidth="1"/>
    <col min="13330" max="13330" width="6.375" style="1105" bestFit="1" customWidth="1"/>
    <col min="13331" max="13331" width="28" style="1105" bestFit="1" customWidth="1"/>
    <col min="13332" max="13332" width="4.625" style="1105" customWidth="1"/>
    <col min="13333" max="13333" width="7.875" style="1105" customWidth="1"/>
    <col min="13334" max="13335" width="9" style="1105" hidden="1" customWidth="1"/>
    <col min="13336" max="13336" width="3.25" style="1105" bestFit="1" customWidth="1"/>
    <col min="13337" max="13337" width="11.5" style="1105" bestFit="1" customWidth="1"/>
    <col min="13338" max="13339" width="9.625" style="1105" bestFit="1" customWidth="1"/>
    <col min="13340" max="13340" width="4.75" style="1105" bestFit="1" customWidth="1"/>
    <col min="13341" max="13341" width="3.25" style="1105" bestFit="1" customWidth="1"/>
    <col min="13342" max="13342" width="11.5" style="1105" bestFit="1" customWidth="1"/>
    <col min="13343" max="13344" width="9.125" style="1105" bestFit="1" customWidth="1"/>
    <col min="13345" max="13345" width="4.75" style="1105" bestFit="1" customWidth="1"/>
    <col min="13346" max="13346" width="3.25" style="1105" bestFit="1" customWidth="1"/>
    <col min="13347" max="13347" width="11.5" style="1105" bestFit="1" customWidth="1"/>
    <col min="13348" max="13349" width="9.125" style="1105" bestFit="1" customWidth="1"/>
    <col min="13350" max="13350" width="4.75" style="1105" bestFit="1" customWidth="1"/>
    <col min="13351" max="13351" width="3.25" style="1105" bestFit="1" customWidth="1"/>
    <col min="13352" max="13352" width="11.5" style="1105" bestFit="1" customWidth="1"/>
    <col min="13353" max="13354" width="9.125" style="1105" bestFit="1" customWidth="1"/>
    <col min="13355" max="13355" width="4.75" style="1105" bestFit="1" customWidth="1"/>
    <col min="13356" max="13356" width="3.25" style="1105" bestFit="1" customWidth="1"/>
    <col min="13357" max="13357" width="11.5" style="1105" bestFit="1" customWidth="1"/>
    <col min="13358" max="13359" width="9.125" style="1105" bestFit="1" customWidth="1"/>
    <col min="13360" max="13360" width="4.75" style="1105" bestFit="1" customWidth="1"/>
    <col min="13361" max="13361" width="3.25" style="1105" bestFit="1" customWidth="1"/>
    <col min="13362" max="13362" width="11.5" style="1105" bestFit="1" customWidth="1"/>
    <col min="13363" max="13364" width="9.125" style="1105" bestFit="1" customWidth="1"/>
    <col min="13365" max="13365" width="4.75" style="1105" bestFit="1" customWidth="1"/>
    <col min="13366" max="13366" width="3.25" style="1105" bestFit="1" customWidth="1"/>
    <col min="13367" max="13367" width="11.5" style="1105" bestFit="1" customWidth="1"/>
    <col min="13368" max="13369" width="9.125" style="1105" bestFit="1" customWidth="1"/>
    <col min="13370" max="13370" width="4.75" style="1105" bestFit="1" customWidth="1"/>
    <col min="13371" max="13371" width="3.25" style="1105" bestFit="1" customWidth="1"/>
    <col min="13372" max="13372" width="11.5" style="1105" bestFit="1" customWidth="1"/>
    <col min="13373" max="13374" width="8.75" style="1105" bestFit="1" customWidth="1"/>
    <col min="13375" max="13375" width="4.75" style="1105" bestFit="1" customWidth="1"/>
    <col min="13376" max="13568" width="9" style="1105" customWidth="1"/>
    <col min="13569" max="13569" width="4.375" style="1105" customWidth="1"/>
    <col min="13570" max="13570" width="20" style="1105" customWidth="1"/>
    <col min="13571" max="13572" width="9" style="1105" hidden="1" customWidth="1"/>
    <col min="13573" max="13573" width="15.125" style="1105" customWidth="1"/>
    <col min="13574" max="13574" width="9.375" style="1105" customWidth="1"/>
    <col min="13575" max="13575" width="4.125" style="1105" bestFit="1" customWidth="1"/>
    <col min="13576" max="13576" width="9.375" style="1105" bestFit="1" customWidth="1"/>
    <col min="13577" max="13577" width="9.375" style="1105" customWidth="1"/>
    <col min="13578" max="13578" width="28.5" style="1105" customWidth="1"/>
    <col min="13579" max="13579" width="19.625" style="1105" customWidth="1"/>
    <col min="13580" max="13580" width="25.125" style="1105" customWidth="1"/>
    <col min="13581" max="13581" width="8.5" style="1105" bestFit="1" customWidth="1"/>
    <col min="13582" max="13582" width="12.375" style="1105" bestFit="1" customWidth="1"/>
    <col min="13583" max="13583" width="13.375" style="1105" bestFit="1" customWidth="1"/>
    <col min="13584" max="13584" width="9.625" style="1105" bestFit="1" customWidth="1"/>
    <col min="13585" max="13585" width="2.625" style="1105" bestFit="1" customWidth="1"/>
    <col min="13586" max="13586" width="6.375" style="1105" bestFit="1" customWidth="1"/>
    <col min="13587" max="13587" width="28" style="1105" bestFit="1" customWidth="1"/>
    <col min="13588" max="13588" width="4.625" style="1105" customWidth="1"/>
    <col min="13589" max="13589" width="7.875" style="1105" customWidth="1"/>
    <col min="13590" max="13591" width="9" style="1105" hidden="1" customWidth="1"/>
    <col min="13592" max="13592" width="3.25" style="1105" bestFit="1" customWidth="1"/>
    <col min="13593" max="13593" width="11.5" style="1105" bestFit="1" customWidth="1"/>
    <col min="13594" max="13595" width="9.625" style="1105" bestFit="1" customWidth="1"/>
    <col min="13596" max="13596" width="4.75" style="1105" bestFit="1" customWidth="1"/>
    <col min="13597" max="13597" width="3.25" style="1105" bestFit="1" customWidth="1"/>
    <col min="13598" max="13598" width="11.5" style="1105" bestFit="1" customWidth="1"/>
    <col min="13599" max="13600" width="9.125" style="1105" bestFit="1" customWidth="1"/>
    <col min="13601" max="13601" width="4.75" style="1105" bestFit="1" customWidth="1"/>
    <col min="13602" max="13602" width="3.25" style="1105" bestFit="1" customWidth="1"/>
    <col min="13603" max="13603" width="11.5" style="1105" bestFit="1" customWidth="1"/>
    <col min="13604" max="13605" width="9.125" style="1105" bestFit="1" customWidth="1"/>
    <col min="13606" max="13606" width="4.75" style="1105" bestFit="1" customWidth="1"/>
    <col min="13607" max="13607" width="3.25" style="1105" bestFit="1" customWidth="1"/>
    <col min="13608" max="13608" width="11.5" style="1105" bestFit="1" customWidth="1"/>
    <col min="13609" max="13610" width="9.125" style="1105" bestFit="1" customWidth="1"/>
    <col min="13611" max="13611" width="4.75" style="1105" bestFit="1" customWidth="1"/>
    <col min="13612" max="13612" width="3.25" style="1105" bestFit="1" customWidth="1"/>
    <col min="13613" max="13613" width="11.5" style="1105" bestFit="1" customWidth="1"/>
    <col min="13614" max="13615" width="9.125" style="1105" bestFit="1" customWidth="1"/>
    <col min="13616" max="13616" width="4.75" style="1105" bestFit="1" customWidth="1"/>
    <col min="13617" max="13617" width="3.25" style="1105" bestFit="1" customWidth="1"/>
    <col min="13618" max="13618" width="11.5" style="1105" bestFit="1" customWidth="1"/>
    <col min="13619" max="13620" width="9.125" style="1105" bestFit="1" customWidth="1"/>
    <col min="13621" max="13621" width="4.75" style="1105" bestFit="1" customWidth="1"/>
    <col min="13622" max="13622" width="3.25" style="1105" bestFit="1" customWidth="1"/>
    <col min="13623" max="13623" width="11.5" style="1105" bestFit="1" customWidth="1"/>
    <col min="13624" max="13625" width="9.125" style="1105" bestFit="1" customWidth="1"/>
    <col min="13626" max="13626" width="4.75" style="1105" bestFit="1" customWidth="1"/>
    <col min="13627" max="13627" width="3.25" style="1105" bestFit="1" customWidth="1"/>
    <col min="13628" max="13628" width="11.5" style="1105" bestFit="1" customWidth="1"/>
    <col min="13629" max="13630" width="8.75" style="1105" bestFit="1" customWidth="1"/>
    <col min="13631" max="13631" width="4.75" style="1105" bestFit="1" customWidth="1"/>
    <col min="13632" max="13824" width="9" style="1105" customWidth="1"/>
    <col min="13825" max="13825" width="4.375" style="1105" customWidth="1"/>
    <col min="13826" max="13826" width="20" style="1105" customWidth="1"/>
    <col min="13827" max="13828" width="9" style="1105" hidden="1" customWidth="1"/>
    <col min="13829" max="13829" width="15.125" style="1105" customWidth="1"/>
    <col min="13830" max="13830" width="9.375" style="1105" customWidth="1"/>
    <col min="13831" max="13831" width="4.125" style="1105" bestFit="1" customWidth="1"/>
    <col min="13832" max="13832" width="9.375" style="1105" bestFit="1" customWidth="1"/>
    <col min="13833" max="13833" width="9.375" style="1105" customWidth="1"/>
    <col min="13834" max="13834" width="28.5" style="1105" customWidth="1"/>
    <col min="13835" max="13835" width="19.625" style="1105" customWidth="1"/>
    <col min="13836" max="13836" width="25.125" style="1105" customWidth="1"/>
    <col min="13837" max="13837" width="8.5" style="1105" bestFit="1" customWidth="1"/>
    <col min="13838" max="13838" width="12.375" style="1105" bestFit="1" customWidth="1"/>
    <col min="13839" max="13839" width="13.375" style="1105" bestFit="1" customWidth="1"/>
    <col min="13840" max="13840" width="9.625" style="1105" bestFit="1" customWidth="1"/>
    <col min="13841" max="13841" width="2.625" style="1105" bestFit="1" customWidth="1"/>
    <col min="13842" max="13842" width="6.375" style="1105" bestFit="1" customWidth="1"/>
    <col min="13843" max="13843" width="28" style="1105" bestFit="1" customWidth="1"/>
    <col min="13844" max="13844" width="4.625" style="1105" customWidth="1"/>
    <col min="13845" max="13845" width="7.875" style="1105" customWidth="1"/>
    <col min="13846" max="13847" width="9" style="1105" hidden="1" customWidth="1"/>
    <col min="13848" max="13848" width="3.25" style="1105" bestFit="1" customWidth="1"/>
    <col min="13849" max="13849" width="11.5" style="1105" bestFit="1" customWidth="1"/>
    <col min="13850" max="13851" width="9.625" style="1105" bestFit="1" customWidth="1"/>
    <col min="13852" max="13852" width="4.75" style="1105" bestFit="1" customWidth="1"/>
    <col min="13853" max="13853" width="3.25" style="1105" bestFit="1" customWidth="1"/>
    <col min="13854" max="13854" width="11.5" style="1105" bestFit="1" customWidth="1"/>
    <col min="13855" max="13856" width="9.125" style="1105" bestFit="1" customWidth="1"/>
    <col min="13857" max="13857" width="4.75" style="1105" bestFit="1" customWidth="1"/>
    <col min="13858" max="13858" width="3.25" style="1105" bestFit="1" customWidth="1"/>
    <col min="13859" max="13859" width="11.5" style="1105" bestFit="1" customWidth="1"/>
    <col min="13860" max="13861" width="9.125" style="1105" bestFit="1" customWidth="1"/>
    <col min="13862" max="13862" width="4.75" style="1105" bestFit="1" customWidth="1"/>
    <col min="13863" max="13863" width="3.25" style="1105" bestFit="1" customWidth="1"/>
    <col min="13864" max="13864" width="11.5" style="1105" bestFit="1" customWidth="1"/>
    <col min="13865" max="13866" width="9.125" style="1105" bestFit="1" customWidth="1"/>
    <col min="13867" max="13867" width="4.75" style="1105" bestFit="1" customWidth="1"/>
    <col min="13868" max="13868" width="3.25" style="1105" bestFit="1" customWidth="1"/>
    <col min="13869" max="13869" width="11.5" style="1105" bestFit="1" customWidth="1"/>
    <col min="13870" max="13871" width="9.125" style="1105" bestFit="1" customWidth="1"/>
    <col min="13872" max="13872" width="4.75" style="1105" bestFit="1" customWidth="1"/>
    <col min="13873" max="13873" width="3.25" style="1105" bestFit="1" customWidth="1"/>
    <col min="13874" max="13874" width="11.5" style="1105" bestFit="1" customWidth="1"/>
    <col min="13875" max="13876" width="9.125" style="1105" bestFit="1" customWidth="1"/>
    <col min="13877" max="13877" width="4.75" style="1105" bestFit="1" customWidth="1"/>
    <col min="13878" max="13878" width="3.25" style="1105" bestFit="1" customWidth="1"/>
    <col min="13879" max="13879" width="11.5" style="1105" bestFit="1" customWidth="1"/>
    <col min="13880" max="13881" width="9.125" style="1105" bestFit="1" customWidth="1"/>
    <col min="13882" max="13882" width="4.75" style="1105" bestFit="1" customWidth="1"/>
    <col min="13883" max="13883" width="3.25" style="1105" bestFit="1" customWidth="1"/>
    <col min="13884" max="13884" width="11.5" style="1105" bestFit="1" customWidth="1"/>
    <col min="13885" max="13886" width="8.75" style="1105" bestFit="1" customWidth="1"/>
    <col min="13887" max="13887" width="4.75" style="1105" bestFit="1" customWidth="1"/>
    <col min="13888" max="14080" width="9" style="1105" customWidth="1"/>
    <col min="14081" max="14081" width="4.375" style="1105" customWidth="1"/>
    <col min="14082" max="14082" width="20" style="1105" customWidth="1"/>
    <col min="14083" max="14084" width="9" style="1105" hidden="1" customWidth="1"/>
    <col min="14085" max="14085" width="15.125" style="1105" customWidth="1"/>
    <col min="14086" max="14086" width="9.375" style="1105" customWidth="1"/>
    <col min="14087" max="14087" width="4.125" style="1105" bestFit="1" customWidth="1"/>
    <col min="14088" max="14088" width="9.375" style="1105" bestFit="1" customWidth="1"/>
    <col min="14089" max="14089" width="9.375" style="1105" customWidth="1"/>
    <col min="14090" max="14090" width="28.5" style="1105" customWidth="1"/>
    <col min="14091" max="14091" width="19.625" style="1105" customWidth="1"/>
    <col min="14092" max="14092" width="25.125" style="1105" customWidth="1"/>
    <col min="14093" max="14093" width="8.5" style="1105" bestFit="1" customWidth="1"/>
    <col min="14094" max="14094" width="12.375" style="1105" bestFit="1" customWidth="1"/>
    <col min="14095" max="14095" width="13.375" style="1105" bestFit="1" customWidth="1"/>
    <col min="14096" max="14096" width="9.625" style="1105" bestFit="1" customWidth="1"/>
    <col min="14097" max="14097" width="2.625" style="1105" bestFit="1" customWidth="1"/>
    <col min="14098" max="14098" width="6.375" style="1105" bestFit="1" customWidth="1"/>
    <col min="14099" max="14099" width="28" style="1105" bestFit="1" customWidth="1"/>
    <col min="14100" max="14100" width="4.625" style="1105" customWidth="1"/>
    <col min="14101" max="14101" width="7.875" style="1105" customWidth="1"/>
    <col min="14102" max="14103" width="9" style="1105" hidden="1" customWidth="1"/>
    <col min="14104" max="14104" width="3.25" style="1105" bestFit="1" customWidth="1"/>
    <col min="14105" max="14105" width="11.5" style="1105" bestFit="1" customWidth="1"/>
    <col min="14106" max="14107" width="9.625" style="1105" bestFit="1" customWidth="1"/>
    <col min="14108" max="14108" width="4.75" style="1105" bestFit="1" customWidth="1"/>
    <col min="14109" max="14109" width="3.25" style="1105" bestFit="1" customWidth="1"/>
    <col min="14110" max="14110" width="11.5" style="1105" bestFit="1" customWidth="1"/>
    <col min="14111" max="14112" width="9.125" style="1105" bestFit="1" customWidth="1"/>
    <col min="14113" max="14113" width="4.75" style="1105" bestFit="1" customWidth="1"/>
    <col min="14114" max="14114" width="3.25" style="1105" bestFit="1" customWidth="1"/>
    <col min="14115" max="14115" width="11.5" style="1105" bestFit="1" customWidth="1"/>
    <col min="14116" max="14117" width="9.125" style="1105" bestFit="1" customWidth="1"/>
    <col min="14118" max="14118" width="4.75" style="1105" bestFit="1" customWidth="1"/>
    <col min="14119" max="14119" width="3.25" style="1105" bestFit="1" customWidth="1"/>
    <col min="14120" max="14120" width="11.5" style="1105" bestFit="1" customWidth="1"/>
    <col min="14121" max="14122" width="9.125" style="1105" bestFit="1" customWidth="1"/>
    <col min="14123" max="14123" width="4.75" style="1105" bestFit="1" customWidth="1"/>
    <col min="14124" max="14124" width="3.25" style="1105" bestFit="1" customWidth="1"/>
    <col min="14125" max="14125" width="11.5" style="1105" bestFit="1" customWidth="1"/>
    <col min="14126" max="14127" width="9.125" style="1105" bestFit="1" customWidth="1"/>
    <col min="14128" max="14128" width="4.75" style="1105" bestFit="1" customWidth="1"/>
    <col min="14129" max="14129" width="3.25" style="1105" bestFit="1" customWidth="1"/>
    <col min="14130" max="14130" width="11.5" style="1105" bestFit="1" customWidth="1"/>
    <col min="14131" max="14132" width="9.125" style="1105" bestFit="1" customWidth="1"/>
    <col min="14133" max="14133" width="4.75" style="1105" bestFit="1" customWidth="1"/>
    <col min="14134" max="14134" width="3.25" style="1105" bestFit="1" customWidth="1"/>
    <col min="14135" max="14135" width="11.5" style="1105" bestFit="1" customWidth="1"/>
    <col min="14136" max="14137" width="9.125" style="1105" bestFit="1" customWidth="1"/>
    <col min="14138" max="14138" width="4.75" style="1105" bestFit="1" customWidth="1"/>
    <col min="14139" max="14139" width="3.25" style="1105" bestFit="1" customWidth="1"/>
    <col min="14140" max="14140" width="11.5" style="1105" bestFit="1" customWidth="1"/>
    <col min="14141" max="14142" width="8.75" style="1105" bestFit="1" customWidth="1"/>
    <col min="14143" max="14143" width="4.75" style="1105" bestFit="1" customWidth="1"/>
    <col min="14144" max="14336" width="9" style="1105" customWidth="1"/>
    <col min="14337" max="14337" width="4.375" style="1105" customWidth="1"/>
    <col min="14338" max="14338" width="20" style="1105" customWidth="1"/>
    <col min="14339" max="14340" width="9" style="1105" hidden="1" customWidth="1"/>
    <col min="14341" max="14341" width="15.125" style="1105" customWidth="1"/>
    <col min="14342" max="14342" width="9.375" style="1105" customWidth="1"/>
    <col min="14343" max="14343" width="4.125" style="1105" bestFit="1" customWidth="1"/>
    <col min="14344" max="14344" width="9.375" style="1105" bestFit="1" customWidth="1"/>
    <col min="14345" max="14345" width="9.375" style="1105" customWidth="1"/>
    <col min="14346" max="14346" width="28.5" style="1105" customWidth="1"/>
    <col min="14347" max="14347" width="19.625" style="1105" customWidth="1"/>
    <col min="14348" max="14348" width="25.125" style="1105" customWidth="1"/>
    <col min="14349" max="14349" width="8.5" style="1105" bestFit="1" customWidth="1"/>
    <col min="14350" max="14350" width="12.375" style="1105" bestFit="1" customWidth="1"/>
    <col min="14351" max="14351" width="13.375" style="1105" bestFit="1" customWidth="1"/>
    <col min="14352" max="14352" width="9.625" style="1105" bestFit="1" customWidth="1"/>
    <col min="14353" max="14353" width="2.625" style="1105" bestFit="1" customWidth="1"/>
    <col min="14354" max="14354" width="6.375" style="1105" bestFit="1" customWidth="1"/>
    <col min="14355" max="14355" width="28" style="1105" bestFit="1" customWidth="1"/>
    <col min="14356" max="14356" width="4.625" style="1105" customWidth="1"/>
    <col min="14357" max="14357" width="7.875" style="1105" customWidth="1"/>
    <col min="14358" max="14359" width="9" style="1105" hidden="1" customWidth="1"/>
    <col min="14360" max="14360" width="3.25" style="1105" bestFit="1" customWidth="1"/>
    <col min="14361" max="14361" width="11.5" style="1105" bestFit="1" customWidth="1"/>
    <col min="14362" max="14363" width="9.625" style="1105" bestFit="1" customWidth="1"/>
    <col min="14364" max="14364" width="4.75" style="1105" bestFit="1" customWidth="1"/>
    <col min="14365" max="14365" width="3.25" style="1105" bestFit="1" customWidth="1"/>
    <col min="14366" max="14366" width="11.5" style="1105" bestFit="1" customWidth="1"/>
    <col min="14367" max="14368" width="9.125" style="1105" bestFit="1" customWidth="1"/>
    <col min="14369" max="14369" width="4.75" style="1105" bestFit="1" customWidth="1"/>
    <col min="14370" max="14370" width="3.25" style="1105" bestFit="1" customWidth="1"/>
    <col min="14371" max="14371" width="11.5" style="1105" bestFit="1" customWidth="1"/>
    <col min="14372" max="14373" width="9.125" style="1105" bestFit="1" customWidth="1"/>
    <col min="14374" max="14374" width="4.75" style="1105" bestFit="1" customWidth="1"/>
    <col min="14375" max="14375" width="3.25" style="1105" bestFit="1" customWidth="1"/>
    <col min="14376" max="14376" width="11.5" style="1105" bestFit="1" customWidth="1"/>
    <col min="14377" max="14378" width="9.125" style="1105" bestFit="1" customWidth="1"/>
    <col min="14379" max="14379" width="4.75" style="1105" bestFit="1" customWidth="1"/>
    <col min="14380" max="14380" width="3.25" style="1105" bestFit="1" customWidth="1"/>
    <col min="14381" max="14381" width="11.5" style="1105" bestFit="1" customWidth="1"/>
    <col min="14382" max="14383" width="9.125" style="1105" bestFit="1" customWidth="1"/>
    <col min="14384" max="14384" width="4.75" style="1105" bestFit="1" customWidth="1"/>
    <col min="14385" max="14385" width="3.25" style="1105" bestFit="1" customWidth="1"/>
    <col min="14386" max="14386" width="11.5" style="1105" bestFit="1" customWidth="1"/>
    <col min="14387" max="14388" width="9.125" style="1105" bestFit="1" customWidth="1"/>
    <col min="14389" max="14389" width="4.75" style="1105" bestFit="1" customWidth="1"/>
    <col min="14390" max="14390" width="3.25" style="1105" bestFit="1" customWidth="1"/>
    <col min="14391" max="14391" width="11.5" style="1105" bestFit="1" customWidth="1"/>
    <col min="14392" max="14393" width="9.125" style="1105" bestFit="1" customWidth="1"/>
    <col min="14394" max="14394" width="4.75" style="1105" bestFit="1" customWidth="1"/>
    <col min="14395" max="14395" width="3.25" style="1105" bestFit="1" customWidth="1"/>
    <col min="14396" max="14396" width="11.5" style="1105" bestFit="1" customWidth="1"/>
    <col min="14397" max="14398" width="8.75" style="1105" bestFit="1" customWidth="1"/>
    <col min="14399" max="14399" width="4.75" style="1105" bestFit="1" customWidth="1"/>
    <col min="14400" max="14592" width="9" style="1105" customWidth="1"/>
    <col min="14593" max="14593" width="4.375" style="1105" customWidth="1"/>
    <col min="14594" max="14594" width="20" style="1105" customWidth="1"/>
    <col min="14595" max="14596" width="9" style="1105" hidden="1" customWidth="1"/>
    <col min="14597" max="14597" width="15.125" style="1105" customWidth="1"/>
    <col min="14598" max="14598" width="9.375" style="1105" customWidth="1"/>
    <col min="14599" max="14599" width="4.125" style="1105" bestFit="1" customWidth="1"/>
    <col min="14600" max="14600" width="9.375" style="1105" bestFit="1" customWidth="1"/>
    <col min="14601" max="14601" width="9.375" style="1105" customWidth="1"/>
    <col min="14602" max="14602" width="28.5" style="1105" customWidth="1"/>
    <col min="14603" max="14603" width="19.625" style="1105" customWidth="1"/>
    <col min="14604" max="14604" width="25.125" style="1105" customWidth="1"/>
    <col min="14605" max="14605" width="8.5" style="1105" bestFit="1" customWidth="1"/>
    <col min="14606" max="14606" width="12.375" style="1105" bestFit="1" customWidth="1"/>
    <col min="14607" max="14607" width="13.375" style="1105" bestFit="1" customWidth="1"/>
    <col min="14608" max="14608" width="9.625" style="1105" bestFit="1" customWidth="1"/>
    <col min="14609" max="14609" width="2.625" style="1105" bestFit="1" customWidth="1"/>
    <col min="14610" max="14610" width="6.375" style="1105" bestFit="1" customWidth="1"/>
    <col min="14611" max="14611" width="28" style="1105" bestFit="1" customWidth="1"/>
    <col min="14612" max="14612" width="4.625" style="1105" customWidth="1"/>
    <col min="14613" max="14613" width="7.875" style="1105" customWidth="1"/>
    <col min="14614" max="14615" width="9" style="1105" hidden="1" customWidth="1"/>
    <col min="14616" max="14616" width="3.25" style="1105" bestFit="1" customWidth="1"/>
    <col min="14617" max="14617" width="11.5" style="1105" bestFit="1" customWidth="1"/>
    <col min="14618" max="14619" width="9.625" style="1105" bestFit="1" customWidth="1"/>
    <col min="14620" max="14620" width="4.75" style="1105" bestFit="1" customWidth="1"/>
    <col min="14621" max="14621" width="3.25" style="1105" bestFit="1" customWidth="1"/>
    <col min="14622" max="14622" width="11.5" style="1105" bestFit="1" customWidth="1"/>
    <col min="14623" max="14624" width="9.125" style="1105" bestFit="1" customWidth="1"/>
    <col min="14625" max="14625" width="4.75" style="1105" bestFit="1" customWidth="1"/>
    <col min="14626" max="14626" width="3.25" style="1105" bestFit="1" customWidth="1"/>
    <col min="14627" max="14627" width="11.5" style="1105" bestFit="1" customWidth="1"/>
    <col min="14628" max="14629" width="9.125" style="1105" bestFit="1" customWidth="1"/>
    <col min="14630" max="14630" width="4.75" style="1105" bestFit="1" customWidth="1"/>
    <col min="14631" max="14631" width="3.25" style="1105" bestFit="1" customWidth="1"/>
    <col min="14632" max="14632" width="11.5" style="1105" bestFit="1" customWidth="1"/>
    <col min="14633" max="14634" width="9.125" style="1105" bestFit="1" customWidth="1"/>
    <col min="14635" max="14635" width="4.75" style="1105" bestFit="1" customWidth="1"/>
    <col min="14636" max="14636" width="3.25" style="1105" bestFit="1" customWidth="1"/>
    <col min="14637" max="14637" width="11.5" style="1105" bestFit="1" customWidth="1"/>
    <col min="14638" max="14639" width="9.125" style="1105" bestFit="1" customWidth="1"/>
    <col min="14640" max="14640" width="4.75" style="1105" bestFit="1" customWidth="1"/>
    <col min="14641" max="14641" width="3.25" style="1105" bestFit="1" customWidth="1"/>
    <col min="14642" max="14642" width="11.5" style="1105" bestFit="1" customWidth="1"/>
    <col min="14643" max="14644" width="9.125" style="1105" bestFit="1" customWidth="1"/>
    <col min="14645" max="14645" width="4.75" style="1105" bestFit="1" customWidth="1"/>
    <col min="14646" max="14646" width="3.25" style="1105" bestFit="1" customWidth="1"/>
    <col min="14647" max="14647" width="11.5" style="1105" bestFit="1" customWidth="1"/>
    <col min="14648" max="14649" width="9.125" style="1105" bestFit="1" customWidth="1"/>
    <col min="14650" max="14650" width="4.75" style="1105" bestFit="1" customWidth="1"/>
    <col min="14651" max="14651" width="3.25" style="1105" bestFit="1" customWidth="1"/>
    <col min="14652" max="14652" width="11.5" style="1105" bestFit="1" customWidth="1"/>
    <col min="14653" max="14654" width="8.75" style="1105" bestFit="1" customWidth="1"/>
    <col min="14655" max="14655" width="4.75" style="1105" bestFit="1" customWidth="1"/>
    <col min="14656" max="14848" width="9" style="1105" customWidth="1"/>
    <col min="14849" max="14849" width="4.375" style="1105" customWidth="1"/>
    <col min="14850" max="14850" width="20" style="1105" customWidth="1"/>
    <col min="14851" max="14852" width="9" style="1105" hidden="1" customWidth="1"/>
    <col min="14853" max="14853" width="15.125" style="1105" customWidth="1"/>
    <col min="14854" max="14854" width="9.375" style="1105" customWidth="1"/>
    <col min="14855" max="14855" width="4.125" style="1105" bestFit="1" customWidth="1"/>
    <col min="14856" max="14856" width="9.375" style="1105" bestFit="1" customWidth="1"/>
    <col min="14857" max="14857" width="9.375" style="1105" customWidth="1"/>
    <col min="14858" max="14858" width="28.5" style="1105" customWidth="1"/>
    <col min="14859" max="14859" width="19.625" style="1105" customWidth="1"/>
    <col min="14860" max="14860" width="25.125" style="1105" customWidth="1"/>
    <col min="14861" max="14861" width="8.5" style="1105" bestFit="1" customWidth="1"/>
    <col min="14862" max="14862" width="12.375" style="1105" bestFit="1" customWidth="1"/>
    <col min="14863" max="14863" width="13.375" style="1105" bestFit="1" customWidth="1"/>
    <col min="14864" max="14864" width="9.625" style="1105" bestFit="1" customWidth="1"/>
    <col min="14865" max="14865" width="2.625" style="1105" bestFit="1" customWidth="1"/>
    <col min="14866" max="14866" width="6.375" style="1105" bestFit="1" customWidth="1"/>
    <col min="14867" max="14867" width="28" style="1105" bestFit="1" customWidth="1"/>
    <col min="14868" max="14868" width="4.625" style="1105" customWidth="1"/>
    <col min="14869" max="14869" width="7.875" style="1105" customWidth="1"/>
    <col min="14870" max="14871" width="9" style="1105" hidden="1" customWidth="1"/>
    <col min="14872" max="14872" width="3.25" style="1105" bestFit="1" customWidth="1"/>
    <col min="14873" max="14873" width="11.5" style="1105" bestFit="1" customWidth="1"/>
    <col min="14874" max="14875" width="9.625" style="1105" bestFit="1" customWidth="1"/>
    <col min="14876" max="14876" width="4.75" style="1105" bestFit="1" customWidth="1"/>
    <col min="14877" max="14877" width="3.25" style="1105" bestFit="1" customWidth="1"/>
    <col min="14878" max="14878" width="11.5" style="1105" bestFit="1" customWidth="1"/>
    <col min="14879" max="14880" width="9.125" style="1105" bestFit="1" customWidth="1"/>
    <col min="14881" max="14881" width="4.75" style="1105" bestFit="1" customWidth="1"/>
    <col min="14882" max="14882" width="3.25" style="1105" bestFit="1" customWidth="1"/>
    <col min="14883" max="14883" width="11.5" style="1105" bestFit="1" customWidth="1"/>
    <col min="14884" max="14885" width="9.125" style="1105" bestFit="1" customWidth="1"/>
    <col min="14886" max="14886" width="4.75" style="1105" bestFit="1" customWidth="1"/>
    <col min="14887" max="14887" width="3.25" style="1105" bestFit="1" customWidth="1"/>
    <col min="14888" max="14888" width="11.5" style="1105" bestFit="1" customWidth="1"/>
    <col min="14889" max="14890" width="9.125" style="1105" bestFit="1" customWidth="1"/>
    <col min="14891" max="14891" width="4.75" style="1105" bestFit="1" customWidth="1"/>
    <col min="14892" max="14892" width="3.25" style="1105" bestFit="1" customWidth="1"/>
    <col min="14893" max="14893" width="11.5" style="1105" bestFit="1" customWidth="1"/>
    <col min="14894" max="14895" width="9.125" style="1105" bestFit="1" customWidth="1"/>
    <col min="14896" max="14896" width="4.75" style="1105" bestFit="1" customWidth="1"/>
    <col min="14897" max="14897" width="3.25" style="1105" bestFit="1" customWidth="1"/>
    <col min="14898" max="14898" width="11.5" style="1105" bestFit="1" customWidth="1"/>
    <col min="14899" max="14900" width="9.125" style="1105" bestFit="1" customWidth="1"/>
    <col min="14901" max="14901" width="4.75" style="1105" bestFit="1" customWidth="1"/>
    <col min="14902" max="14902" width="3.25" style="1105" bestFit="1" customWidth="1"/>
    <col min="14903" max="14903" width="11.5" style="1105" bestFit="1" customWidth="1"/>
    <col min="14904" max="14905" width="9.125" style="1105" bestFit="1" customWidth="1"/>
    <col min="14906" max="14906" width="4.75" style="1105" bestFit="1" customWidth="1"/>
    <col min="14907" max="14907" width="3.25" style="1105" bestFit="1" customWidth="1"/>
    <col min="14908" max="14908" width="11.5" style="1105" bestFit="1" customWidth="1"/>
    <col min="14909" max="14910" width="8.75" style="1105" bestFit="1" customWidth="1"/>
    <col min="14911" max="14911" width="4.75" style="1105" bestFit="1" customWidth="1"/>
    <col min="14912" max="15104" width="9" style="1105" customWidth="1"/>
    <col min="15105" max="15105" width="4.375" style="1105" customWidth="1"/>
    <col min="15106" max="15106" width="20" style="1105" customWidth="1"/>
    <col min="15107" max="15108" width="9" style="1105" hidden="1" customWidth="1"/>
    <col min="15109" max="15109" width="15.125" style="1105" customWidth="1"/>
    <col min="15110" max="15110" width="9.375" style="1105" customWidth="1"/>
    <col min="15111" max="15111" width="4.125" style="1105" bestFit="1" customWidth="1"/>
    <col min="15112" max="15112" width="9.375" style="1105" bestFit="1" customWidth="1"/>
    <col min="15113" max="15113" width="9.375" style="1105" customWidth="1"/>
    <col min="15114" max="15114" width="28.5" style="1105" customWidth="1"/>
    <col min="15115" max="15115" width="19.625" style="1105" customWidth="1"/>
    <col min="15116" max="15116" width="25.125" style="1105" customWidth="1"/>
    <col min="15117" max="15117" width="8.5" style="1105" bestFit="1" customWidth="1"/>
    <col min="15118" max="15118" width="12.375" style="1105" bestFit="1" customWidth="1"/>
    <col min="15119" max="15119" width="13.375" style="1105" bestFit="1" customWidth="1"/>
    <col min="15120" max="15120" width="9.625" style="1105" bestFit="1" customWidth="1"/>
    <col min="15121" max="15121" width="2.625" style="1105" bestFit="1" customWidth="1"/>
    <col min="15122" max="15122" width="6.375" style="1105" bestFit="1" customWidth="1"/>
    <col min="15123" max="15123" width="28" style="1105" bestFit="1" customWidth="1"/>
    <col min="15124" max="15124" width="4.625" style="1105" customWidth="1"/>
    <col min="15125" max="15125" width="7.875" style="1105" customWidth="1"/>
    <col min="15126" max="15127" width="9" style="1105" hidden="1" customWidth="1"/>
    <col min="15128" max="15128" width="3.25" style="1105" bestFit="1" customWidth="1"/>
    <col min="15129" max="15129" width="11.5" style="1105" bestFit="1" customWidth="1"/>
    <col min="15130" max="15131" width="9.625" style="1105" bestFit="1" customWidth="1"/>
    <col min="15132" max="15132" width="4.75" style="1105" bestFit="1" customWidth="1"/>
    <col min="15133" max="15133" width="3.25" style="1105" bestFit="1" customWidth="1"/>
    <col min="15134" max="15134" width="11.5" style="1105" bestFit="1" customWidth="1"/>
    <col min="15135" max="15136" width="9.125" style="1105" bestFit="1" customWidth="1"/>
    <col min="15137" max="15137" width="4.75" style="1105" bestFit="1" customWidth="1"/>
    <col min="15138" max="15138" width="3.25" style="1105" bestFit="1" customWidth="1"/>
    <col min="15139" max="15139" width="11.5" style="1105" bestFit="1" customWidth="1"/>
    <col min="15140" max="15141" width="9.125" style="1105" bestFit="1" customWidth="1"/>
    <col min="15142" max="15142" width="4.75" style="1105" bestFit="1" customWidth="1"/>
    <col min="15143" max="15143" width="3.25" style="1105" bestFit="1" customWidth="1"/>
    <col min="15144" max="15144" width="11.5" style="1105" bestFit="1" customWidth="1"/>
    <col min="15145" max="15146" width="9.125" style="1105" bestFit="1" customWidth="1"/>
    <col min="15147" max="15147" width="4.75" style="1105" bestFit="1" customWidth="1"/>
    <col min="15148" max="15148" width="3.25" style="1105" bestFit="1" customWidth="1"/>
    <col min="15149" max="15149" width="11.5" style="1105" bestFit="1" customWidth="1"/>
    <col min="15150" max="15151" width="9.125" style="1105" bestFit="1" customWidth="1"/>
    <col min="15152" max="15152" width="4.75" style="1105" bestFit="1" customWidth="1"/>
    <col min="15153" max="15153" width="3.25" style="1105" bestFit="1" customWidth="1"/>
    <col min="15154" max="15154" width="11.5" style="1105" bestFit="1" customWidth="1"/>
    <col min="15155" max="15156" width="9.125" style="1105" bestFit="1" customWidth="1"/>
    <col min="15157" max="15157" width="4.75" style="1105" bestFit="1" customWidth="1"/>
    <col min="15158" max="15158" width="3.25" style="1105" bestFit="1" customWidth="1"/>
    <col min="15159" max="15159" width="11.5" style="1105" bestFit="1" customWidth="1"/>
    <col min="15160" max="15161" width="9.125" style="1105" bestFit="1" customWidth="1"/>
    <col min="15162" max="15162" width="4.75" style="1105" bestFit="1" customWidth="1"/>
    <col min="15163" max="15163" width="3.25" style="1105" bestFit="1" customWidth="1"/>
    <col min="15164" max="15164" width="11.5" style="1105" bestFit="1" customWidth="1"/>
    <col min="15165" max="15166" width="8.75" style="1105" bestFit="1" customWidth="1"/>
    <col min="15167" max="15167" width="4.75" style="1105" bestFit="1" customWidth="1"/>
    <col min="15168" max="15360" width="9" style="1105" customWidth="1"/>
    <col min="15361" max="15361" width="4.375" style="1105" customWidth="1"/>
    <col min="15362" max="15362" width="20" style="1105" customWidth="1"/>
    <col min="15363" max="15364" width="9" style="1105" hidden="1" customWidth="1"/>
    <col min="15365" max="15365" width="15.125" style="1105" customWidth="1"/>
    <col min="15366" max="15366" width="9.375" style="1105" customWidth="1"/>
    <col min="15367" max="15367" width="4.125" style="1105" bestFit="1" customWidth="1"/>
    <col min="15368" max="15368" width="9.375" style="1105" bestFit="1" customWidth="1"/>
    <col min="15369" max="15369" width="9.375" style="1105" customWidth="1"/>
    <col min="15370" max="15370" width="28.5" style="1105" customWidth="1"/>
    <col min="15371" max="15371" width="19.625" style="1105" customWidth="1"/>
    <col min="15372" max="15372" width="25.125" style="1105" customWidth="1"/>
    <col min="15373" max="15373" width="8.5" style="1105" bestFit="1" customWidth="1"/>
    <col min="15374" max="15374" width="12.375" style="1105" bestFit="1" customWidth="1"/>
    <col min="15375" max="15375" width="13.375" style="1105" bestFit="1" customWidth="1"/>
    <col min="15376" max="15376" width="9.625" style="1105" bestFit="1" customWidth="1"/>
    <col min="15377" max="15377" width="2.625" style="1105" bestFit="1" customWidth="1"/>
    <col min="15378" max="15378" width="6.375" style="1105" bestFit="1" customWidth="1"/>
    <col min="15379" max="15379" width="28" style="1105" bestFit="1" customWidth="1"/>
    <col min="15380" max="15380" width="4.625" style="1105" customWidth="1"/>
    <col min="15381" max="15381" width="7.875" style="1105" customWidth="1"/>
    <col min="15382" max="15383" width="9" style="1105" hidden="1" customWidth="1"/>
    <col min="15384" max="15384" width="3.25" style="1105" bestFit="1" customWidth="1"/>
    <col min="15385" max="15385" width="11.5" style="1105" bestFit="1" customWidth="1"/>
    <col min="15386" max="15387" width="9.625" style="1105" bestFit="1" customWidth="1"/>
    <col min="15388" max="15388" width="4.75" style="1105" bestFit="1" customWidth="1"/>
    <col min="15389" max="15389" width="3.25" style="1105" bestFit="1" customWidth="1"/>
    <col min="15390" max="15390" width="11.5" style="1105" bestFit="1" customWidth="1"/>
    <col min="15391" max="15392" width="9.125" style="1105" bestFit="1" customWidth="1"/>
    <col min="15393" max="15393" width="4.75" style="1105" bestFit="1" customWidth="1"/>
    <col min="15394" max="15394" width="3.25" style="1105" bestFit="1" customWidth="1"/>
    <col min="15395" max="15395" width="11.5" style="1105" bestFit="1" customWidth="1"/>
    <col min="15396" max="15397" width="9.125" style="1105" bestFit="1" customWidth="1"/>
    <col min="15398" max="15398" width="4.75" style="1105" bestFit="1" customWidth="1"/>
    <col min="15399" max="15399" width="3.25" style="1105" bestFit="1" customWidth="1"/>
    <col min="15400" max="15400" width="11.5" style="1105" bestFit="1" customWidth="1"/>
    <col min="15401" max="15402" width="9.125" style="1105" bestFit="1" customWidth="1"/>
    <col min="15403" max="15403" width="4.75" style="1105" bestFit="1" customWidth="1"/>
    <col min="15404" max="15404" width="3.25" style="1105" bestFit="1" customWidth="1"/>
    <col min="15405" max="15405" width="11.5" style="1105" bestFit="1" customWidth="1"/>
    <col min="15406" max="15407" width="9.125" style="1105" bestFit="1" customWidth="1"/>
    <col min="15408" max="15408" width="4.75" style="1105" bestFit="1" customWidth="1"/>
    <col min="15409" max="15409" width="3.25" style="1105" bestFit="1" customWidth="1"/>
    <col min="15410" max="15410" width="11.5" style="1105" bestFit="1" customWidth="1"/>
    <col min="15411" max="15412" width="9.125" style="1105" bestFit="1" customWidth="1"/>
    <col min="15413" max="15413" width="4.75" style="1105" bestFit="1" customWidth="1"/>
    <col min="15414" max="15414" width="3.25" style="1105" bestFit="1" customWidth="1"/>
    <col min="15415" max="15415" width="11.5" style="1105" bestFit="1" customWidth="1"/>
    <col min="15416" max="15417" width="9.125" style="1105" bestFit="1" customWidth="1"/>
    <col min="15418" max="15418" width="4.75" style="1105" bestFit="1" customWidth="1"/>
    <col min="15419" max="15419" width="3.25" style="1105" bestFit="1" customWidth="1"/>
    <col min="15420" max="15420" width="11.5" style="1105" bestFit="1" customWidth="1"/>
    <col min="15421" max="15422" width="8.75" style="1105" bestFit="1" customWidth="1"/>
    <col min="15423" max="15423" width="4.75" style="1105" bestFit="1" customWidth="1"/>
    <col min="15424" max="15616" width="9" style="1105" customWidth="1"/>
    <col min="15617" max="15617" width="4.375" style="1105" customWidth="1"/>
    <col min="15618" max="15618" width="20" style="1105" customWidth="1"/>
    <col min="15619" max="15620" width="9" style="1105" hidden="1" customWidth="1"/>
    <col min="15621" max="15621" width="15.125" style="1105" customWidth="1"/>
    <col min="15622" max="15622" width="9.375" style="1105" customWidth="1"/>
    <col min="15623" max="15623" width="4.125" style="1105" bestFit="1" customWidth="1"/>
    <col min="15624" max="15624" width="9.375" style="1105" bestFit="1" customWidth="1"/>
    <col min="15625" max="15625" width="9.375" style="1105" customWidth="1"/>
    <col min="15626" max="15626" width="28.5" style="1105" customWidth="1"/>
    <col min="15627" max="15627" width="19.625" style="1105" customWidth="1"/>
    <col min="15628" max="15628" width="25.125" style="1105" customWidth="1"/>
    <col min="15629" max="15629" width="8.5" style="1105" bestFit="1" customWidth="1"/>
    <col min="15630" max="15630" width="12.375" style="1105" bestFit="1" customWidth="1"/>
    <col min="15631" max="15631" width="13.375" style="1105" bestFit="1" customWidth="1"/>
    <col min="15632" max="15632" width="9.625" style="1105" bestFit="1" customWidth="1"/>
    <col min="15633" max="15633" width="2.625" style="1105" bestFit="1" customWidth="1"/>
    <col min="15634" max="15634" width="6.375" style="1105" bestFit="1" customWidth="1"/>
    <col min="15635" max="15635" width="28" style="1105" bestFit="1" customWidth="1"/>
    <col min="15636" max="15636" width="4.625" style="1105" customWidth="1"/>
    <col min="15637" max="15637" width="7.875" style="1105" customWidth="1"/>
    <col min="15638" max="15639" width="9" style="1105" hidden="1" customWidth="1"/>
    <col min="15640" max="15640" width="3.25" style="1105" bestFit="1" customWidth="1"/>
    <col min="15641" max="15641" width="11.5" style="1105" bestFit="1" customWidth="1"/>
    <col min="15642" max="15643" width="9.625" style="1105" bestFit="1" customWidth="1"/>
    <col min="15644" max="15644" width="4.75" style="1105" bestFit="1" customWidth="1"/>
    <col min="15645" max="15645" width="3.25" style="1105" bestFit="1" customWidth="1"/>
    <col min="15646" max="15646" width="11.5" style="1105" bestFit="1" customWidth="1"/>
    <col min="15647" max="15648" width="9.125" style="1105" bestFit="1" customWidth="1"/>
    <col min="15649" max="15649" width="4.75" style="1105" bestFit="1" customWidth="1"/>
    <col min="15650" max="15650" width="3.25" style="1105" bestFit="1" customWidth="1"/>
    <col min="15651" max="15651" width="11.5" style="1105" bestFit="1" customWidth="1"/>
    <col min="15652" max="15653" width="9.125" style="1105" bestFit="1" customWidth="1"/>
    <col min="15654" max="15654" width="4.75" style="1105" bestFit="1" customWidth="1"/>
    <col min="15655" max="15655" width="3.25" style="1105" bestFit="1" customWidth="1"/>
    <col min="15656" max="15656" width="11.5" style="1105" bestFit="1" customWidth="1"/>
    <col min="15657" max="15658" width="9.125" style="1105" bestFit="1" customWidth="1"/>
    <col min="15659" max="15659" width="4.75" style="1105" bestFit="1" customWidth="1"/>
    <col min="15660" max="15660" width="3.25" style="1105" bestFit="1" customWidth="1"/>
    <col min="15661" max="15661" width="11.5" style="1105" bestFit="1" customWidth="1"/>
    <col min="15662" max="15663" width="9.125" style="1105" bestFit="1" customWidth="1"/>
    <col min="15664" max="15664" width="4.75" style="1105" bestFit="1" customWidth="1"/>
    <col min="15665" max="15665" width="3.25" style="1105" bestFit="1" customWidth="1"/>
    <col min="15666" max="15666" width="11.5" style="1105" bestFit="1" customWidth="1"/>
    <col min="15667" max="15668" width="9.125" style="1105" bestFit="1" customWidth="1"/>
    <col min="15669" max="15669" width="4.75" style="1105" bestFit="1" customWidth="1"/>
    <col min="15670" max="15670" width="3.25" style="1105" bestFit="1" customWidth="1"/>
    <col min="15671" max="15671" width="11.5" style="1105" bestFit="1" customWidth="1"/>
    <col min="15672" max="15673" width="9.125" style="1105" bestFit="1" customWidth="1"/>
    <col min="15674" max="15674" width="4.75" style="1105" bestFit="1" customWidth="1"/>
    <col min="15675" max="15675" width="3.25" style="1105" bestFit="1" customWidth="1"/>
    <col min="15676" max="15676" width="11.5" style="1105" bestFit="1" customWidth="1"/>
    <col min="15677" max="15678" width="8.75" style="1105" bestFit="1" customWidth="1"/>
    <col min="15679" max="15679" width="4.75" style="1105" bestFit="1" customWidth="1"/>
    <col min="15680" max="15872" width="9" style="1105" customWidth="1"/>
    <col min="15873" max="15873" width="4.375" style="1105" customWidth="1"/>
    <col min="15874" max="15874" width="20" style="1105" customWidth="1"/>
    <col min="15875" max="15876" width="9" style="1105" hidden="1" customWidth="1"/>
    <col min="15877" max="15877" width="15.125" style="1105" customWidth="1"/>
    <col min="15878" max="15878" width="9.375" style="1105" customWidth="1"/>
    <col min="15879" max="15879" width="4.125" style="1105" bestFit="1" customWidth="1"/>
    <col min="15880" max="15880" width="9.375" style="1105" bestFit="1" customWidth="1"/>
    <col min="15881" max="15881" width="9.375" style="1105" customWidth="1"/>
    <col min="15882" max="15882" width="28.5" style="1105" customWidth="1"/>
    <col min="15883" max="15883" width="19.625" style="1105" customWidth="1"/>
    <col min="15884" max="15884" width="25.125" style="1105" customWidth="1"/>
    <col min="15885" max="15885" width="8.5" style="1105" bestFit="1" customWidth="1"/>
    <col min="15886" max="15886" width="12.375" style="1105" bestFit="1" customWidth="1"/>
    <col min="15887" max="15887" width="13.375" style="1105" bestFit="1" customWidth="1"/>
    <col min="15888" max="15888" width="9.625" style="1105" bestFit="1" customWidth="1"/>
    <col min="15889" max="15889" width="2.625" style="1105" bestFit="1" customWidth="1"/>
    <col min="15890" max="15890" width="6.375" style="1105" bestFit="1" customWidth="1"/>
    <col min="15891" max="15891" width="28" style="1105" bestFit="1" customWidth="1"/>
    <col min="15892" max="15892" width="4.625" style="1105" customWidth="1"/>
    <col min="15893" max="15893" width="7.875" style="1105" customWidth="1"/>
    <col min="15894" max="15895" width="9" style="1105" hidden="1" customWidth="1"/>
    <col min="15896" max="15896" width="3.25" style="1105" bestFit="1" customWidth="1"/>
    <col min="15897" max="15897" width="11.5" style="1105" bestFit="1" customWidth="1"/>
    <col min="15898" max="15899" width="9.625" style="1105" bestFit="1" customWidth="1"/>
    <col min="15900" max="15900" width="4.75" style="1105" bestFit="1" customWidth="1"/>
    <col min="15901" max="15901" width="3.25" style="1105" bestFit="1" customWidth="1"/>
    <col min="15902" max="15902" width="11.5" style="1105" bestFit="1" customWidth="1"/>
    <col min="15903" max="15904" width="9.125" style="1105" bestFit="1" customWidth="1"/>
    <col min="15905" max="15905" width="4.75" style="1105" bestFit="1" customWidth="1"/>
    <col min="15906" max="15906" width="3.25" style="1105" bestFit="1" customWidth="1"/>
    <col min="15907" max="15907" width="11.5" style="1105" bestFit="1" customWidth="1"/>
    <col min="15908" max="15909" width="9.125" style="1105" bestFit="1" customWidth="1"/>
    <col min="15910" max="15910" width="4.75" style="1105" bestFit="1" customWidth="1"/>
    <col min="15911" max="15911" width="3.25" style="1105" bestFit="1" customWidth="1"/>
    <col min="15912" max="15912" width="11.5" style="1105" bestFit="1" customWidth="1"/>
    <col min="15913" max="15914" width="9.125" style="1105" bestFit="1" customWidth="1"/>
    <col min="15915" max="15915" width="4.75" style="1105" bestFit="1" customWidth="1"/>
    <col min="15916" max="15916" width="3.25" style="1105" bestFit="1" customWidth="1"/>
    <col min="15917" max="15917" width="11.5" style="1105" bestFit="1" customWidth="1"/>
    <col min="15918" max="15919" width="9.125" style="1105" bestFit="1" customWidth="1"/>
    <col min="15920" max="15920" width="4.75" style="1105" bestFit="1" customWidth="1"/>
    <col min="15921" max="15921" width="3.25" style="1105" bestFit="1" customWidth="1"/>
    <col min="15922" max="15922" width="11.5" style="1105" bestFit="1" customWidth="1"/>
    <col min="15923" max="15924" width="9.125" style="1105" bestFit="1" customWidth="1"/>
    <col min="15925" max="15925" width="4.75" style="1105" bestFit="1" customWidth="1"/>
    <col min="15926" max="15926" width="3.25" style="1105" bestFit="1" customWidth="1"/>
    <col min="15927" max="15927" width="11.5" style="1105" bestFit="1" customWidth="1"/>
    <col min="15928" max="15929" width="9.125" style="1105" bestFit="1" customWidth="1"/>
    <col min="15930" max="15930" width="4.75" style="1105" bestFit="1" customWidth="1"/>
    <col min="15931" max="15931" width="3.25" style="1105" bestFit="1" customWidth="1"/>
    <col min="15932" max="15932" width="11.5" style="1105" bestFit="1" customWidth="1"/>
    <col min="15933" max="15934" width="8.75" style="1105" bestFit="1" customWidth="1"/>
    <col min="15935" max="15935" width="4.75" style="1105" bestFit="1" customWidth="1"/>
    <col min="15936" max="16128" width="9" style="1105" customWidth="1"/>
    <col min="16129" max="16129" width="4.375" style="1105" customWidth="1"/>
    <col min="16130" max="16130" width="20" style="1105" customWidth="1"/>
    <col min="16131" max="16132" width="9" style="1105" hidden="1" customWidth="1"/>
    <col min="16133" max="16133" width="15.125" style="1105" customWidth="1"/>
    <col min="16134" max="16134" width="9.375" style="1105" customWidth="1"/>
    <col min="16135" max="16135" width="4.125" style="1105" bestFit="1" customWidth="1"/>
    <col min="16136" max="16136" width="9.375" style="1105" bestFit="1" customWidth="1"/>
    <col min="16137" max="16137" width="9.375" style="1105" customWidth="1"/>
    <col min="16138" max="16138" width="28.5" style="1105" customWidth="1"/>
    <col min="16139" max="16139" width="19.625" style="1105" customWidth="1"/>
    <col min="16140" max="16140" width="25.125" style="1105" customWidth="1"/>
    <col min="16141" max="16141" width="8.5" style="1105" bestFit="1" customWidth="1"/>
    <col min="16142" max="16142" width="12.375" style="1105" bestFit="1" customWidth="1"/>
    <col min="16143" max="16143" width="13.375" style="1105" bestFit="1" customWidth="1"/>
    <col min="16144" max="16144" width="9.625" style="1105" bestFit="1" customWidth="1"/>
    <col min="16145" max="16145" width="2.625" style="1105" bestFit="1" customWidth="1"/>
    <col min="16146" max="16146" width="6.375" style="1105" bestFit="1" customWidth="1"/>
    <col min="16147" max="16147" width="28" style="1105" bestFit="1" customWidth="1"/>
    <col min="16148" max="16148" width="4.625" style="1105" customWidth="1"/>
    <col min="16149" max="16149" width="7.875" style="1105" customWidth="1"/>
    <col min="16150" max="16151" width="9" style="1105" hidden="1" customWidth="1"/>
    <col min="16152" max="16152" width="3.25" style="1105" bestFit="1" customWidth="1"/>
    <col min="16153" max="16153" width="11.5" style="1105" bestFit="1" customWidth="1"/>
    <col min="16154" max="16155" width="9.625" style="1105" bestFit="1" customWidth="1"/>
    <col min="16156" max="16156" width="4.75" style="1105" bestFit="1" customWidth="1"/>
    <col min="16157" max="16157" width="3.25" style="1105" bestFit="1" customWidth="1"/>
    <col min="16158" max="16158" width="11.5" style="1105" bestFit="1" customWidth="1"/>
    <col min="16159" max="16160" width="9.125" style="1105" bestFit="1" customWidth="1"/>
    <col min="16161" max="16161" width="4.75" style="1105" bestFit="1" customWidth="1"/>
    <col min="16162" max="16162" width="3.25" style="1105" bestFit="1" customWidth="1"/>
    <col min="16163" max="16163" width="11.5" style="1105" bestFit="1" customWidth="1"/>
    <col min="16164" max="16165" width="9.125" style="1105" bestFit="1" customWidth="1"/>
    <col min="16166" max="16166" width="4.75" style="1105" bestFit="1" customWidth="1"/>
    <col min="16167" max="16167" width="3.25" style="1105" bestFit="1" customWidth="1"/>
    <col min="16168" max="16168" width="11.5" style="1105" bestFit="1" customWidth="1"/>
    <col min="16169" max="16170" width="9.125" style="1105" bestFit="1" customWidth="1"/>
    <col min="16171" max="16171" width="4.75" style="1105" bestFit="1" customWidth="1"/>
    <col min="16172" max="16172" width="3.25" style="1105" bestFit="1" customWidth="1"/>
    <col min="16173" max="16173" width="11.5" style="1105" bestFit="1" customWidth="1"/>
    <col min="16174" max="16175" width="9.125" style="1105" bestFit="1" customWidth="1"/>
    <col min="16176" max="16176" width="4.75" style="1105" bestFit="1" customWidth="1"/>
    <col min="16177" max="16177" width="3.25" style="1105" bestFit="1" customWidth="1"/>
    <col min="16178" max="16178" width="11.5" style="1105" bestFit="1" customWidth="1"/>
    <col min="16179" max="16180" width="9.125" style="1105" bestFit="1" customWidth="1"/>
    <col min="16181" max="16181" width="4.75" style="1105" bestFit="1" customWidth="1"/>
    <col min="16182" max="16182" width="3.25" style="1105" bestFit="1" customWidth="1"/>
    <col min="16183" max="16183" width="11.5" style="1105" bestFit="1" customWidth="1"/>
    <col min="16184" max="16185" width="9.125" style="1105" bestFit="1" customWidth="1"/>
    <col min="16186" max="16186" width="4.75" style="1105" bestFit="1" customWidth="1"/>
    <col min="16187" max="16187" width="3.25" style="1105" bestFit="1" customWidth="1"/>
    <col min="16188" max="16188" width="11.5" style="1105" bestFit="1" customWidth="1"/>
    <col min="16189" max="16190" width="8.75" style="1105" bestFit="1" customWidth="1"/>
    <col min="16191" max="16191" width="4.75" style="1105" bestFit="1" customWidth="1"/>
    <col min="16192" max="16384" width="9" style="1105" customWidth="1"/>
  </cols>
  <sheetData>
    <row r="1" spans="1:63" s="1106" customFormat="1" ht="105" customHeight="1">
      <c r="A1" s="1106" t="s">
        <v>349</v>
      </c>
      <c r="B1" s="1107" t="s">
        <v>351</v>
      </c>
      <c r="C1" s="1107" t="s">
        <v>361</v>
      </c>
      <c r="D1" s="1107" t="s">
        <v>363</v>
      </c>
      <c r="E1" s="1107" t="s">
        <v>365</v>
      </c>
      <c r="F1" s="1107" t="s">
        <v>366</v>
      </c>
      <c r="G1" s="1107" t="s">
        <v>367</v>
      </c>
      <c r="H1" s="1109" t="s">
        <v>369</v>
      </c>
      <c r="I1" s="1109" t="s">
        <v>372</v>
      </c>
      <c r="J1" s="1109" t="s">
        <v>46</v>
      </c>
      <c r="K1" s="1109" t="s">
        <v>283</v>
      </c>
      <c r="L1" s="1109" t="s">
        <v>378</v>
      </c>
      <c r="M1" s="1109" t="s">
        <v>385</v>
      </c>
      <c r="N1" s="1109" t="s">
        <v>389</v>
      </c>
      <c r="O1" s="1109" t="s">
        <v>400</v>
      </c>
      <c r="P1" s="1109" t="s">
        <v>407</v>
      </c>
      <c r="Q1" s="1109" t="s">
        <v>414</v>
      </c>
      <c r="R1" s="1109" t="s">
        <v>416</v>
      </c>
      <c r="S1" s="1109" t="s">
        <v>423</v>
      </c>
      <c r="T1" s="1109" t="s">
        <v>427</v>
      </c>
      <c r="U1" s="1109" t="s">
        <v>432</v>
      </c>
      <c r="V1" s="1109" t="s">
        <v>442</v>
      </c>
      <c r="W1" s="1109" t="s">
        <v>446</v>
      </c>
      <c r="X1" s="1110" t="s">
        <v>455</v>
      </c>
      <c r="Y1" s="1110" t="s">
        <v>216</v>
      </c>
      <c r="Z1" s="1110" t="s">
        <v>458</v>
      </c>
      <c r="AA1" s="1110" t="s">
        <v>468</v>
      </c>
      <c r="AB1" s="1110" t="s">
        <v>470</v>
      </c>
      <c r="AC1" s="1111" t="s">
        <v>471</v>
      </c>
      <c r="AD1" s="1111" t="s">
        <v>475</v>
      </c>
      <c r="AE1" s="1111" t="s">
        <v>36</v>
      </c>
      <c r="AF1" s="1111" t="s">
        <v>481</v>
      </c>
      <c r="AG1" s="1111" t="s">
        <v>483</v>
      </c>
      <c r="AH1" s="1110" t="s">
        <v>297</v>
      </c>
      <c r="AI1" s="1110" t="s">
        <v>501</v>
      </c>
      <c r="AJ1" s="1110" t="s">
        <v>503</v>
      </c>
      <c r="AK1" s="1110" t="s">
        <v>488</v>
      </c>
      <c r="AL1" s="1110" t="s">
        <v>508</v>
      </c>
      <c r="AM1" s="1111" t="s">
        <v>514</v>
      </c>
      <c r="AN1" s="1111" t="s">
        <v>519</v>
      </c>
      <c r="AO1" s="1111" t="s">
        <v>236</v>
      </c>
      <c r="AP1" s="1111" t="s">
        <v>523</v>
      </c>
      <c r="AQ1" s="1111" t="s">
        <v>528</v>
      </c>
      <c r="AR1" s="1110" t="s">
        <v>165</v>
      </c>
      <c r="AS1" s="1110" t="s">
        <v>532</v>
      </c>
      <c r="AT1" s="1110" t="s">
        <v>536</v>
      </c>
      <c r="AU1" s="1110" t="s">
        <v>162</v>
      </c>
      <c r="AV1" s="1110" t="s">
        <v>540</v>
      </c>
      <c r="AW1" s="1111" t="s">
        <v>545</v>
      </c>
      <c r="AX1" s="1111" t="s">
        <v>546</v>
      </c>
      <c r="AY1" s="1111" t="s">
        <v>549</v>
      </c>
      <c r="AZ1" s="1111" t="s">
        <v>557</v>
      </c>
      <c r="BA1" s="1111" t="s">
        <v>173</v>
      </c>
      <c r="BB1" s="1110" t="s">
        <v>561</v>
      </c>
      <c r="BC1" s="1110" t="s">
        <v>569</v>
      </c>
      <c r="BD1" s="1110" t="s">
        <v>570</v>
      </c>
      <c r="BE1" s="1110" t="s">
        <v>518</v>
      </c>
      <c r="BF1" s="1110" t="s">
        <v>576</v>
      </c>
      <c r="BG1" s="1111" t="s">
        <v>579</v>
      </c>
      <c r="BH1" s="1111" t="s">
        <v>269</v>
      </c>
      <c r="BI1" s="1111" t="s">
        <v>582</v>
      </c>
      <c r="BJ1" s="1111" t="s">
        <v>586</v>
      </c>
      <c r="BK1" s="1111" t="s">
        <v>591</v>
      </c>
    </row>
    <row r="2" spans="1:63">
      <c r="A2" s="1105">
        <v>1</v>
      </c>
      <c r="B2" s="1105" t="s">
        <v>54</v>
      </c>
      <c r="C2" s="1105" t="s">
        <v>115</v>
      </c>
      <c r="D2" s="1105" t="s">
        <v>594</v>
      </c>
      <c r="E2" s="1105" t="s">
        <v>89</v>
      </c>
      <c r="F2" s="1105" t="s">
        <v>596</v>
      </c>
      <c r="G2" s="1105">
        <v>5</v>
      </c>
      <c r="H2" s="1105" t="s">
        <v>603</v>
      </c>
      <c r="I2" s="1105" t="s">
        <v>612</v>
      </c>
      <c r="J2" s="1105" t="s">
        <v>616</v>
      </c>
      <c r="K2" s="1105" t="s">
        <v>617</v>
      </c>
      <c r="L2" s="1105" t="s">
        <v>61</v>
      </c>
      <c r="M2" s="1105" t="s">
        <v>624</v>
      </c>
      <c r="N2" s="1105" t="s">
        <v>628</v>
      </c>
      <c r="P2" s="1105" t="s">
        <v>629</v>
      </c>
      <c r="Q2" s="1105" t="s">
        <v>638</v>
      </c>
      <c r="R2" s="1105" t="s">
        <v>642</v>
      </c>
      <c r="T2" s="1105" t="s">
        <v>645</v>
      </c>
      <c r="U2" s="1105" t="s">
        <v>497</v>
      </c>
      <c r="V2" s="1105" t="s">
        <v>17</v>
      </c>
      <c r="W2" s="1105" t="s">
        <v>649</v>
      </c>
      <c r="X2" s="1105" t="s">
        <v>44</v>
      </c>
      <c r="Y2" s="1105" t="s">
        <v>659</v>
      </c>
      <c r="Z2" s="1105" t="s">
        <v>629</v>
      </c>
      <c r="AB2" s="1105" t="s">
        <v>661</v>
      </c>
      <c r="AC2" s="1108" t="s">
        <v>26</v>
      </c>
      <c r="AD2" s="1108" t="s">
        <v>128</v>
      </c>
      <c r="AE2" s="1108" t="s">
        <v>629</v>
      </c>
      <c r="AG2" s="1108" t="s">
        <v>661</v>
      </c>
    </row>
    <row r="3" spans="1:63">
      <c r="A3" s="1105">
        <v>2</v>
      </c>
      <c r="B3" s="1105" t="s">
        <v>54</v>
      </c>
      <c r="C3" s="1105" t="s">
        <v>115</v>
      </c>
      <c r="D3" s="1105" t="s">
        <v>594</v>
      </c>
      <c r="E3" s="1105" t="s">
        <v>89</v>
      </c>
      <c r="F3" s="1105" t="s">
        <v>596</v>
      </c>
      <c r="H3" s="1105" t="s">
        <v>380</v>
      </c>
      <c r="I3" s="1105" t="s">
        <v>669</v>
      </c>
      <c r="J3" s="1105" t="s">
        <v>176</v>
      </c>
      <c r="K3" s="1105" t="s">
        <v>670</v>
      </c>
      <c r="L3" s="1105" t="s">
        <v>672</v>
      </c>
      <c r="M3" s="1105" t="s">
        <v>673</v>
      </c>
      <c r="N3" s="1105" t="s">
        <v>674</v>
      </c>
      <c r="P3" s="1105" t="s">
        <v>677</v>
      </c>
      <c r="Q3" s="1105" t="s">
        <v>638</v>
      </c>
      <c r="R3" s="1105" t="s">
        <v>642</v>
      </c>
      <c r="S3" s="1108" t="s">
        <v>679</v>
      </c>
      <c r="T3" s="1105" t="s">
        <v>645</v>
      </c>
      <c r="U3" s="1105" t="s">
        <v>497</v>
      </c>
      <c r="V3" s="1105" t="s">
        <v>17</v>
      </c>
      <c r="W3" s="1105" t="s">
        <v>649</v>
      </c>
      <c r="X3" s="1105" t="s">
        <v>44</v>
      </c>
      <c r="Y3" s="1105" t="s">
        <v>659</v>
      </c>
      <c r="Z3" s="1105" t="s">
        <v>691</v>
      </c>
      <c r="AB3" s="1105" t="s">
        <v>661</v>
      </c>
      <c r="AC3" s="1105" t="s">
        <v>26</v>
      </c>
      <c r="AD3" s="1105" t="s">
        <v>128</v>
      </c>
      <c r="AE3" s="1105" t="s">
        <v>677</v>
      </c>
      <c r="AG3" s="1105" t="s">
        <v>661</v>
      </c>
      <c r="AH3" s="1108" t="s">
        <v>392</v>
      </c>
      <c r="AI3" s="1108" t="s">
        <v>694</v>
      </c>
      <c r="AJ3" s="1108" t="s">
        <v>695</v>
      </c>
      <c r="AK3" s="1108" t="s">
        <v>695</v>
      </c>
      <c r="AL3" s="1108" t="s">
        <v>661</v>
      </c>
      <c r="AM3" s="1108" t="s">
        <v>697</v>
      </c>
      <c r="AN3" s="1108" t="s">
        <v>172</v>
      </c>
      <c r="AO3" s="1108" t="s">
        <v>698</v>
      </c>
      <c r="AP3" s="1108" t="s">
        <v>700</v>
      </c>
      <c r="AQ3" s="1108" t="s">
        <v>661</v>
      </c>
    </row>
    <row r="4" spans="1:63">
      <c r="A4" s="1105">
        <v>3</v>
      </c>
      <c r="B4" s="1105" t="s">
        <v>54</v>
      </c>
      <c r="C4" s="1105" t="s">
        <v>115</v>
      </c>
      <c r="D4" s="1105" t="s">
        <v>594</v>
      </c>
      <c r="E4" s="1105" t="s">
        <v>89</v>
      </c>
      <c r="F4" s="1105" t="s">
        <v>596</v>
      </c>
      <c r="H4" s="1105" t="s">
        <v>702</v>
      </c>
      <c r="I4" s="1105" t="s">
        <v>689</v>
      </c>
      <c r="J4" s="1105" t="s">
        <v>709</v>
      </c>
      <c r="K4" s="1105" t="s">
        <v>34</v>
      </c>
      <c r="L4" s="1105" t="s">
        <v>672</v>
      </c>
      <c r="M4" s="1105" t="s">
        <v>673</v>
      </c>
      <c r="N4" s="1105" t="s">
        <v>715</v>
      </c>
      <c r="P4" s="1105" t="s">
        <v>717</v>
      </c>
      <c r="Q4" s="1105" t="s">
        <v>638</v>
      </c>
      <c r="R4" s="1105" t="s">
        <v>642</v>
      </c>
      <c r="S4" s="1108" t="s">
        <v>679</v>
      </c>
      <c r="T4" s="1105" t="s">
        <v>645</v>
      </c>
      <c r="U4" s="1105" t="s">
        <v>497</v>
      </c>
      <c r="V4" s="1105" t="s">
        <v>17</v>
      </c>
      <c r="W4" s="1105" t="s">
        <v>649</v>
      </c>
      <c r="X4" s="1105" t="s">
        <v>44</v>
      </c>
      <c r="Y4" s="1105" t="s">
        <v>659</v>
      </c>
      <c r="Z4" s="1105" t="s">
        <v>691</v>
      </c>
      <c r="AB4" s="1105" t="s">
        <v>661</v>
      </c>
      <c r="AC4" s="1105" t="s">
        <v>26</v>
      </c>
      <c r="AD4" s="1105" t="s">
        <v>128</v>
      </c>
      <c r="AE4" s="1105" t="s">
        <v>717</v>
      </c>
      <c r="AG4" s="1105" t="s">
        <v>661</v>
      </c>
      <c r="AH4" s="1105" t="s">
        <v>109</v>
      </c>
      <c r="AI4" s="1105" t="s">
        <v>84</v>
      </c>
      <c r="AJ4" s="1105" t="s">
        <v>691</v>
      </c>
      <c r="AL4" s="1105" t="s">
        <v>661</v>
      </c>
      <c r="AM4" s="1105" t="s">
        <v>72</v>
      </c>
      <c r="AN4" s="1105" t="s">
        <v>718</v>
      </c>
      <c r="AO4" s="1105" t="s">
        <v>723</v>
      </c>
      <c r="AQ4" s="1105" t="s">
        <v>661</v>
      </c>
      <c r="AR4" s="1108" t="s">
        <v>392</v>
      </c>
      <c r="AS4" s="1108" t="s">
        <v>694</v>
      </c>
      <c r="AT4" s="1108" t="s">
        <v>695</v>
      </c>
      <c r="AU4" s="1108" t="s">
        <v>695</v>
      </c>
      <c r="AV4" s="1108" t="s">
        <v>661</v>
      </c>
      <c r="AW4" s="1108" t="s">
        <v>697</v>
      </c>
      <c r="AX4" s="1108" t="s">
        <v>172</v>
      </c>
      <c r="AY4" s="1108" t="s">
        <v>733</v>
      </c>
      <c r="AZ4" s="1108" t="s">
        <v>735</v>
      </c>
      <c r="BA4" s="1108" t="s">
        <v>661</v>
      </c>
      <c r="BB4" s="1108" t="s">
        <v>530</v>
      </c>
      <c r="BC4" s="1108" t="s">
        <v>739</v>
      </c>
      <c r="BD4" s="1108" t="s">
        <v>434</v>
      </c>
      <c r="BE4" s="1108" t="s">
        <v>434</v>
      </c>
      <c r="BF4" s="1108" t="s">
        <v>661</v>
      </c>
    </row>
    <row r="5" spans="1:63">
      <c r="A5" s="1105">
        <v>4</v>
      </c>
      <c r="B5" s="1105" t="s">
        <v>54</v>
      </c>
      <c r="C5" s="1105" t="s">
        <v>115</v>
      </c>
      <c r="D5" s="1105" t="s">
        <v>594</v>
      </c>
      <c r="E5" s="1105" t="s">
        <v>89</v>
      </c>
      <c r="F5" s="1105" t="s">
        <v>596</v>
      </c>
      <c r="H5" s="1105" t="s">
        <v>743</v>
      </c>
      <c r="I5" s="1105" t="s">
        <v>748</v>
      </c>
      <c r="J5" s="1105" t="s">
        <v>347</v>
      </c>
      <c r="K5" s="1105" t="s">
        <v>750</v>
      </c>
      <c r="L5" s="1105" t="s">
        <v>672</v>
      </c>
      <c r="M5" s="1105" t="s">
        <v>673</v>
      </c>
      <c r="N5" s="1105" t="s">
        <v>464</v>
      </c>
      <c r="P5" s="1105" t="s">
        <v>752</v>
      </c>
      <c r="Q5" s="1105" t="s">
        <v>638</v>
      </c>
      <c r="R5" s="1105" t="s">
        <v>642</v>
      </c>
      <c r="S5" s="1108" t="s">
        <v>679</v>
      </c>
      <c r="T5" s="1105" t="s">
        <v>645</v>
      </c>
      <c r="U5" s="1105" t="s">
        <v>497</v>
      </c>
      <c r="V5" s="1105" t="s">
        <v>17</v>
      </c>
      <c r="W5" s="1105" t="s">
        <v>649</v>
      </c>
      <c r="X5" s="1105" t="s">
        <v>44</v>
      </c>
      <c r="Y5" s="1105" t="s">
        <v>659</v>
      </c>
      <c r="Z5" s="1105" t="s">
        <v>756</v>
      </c>
      <c r="AB5" s="1105" t="s">
        <v>224</v>
      </c>
      <c r="AC5" s="1105" t="s">
        <v>26</v>
      </c>
      <c r="AD5" s="1105" t="s">
        <v>128</v>
      </c>
      <c r="AE5" s="1105" t="s">
        <v>752</v>
      </c>
      <c r="AG5" s="1105" t="s">
        <v>224</v>
      </c>
      <c r="AH5" s="1105" t="s">
        <v>697</v>
      </c>
      <c r="AI5" s="1105" t="s">
        <v>172</v>
      </c>
      <c r="AJ5" s="1105" t="s">
        <v>762</v>
      </c>
      <c r="AK5" s="1108" t="s">
        <v>765</v>
      </c>
      <c r="AL5" s="1105" t="s">
        <v>224</v>
      </c>
    </row>
    <row r="6" spans="1:63">
      <c r="A6" s="1105">
        <v>5</v>
      </c>
      <c r="B6" s="1105" t="s">
        <v>54</v>
      </c>
      <c r="C6" s="1105" t="s">
        <v>115</v>
      </c>
      <c r="D6" s="1105" t="s">
        <v>594</v>
      </c>
      <c r="E6" s="1105" t="s">
        <v>89</v>
      </c>
      <c r="F6" s="1105" t="s">
        <v>596</v>
      </c>
      <c r="H6" s="1105" t="s">
        <v>768</v>
      </c>
      <c r="I6" s="1105" t="s">
        <v>771</v>
      </c>
      <c r="J6" s="1105" t="s">
        <v>778</v>
      </c>
      <c r="K6" s="1105" t="s">
        <v>522</v>
      </c>
      <c r="L6" s="1105" t="s">
        <v>61</v>
      </c>
      <c r="M6" s="1105" t="s">
        <v>624</v>
      </c>
      <c r="N6" s="1105" t="s">
        <v>779</v>
      </c>
      <c r="P6" s="1105" t="s">
        <v>691</v>
      </c>
      <c r="Q6" s="1105" t="s">
        <v>638</v>
      </c>
      <c r="R6" s="1105" t="s">
        <v>642</v>
      </c>
      <c r="S6" s="1108" t="s">
        <v>679</v>
      </c>
      <c r="T6" s="1105" t="s">
        <v>645</v>
      </c>
      <c r="U6" s="1105" t="s">
        <v>497</v>
      </c>
      <c r="V6" s="1105" t="s">
        <v>17</v>
      </c>
      <c r="W6" s="1105" t="s">
        <v>649</v>
      </c>
      <c r="X6" s="1105" t="s">
        <v>44</v>
      </c>
      <c r="Y6" s="1105" t="s">
        <v>659</v>
      </c>
      <c r="Z6" s="1105" t="s">
        <v>691</v>
      </c>
      <c r="AB6" s="1105" t="s">
        <v>661</v>
      </c>
      <c r="AC6" s="1105" t="s">
        <v>26</v>
      </c>
      <c r="AD6" s="1105" t="s">
        <v>128</v>
      </c>
      <c r="AE6" s="1105" t="s">
        <v>691</v>
      </c>
      <c r="AG6" s="1105" t="s">
        <v>661</v>
      </c>
      <c r="AH6" s="1105" t="s">
        <v>109</v>
      </c>
      <c r="AI6" s="1105" t="s">
        <v>84</v>
      </c>
      <c r="AJ6" s="1105" t="s">
        <v>691</v>
      </c>
      <c r="AK6" s="1105" t="s">
        <v>781</v>
      </c>
      <c r="AL6" s="1105" t="s">
        <v>661</v>
      </c>
      <c r="AM6" s="1108" t="s">
        <v>392</v>
      </c>
      <c r="AN6" s="1108" t="s">
        <v>694</v>
      </c>
      <c r="AO6" s="1108" t="s">
        <v>73</v>
      </c>
      <c r="AP6" s="1108" t="s">
        <v>73</v>
      </c>
      <c r="AQ6" s="1108" t="s">
        <v>661</v>
      </c>
      <c r="AR6" s="1108" t="s">
        <v>697</v>
      </c>
      <c r="AS6" s="1108" t="s">
        <v>172</v>
      </c>
      <c r="AT6" s="1108" t="s">
        <v>434</v>
      </c>
      <c r="AU6" s="1108" t="s">
        <v>786</v>
      </c>
      <c r="AV6" s="1108" t="s">
        <v>661</v>
      </c>
    </row>
    <row r="7" spans="1:63">
      <c r="A7" s="1105">
        <v>6</v>
      </c>
      <c r="B7" s="1105" t="s">
        <v>790</v>
      </c>
      <c r="C7" s="1105" t="s">
        <v>792</v>
      </c>
      <c r="D7" s="1105" t="s">
        <v>637</v>
      </c>
      <c r="E7" s="1105" t="s">
        <v>793</v>
      </c>
      <c r="F7" s="1105" t="s">
        <v>795</v>
      </c>
      <c r="G7" s="1108">
        <v>8</v>
      </c>
      <c r="H7" s="1105" t="s">
        <v>95</v>
      </c>
      <c r="I7" s="1105" t="s">
        <v>502</v>
      </c>
      <c r="J7" s="1105" t="s">
        <v>200</v>
      </c>
      <c r="K7" s="1105" t="s">
        <v>799</v>
      </c>
      <c r="L7" s="1105" t="s">
        <v>803</v>
      </c>
      <c r="M7" s="1105" t="s">
        <v>808</v>
      </c>
      <c r="N7" s="1105" t="s">
        <v>86</v>
      </c>
      <c r="P7" s="1105" t="s">
        <v>50</v>
      </c>
      <c r="Q7" s="1105" t="s">
        <v>638</v>
      </c>
      <c r="R7" s="1105" t="s">
        <v>642</v>
      </c>
      <c r="T7" s="1105" t="s">
        <v>645</v>
      </c>
      <c r="U7" s="1105" t="s">
        <v>497</v>
      </c>
      <c r="V7" s="1105" t="s">
        <v>17</v>
      </c>
      <c r="W7" s="1105" t="s">
        <v>649</v>
      </c>
      <c r="X7" s="1105" t="s">
        <v>44</v>
      </c>
      <c r="Y7" s="1105" t="s">
        <v>659</v>
      </c>
      <c r="Z7" s="1105" t="s">
        <v>329</v>
      </c>
      <c r="AB7" s="1105" t="s">
        <v>661</v>
      </c>
      <c r="AC7" s="1105" t="s">
        <v>26</v>
      </c>
      <c r="AD7" s="1105" t="s">
        <v>128</v>
      </c>
      <c r="AE7" s="1105" t="s">
        <v>50</v>
      </c>
      <c r="AG7" s="1105" t="s">
        <v>661</v>
      </c>
    </row>
    <row r="8" spans="1:63">
      <c r="A8" s="1105">
        <v>7</v>
      </c>
      <c r="B8" s="1105" t="s">
        <v>790</v>
      </c>
      <c r="C8" s="1105" t="s">
        <v>792</v>
      </c>
      <c r="D8" s="1105" t="s">
        <v>637</v>
      </c>
      <c r="E8" s="1105" t="s">
        <v>793</v>
      </c>
      <c r="F8" s="1105" t="s">
        <v>795</v>
      </c>
      <c r="G8" s="1105">
        <v>8</v>
      </c>
      <c r="H8" s="1105" t="s">
        <v>815</v>
      </c>
      <c r="I8" s="1105" t="s">
        <v>824</v>
      </c>
      <c r="J8" s="1105" t="s">
        <v>411</v>
      </c>
      <c r="K8" s="1105" t="s">
        <v>828</v>
      </c>
      <c r="L8" s="1105" t="s">
        <v>803</v>
      </c>
      <c r="M8" s="1105" t="s">
        <v>808</v>
      </c>
      <c r="N8" s="1105" t="s">
        <v>428</v>
      </c>
      <c r="P8" s="1105" t="s">
        <v>691</v>
      </c>
      <c r="Q8" s="1105" t="s">
        <v>638</v>
      </c>
      <c r="R8" s="1105" t="s">
        <v>642</v>
      </c>
      <c r="T8" s="1105" t="s">
        <v>645</v>
      </c>
      <c r="U8" s="1105" t="s">
        <v>497</v>
      </c>
      <c r="V8" s="1105" t="s">
        <v>17</v>
      </c>
      <c r="W8" s="1105" t="s">
        <v>649</v>
      </c>
      <c r="X8" s="1105" t="s">
        <v>44</v>
      </c>
      <c r="Y8" s="1105" t="s">
        <v>659</v>
      </c>
      <c r="Z8" s="1105" t="s">
        <v>691</v>
      </c>
      <c r="AB8" s="1105" t="s">
        <v>224</v>
      </c>
      <c r="AC8" s="1105" t="s">
        <v>26</v>
      </c>
      <c r="AD8" s="1105" t="s">
        <v>128</v>
      </c>
      <c r="AE8" s="1105" t="s">
        <v>691</v>
      </c>
      <c r="AG8" s="1105" t="s">
        <v>224</v>
      </c>
    </row>
    <row r="9" spans="1:63">
      <c r="A9" s="1105">
        <v>8</v>
      </c>
      <c r="B9" s="1105" t="s">
        <v>790</v>
      </c>
      <c r="C9" s="1105" t="s">
        <v>792</v>
      </c>
      <c r="D9" s="1105" t="s">
        <v>637</v>
      </c>
      <c r="E9" s="1105" t="s">
        <v>793</v>
      </c>
      <c r="F9" s="1105" t="s">
        <v>795</v>
      </c>
      <c r="H9" s="1105" t="s">
        <v>831</v>
      </c>
      <c r="I9" s="1105" t="s">
        <v>120</v>
      </c>
      <c r="J9" s="1105" t="s">
        <v>832</v>
      </c>
      <c r="K9" s="1105" t="s">
        <v>836</v>
      </c>
      <c r="L9" s="1105" t="s">
        <v>838</v>
      </c>
      <c r="M9" s="1105" t="s">
        <v>840</v>
      </c>
      <c r="N9" s="1105" t="s">
        <v>843</v>
      </c>
      <c r="O9" s="1108" t="s">
        <v>845</v>
      </c>
      <c r="P9" s="1105" t="s">
        <v>691</v>
      </c>
      <c r="Q9" s="1105" t="s">
        <v>638</v>
      </c>
      <c r="R9" s="1105" t="s">
        <v>642</v>
      </c>
      <c r="T9" s="1105" t="s">
        <v>645</v>
      </c>
      <c r="U9" s="1105" t="s">
        <v>497</v>
      </c>
      <c r="V9" s="1105" t="s">
        <v>17</v>
      </c>
      <c r="W9" s="1105" t="s">
        <v>649</v>
      </c>
      <c r="X9" s="1105" t="s">
        <v>44</v>
      </c>
      <c r="Y9" s="1105" t="s">
        <v>659</v>
      </c>
      <c r="Z9" s="1105" t="s">
        <v>849</v>
      </c>
      <c r="AB9" s="1105" t="s">
        <v>661</v>
      </c>
      <c r="AC9" s="1105" t="s">
        <v>26</v>
      </c>
      <c r="AD9" s="1105" t="s">
        <v>128</v>
      </c>
      <c r="AE9" s="1105" t="s">
        <v>852</v>
      </c>
      <c r="AG9" s="1105" t="s">
        <v>661</v>
      </c>
    </row>
    <row r="10" spans="1:63">
      <c r="A10" s="1105">
        <v>9</v>
      </c>
      <c r="B10" s="1105" t="s">
        <v>790</v>
      </c>
      <c r="C10" s="1105" t="s">
        <v>792</v>
      </c>
      <c r="D10" s="1105" t="s">
        <v>637</v>
      </c>
      <c r="E10" s="1105" t="s">
        <v>793</v>
      </c>
      <c r="F10" s="1105" t="s">
        <v>795</v>
      </c>
      <c r="H10" s="1105" t="s">
        <v>862</v>
      </c>
      <c r="I10" s="1105" t="s">
        <v>869</v>
      </c>
      <c r="J10" s="1105" t="s">
        <v>656</v>
      </c>
      <c r="K10" s="1105" t="s">
        <v>872</v>
      </c>
      <c r="L10" s="1105" t="s">
        <v>838</v>
      </c>
      <c r="M10" s="1105" t="s">
        <v>840</v>
      </c>
      <c r="N10" s="1105" t="s">
        <v>766</v>
      </c>
      <c r="P10" s="1105" t="s">
        <v>691</v>
      </c>
      <c r="Q10" s="1105" t="s">
        <v>638</v>
      </c>
      <c r="R10" s="1105" t="s">
        <v>642</v>
      </c>
      <c r="T10" s="1105" t="s">
        <v>645</v>
      </c>
      <c r="U10" s="1105" t="s">
        <v>497</v>
      </c>
      <c r="V10" s="1105" t="s">
        <v>17</v>
      </c>
      <c r="W10" s="1105" t="s">
        <v>649</v>
      </c>
      <c r="X10" s="1105" t="s">
        <v>44</v>
      </c>
      <c r="Y10" s="1105" t="s">
        <v>659</v>
      </c>
      <c r="Z10" s="1105" t="s">
        <v>762</v>
      </c>
      <c r="AB10" s="1105" t="s">
        <v>224</v>
      </c>
      <c r="AC10" s="1105" t="s">
        <v>26</v>
      </c>
      <c r="AD10" s="1105" t="s">
        <v>128</v>
      </c>
      <c r="AE10" s="1105" t="s">
        <v>852</v>
      </c>
      <c r="AG10" s="1105" t="s">
        <v>224</v>
      </c>
    </row>
    <row r="11" spans="1:63">
      <c r="A11" s="1105">
        <v>10</v>
      </c>
      <c r="B11" s="1105" t="s">
        <v>790</v>
      </c>
      <c r="C11" s="1105" t="s">
        <v>792</v>
      </c>
      <c r="D11" s="1105" t="s">
        <v>637</v>
      </c>
      <c r="E11" s="1105" t="s">
        <v>793</v>
      </c>
      <c r="F11" s="1105" t="s">
        <v>795</v>
      </c>
      <c r="H11" s="1105" t="s">
        <v>877</v>
      </c>
      <c r="I11" s="1105" t="s">
        <v>879</v>
      </c>
      <c r="J11" s="1105" t="s">
        <v>882</v>
      </c>
      <c r="K11" s="1105" t="s">
        <v>667</v>
      </c>
      <c r="L11" s="1105" t="s">
        <v>803</v>
      </c>
      <c r="M11" s="1105" t="s">
        <v>808</v>
      </c>
      <c r="N11" s="1105" t="s">
        <v>221</v>
      </c>
      <c r="P11" s="1105" t="s">
        <v>886</v>
      </c>
      <c r="Q11" s="1105" t="s">
        <v>638</v>
      </c>
      <c r="R11" s="1105" t="s">
        <v>642</v>
      </c>
      <c r="T11" s="1105" t="s">
        <v>645</v>
      </c>
      <c r="U11" s="1105" t="s">
        <v>497</v>
      </c>
      <c r="V11" s="1105" t="s">
        <v>17</v>
      </c>
      <c r="W11" s="1105" t="s">
        <v>649</v>
      </c>
      <c r="X11" s="1105" t="s">
        <v>44</v>
      </c>
      <c r="Y11" s="1105" t="s">
        <v>659</v>
      </c>
      <c r="Z11" s="1105" t="s">
        <v>691</v>
      </c>
      <c r="AB11" s="1105" t="s">
        <v>661</v>
      </c>
      <c r="AC11" s="1105" t="s">
        <v>26</v>
      </c>
      <c r="AD11" s="1105" t="s">
        <v>128</v>
      </c>
      <c r="AE11" s="1105" t="s">
        <v>886</v>
      </c>
      <c r="AG11" s="1105" t="s">
        <v>661</v>
      </c>
      <c r="AH11" s="1108" t="s">
        <v>109</v>
      </c>
      <c r="AI11" s="1108" t="s">
        <v>84</v>
      </c>
      <c r="AJ11" s="1108" t="s">
        <v>691</v>
      </c>
      <c r="AK11" s="1108" t="s">
        <v>842</v>
      </c>
      <c r="AL11" s="1108" t="s">
        <v>661</v>
      </c>
      <c r="AM11" s="1108" t="s">
        <v>72</v>
      </c>
      <c r="AN11" s="1108" t="s">
        <v>718</v>
      </c>
      <c r="AO11" s="1108" t="s">
        <v>691</v>
      </c>
      <c r="AP11" s="1108" t="s">
        <v>842</v>
      </c>
      <c r="AQ11" s="1108" t="s">
        <v>661</v>
      </c>
      <c r="AR11" s="1108" t="s">
        <v>392</v>
      </c>
      <c r="AS11" s="1108" t="s">
        <v>694</v>
      </c>
      <c r="AT11" s="1108" t="s">
        <v>888</v>
      </c>
      <c r="AU11" s="1108" t="s">
        <v>698</v>
      </c>
      <c r="AV11" s="1108" t="s">
        <v>661</v>
      </c>
    </row>
    <row r="12" spans="1:63">
      <c r="A12" s="1105">
        <v>11</v>
      </c>
      <c r="B12" s="1105" t="s">
        <v>790</v>
      </c>
      <c r="C12" s="1105" t="s">
        <v>792</v>
      </c>
      <c r="D12" s="1105" t="s">
        <v>637</v>
      </c>
      <c r="E12" s="1105" t="s">
        <v>793</v>
      </c>
      <c r="F12" s="1105" t="s">
        <v>795</v>
      </c>
      <c r="H12" s="1105" t="s">
        <v>760</v>
      </c>
      <c r="I12" s="1105" t="s">
        <v>892</v>
      </c>
      <c r="J12" s="1105" t="s">
        <v>897</v>
      </c>
      <c r="K12" s="1105" t="s">
        <v>905</v>
      </c>
      <c r="L12" s="1105" t="s">
        <v>526</v>
      </c>
      <c r="M12" s="1105" t="s">
        <v>805</v>
      </c>
      <c r="N12" s="1105" t="s">
        <v>263</v>
      </c>
      <c r="P12" s="1105" t="s">
        <v>691</v>
      </c>
      <c r="Q12" s="1105" t="s">
        <v>638</v>
      </c>
      <c r="R12" s="1105" t="s">
        <v>642</v>
      </c>
      <c r="T12" s="1105" t="s">
        <v>645</v>
      </c>
      <c r="U12" s="1105" t="s">
        <v>497</v>
      </c>
      <c r="V12" s="1105" t="s">
        <v>17</v>
      </c>
      <c r="W12" s="1105" t="s">
        <v>649</v>
      </c>
      <c r="X12" s="1105" t="s">
        <v>44</v>
      </c>
      <c r="Y12" s="1105" t="s">
        <v>659</v>
      </c>
      <c r="Z12" s="1105" t="s">
        <v>908</v>
      </c>
      <c r="AB12" s="1105" t="s">
        <v>661</v>
      </c>
      <c r="AC12" s="1105" t="s">
        <v>26</v>
      </c>
      <c r="AD12" s="1105" t="s">
        <v>128</v>
      </c>
      <c r="AE12" s="1105" t="s">
        <v>910</v>
      </c>
      <c r="AG12" s="1105" t="s">
        <v>661</v>
      </c>
    </row>
    <row r="13" spans="1:63">
      <c r="A13" s="1105">
        <v>12</v>
      </c>
      <c r="B13" s="1105" t="s">
        <v>790</v>
      </c>
      <c r="C13" s="1105" t="s">
        <v>792</v>
      </c>
      <c r="D13" s="1105" t="s">
        <v>637</v>
      </c>
      <c r="E13" s="1105" t="s">
        <v>793</v>
      </c>
      <c r="F13" s="1105" t="s">
        <v>795</v>
      </c>
      <c r="H13" s="1105" t="s">
        <v>246</v>
      </c>
      <c r="I13" s="1105" t="s">
        <v>915</v>
      </c>
      <c r="J13" s="1105" t="s">
        <v>917</v>
      </c>
      <c r="K13" s="1105" t="s">
        <v>763</v>
      </c>
      <c r="L13" s="1105" t="s">
        <v>526</v>
      </c>
      <c r="M13" s="1105" t="s">
        <v>805</v>
      </c>
      <c r="N13" s="1105" t="s">
        <v>263</v>
      </c>
      <c r="P13" s="1105" t="s">
        <v>434</v>
      </c>
      <c r="Q13" s="1105" t="s">
        <v>638</v>
      </c>
      <c r="R13" s="1105" t="s">
        <v>642</v>
      </c>
      <c r="T13" s="1105" t="s">
        <v>645</v>
      </c>
      <c r="U13" s="1105" t="s">
        <v>497</v>
      </c>
      <c r="V13" s="1105" t="s">
        <v>17</v>
      </c>
      <c r="W13" s="1105" t="s">
        <v>649</v>
      </c>
      <c r="X13" s="1105" t="s">
        <v>44</v>
      </c>
      <c r="Y13" s="1105" t="s">
        <v>659</v>
      </c>
      <c r="Z13" s="1105" t="s">
        <v>434</v>
      </c>
      <c r="AB13" s="1105" t="s">
        <v>661</v>
      </c>
      <c r="AC13" s="1105" t="s">
        <v>26</v>
      </c>
      <c r="AD13" s="1105" t="s">
        <v>128</v>
      </c>
      <c r="AE13" s="1105" t="s">
        <v>50</v>
      </c>
      <c r="AG13" s="1105" t="s">
        <v>661</v>
      </c>
    </row>
    <row r="14" spans="1:63">
      <c r="A14" s="1105">
        <v>13</v>
      </c>
      <c r="B14" s="1105" t="s">
        <v>920</v>
      </c>
      <c r="C14" s="1105" t="s">
        <v>922</v>
      </c>
      <c r="D14" s="1105" t="s">
        <v>655</v>
      </c>
      <c r="E14" s="1105" t="s">
        <v>926</v>
      </c>
      <c r="F14" s="1105" t="s">
        <v>209</v>
      </c>
      <c r="G14" s="1105">
        <v>3</v>
      </c>
      <c r="H14" s="1105" t="s">
        <v>394</v>
      </c>
      <c r="I14" s="1105" t="s">
        <v>930</v>
      </c>
      <c r="J14" s="1105" t="s">
        <v>42</v>
      </c>
      <c r="K14" s="1105" t="s">
        <v>79</v>
      </c>
      <c r="L14" s="1105" t="s">
        <v>327</v>
      </c>
      <c r="M14" s="1105" t="s">
        <v>673</v>
      </c>
      <c r="N14" s="1105" t="s">
        <v>933</v>
      </c>
      <c r="P14" s="1105" t="s">
        <v>691</v>
      </c>
      <c r="Q14" s="1105" t="s">
        <v>638</v>
      </c>
      <c r="R14" s="1105" t="s">
        <v>642</v>
      </c>
      <c r="T14" s="1105" t="s">
        <v>645</v>
      </c>
      <c r="U14" s="1105" t="s">
        <v>497</v>
      </c>
      <c r="V14" s="1105" t="s">
        <v>17</v>
      </c>
      <c r="W14" s="1105" t="s">
        <v>649</v>
      </c>
      <c r="X14" s="1105" t="s">
        <v>44</v>
      </c>
      <c r="Y14" s="1105" t="s">
        <v>659</v>
      </c>
      <c r="Z14" s="1105" t="s">
        <v>691</v>
      </c>
      <c r="AB14" s="1105" t="s">
        <v>224</v>
      </c>
      <c r="AC14" s="1105" t="s">
        <v>26</v>
      </c>
      <c r="AD14" s="1105" t="s">
        <v>128</v>
      </c>
      <c r="AE14" s="1105" t="s">
        <v>691</v>
      </c>
      <c r="AG14" s="1105" t="s">
        <v>224</v>
      </c>
      <c r="AH14" s="1108" t="s">
        <v>109</v>
      </c>
      <c r="AI14" s="1108" t="s">
        <v>84</v>
      </c>
      <c r="AJ14" s="1108" t="s">
        <v>691</v>
      </c>
      <c r="AL14" s="1108" t="s">
        <v>224</v>
      </c>
      <c r="AM14" s="1108" t="s">
        <v>72</v>
      </c>
      <c r="AN14" s="1108" t="s">
        <v>718</v>
      </c>
      <c r="AO14" s="1108" t="s">
        <v>691</v>
      </c>
      <c r="AQ14" s="1108" t="s">
        <v>224</v>
      </c>
      <c r="AR14" s="1108" t="s">
        <v>392</v>
      </c>
      <c r="AS14" s="1108" t="s">
        <v>694</v>
      </c>
      <c r="AT14" s="1108" t="s">
        <v>940</v>
      </c>
      <c r="AU14" s="1108" t="s">
        <v>940</v>
      </c>
      <c r="AV14" s="1108" t="s">
        <v>224</v>
      </c>
      <c r="AW14" s="1108" t="s">
        <v>697</v>
      </c>
      <c r="AX14" s="1108" t="s">
        <v>172</v>
      </c>
      <c r="AY14" s="1108" t="s">
        <v>39</v>
      </c>
      <c r="BA14" s="1108" t="s">
        <v>224</v>
      </c>
    </row>
    <row r="15" spans="1:63">
      <c r="A15" s="1105">
        <v>14</v>
      </c>
      <c r="B15" s="1105" t="s">
        <v>920</v>
      </c>
      <c r="C15" s="1105" t="s">
        <v>922</v>
      </c>
      <c r="D15" s="1105" t="s">
        <v>655</v>
      </c>
      <c r="E15" s="1105" t="s">
        <v>926</v>
      </c>
      <c r="F15" s="1105" t="s">
        <v>209</v>
      </c>
      <c r="H15" s="1105" t="s">
        <v>611</v>
      </c>
      <c r="I15" s="1105" t="s">
        <v>944</v>
      </c>
      <c r="J15" s="1105" t="s">
        <v>947</v>
      </c>
      <c r="K15" s="1105" t="s">
        <v>922</v>
      </c>
      <c r="L15" s="1105" t="s">
        <v>352</v>
      </c>
      <c r="M15" s="1105" t="s">
        <v>951</v>
      </c>
      <c r="N15" s="1105" t="s">
        <v>955</v>
      </c>
      <c r="P15" s="1105" t="s">
        <v>956</v>
      </c>
      <c r="Q15" s="1105" t="s">
        <v>638</v>
      </c>
      <c r="R15" s="1105" t="s">
        <v>642</v>
      </c>
      <c r="T15" s="1105" t="s">
        <v>645</v>
      </c>
      <c r="U15" s="1105" t="s">
        <v>497</v>
      </c>
      <c r="V15" s="1105" t="s">
        <v>17</v>
      </c>
      <c r="W15" s="1105" t="s">
        <v>649</v>
      </c>
      <c r="X15" s="1105" t="s">
        <v>44</v>
      </c>
      <c r="Y15" s="1105" t="s">
        <v>659</v>
      </c>
      <c r="Z15" s="1105" t="s">
        <v>691</v>
      </c>
      <c r="AB15" s="1105" t="s">
        <v>661</v>
      </c>
      <c r="AC15" s="1105" t="s">
        <v>26</v>
      </c>
      <c r="AD15" s="1105" t="s">
        <v>128</v>
      </c>
      <c r="AE15" s="1105" t="s">
        <v>956</v>
      </c>
      <c r="AG15" s="1105" t="s">
        <v>661</v>
      </c>
      <c r="AH15" s="1105" t="s">
        <v>109</v>
      </c>
      <c r="AI15" s="1105" t="s">
        <v>84</v>
      </c>
      <c r="AJ15" s="1105" t="s">
        <v>691</v>
      </c>
      <c r="AL15" s="1105" t="s">
        <v>661</v>
      </c>
      <c r="AM15" s="1105" t="s">
        <v>72</v>
      </c>
      <c r="AN15" s="1105" t="s">
        <v>718</v>
      </c>
      <c r="AO15" s="1105" t="s">
        <v>691</v>
      </c>
      <c r="AQ15" s="1105" t="s">
        <v>661</v>
      </c>
      <c r="AR15" s="1105" t="s">
        <v>697</v>
      </c>
      <c r="AS15" s="1105" t="s">
        <v>172</v>
      </c>
      <c r="AT15" s="1105" t="s">
        <v>959</v>
      </c>
      <c r="AV15" s="1105" t="s">
        <v>661</v>
      </c>
    </row>
    <row r="16" spans="1:63">
      <c r="A16" s="1105">
        <v>15</v>
      </c>
      <c r="B16" s="1105" t="s">
        <v>963</v>
      </c>
      <c r="C16" s="1105" t="s">
        <v>966</v>
      </c>
      <c r="D16" s="1105" t="s">
        <v>967</v>
      </c>
      <c r="E16" s="1105" t="s">
        <v>264</v>
      </c>
      <c r="F16" s="1105" t="s">
        <v>975</v>
      </c>
      <c r="G16" s="1108">
        <v>5</v>
      </c>
      <c r="H16" s="1105" t="s">
        <v>979</v>
      </c>
      <c r="I16" s="1105" t="s">
        <v>982</v>
      </c>
      <c r="J16" s="1105" t="s">
        <v>963</v>
      </c>
      <c r="K16" s="1105" t="s">
        <v>987</v>
      </c>
      <c r="L16" s="1105" t="s">
        <v>989</v>
      </c>
      <c r="M16" s="1105" t="s">
        <v>996</v>
      </c>
      <c r="N16" s="1105" t="s">
        <v>1002</v>
      </c>
      <c r="O16" s="1108" t="s">
        <v>1002</v>
      </c>
      <c r="P16" s="1105" t="s">
        <v>1008</v>
      </c>
      <c r="Q16" s="1105" t="s">
        <v>638</v>
      </c>
      <c r="R16" s="1105" t="s">
        <v>642</v>
      </c>
      <c r="S16" s="1108" t="s">
        <v>1011</v>
      </c>
      <c r="T16" s="1105" t="s">
        <v>645</v>
      </c>
      <c r="U16" s="1105" t="s">
        <v>497</v>
      </c>
      <c r="V16" s="1105" t="s">
        <v>17</v>
      </c>
      <c r="W16" s="1105" t="s">
        <v>649</v>
      </c>
      <c r="X16" s="1105" t="s">
        <v>26</v>
      </c>
      <c r="Y16" s="1105" t="s">
        <v>128</v>
      </c>
      <c r="Z16" s="1105" t="s">
        <v>1008</v>
      </c>
      <c r="AB16" s="1105" t="s">
        <v>224</v>
      </c>
      <c r="AC16" s="1105" t="s">
        <v>17</v>
      </c>
      <c r="AD16" s="1105" t="s">
        <v>1012</v>
      </c>
      <c r="AE16" s="1105" t="s">
        <v>1008</v>
      </c>
      <c r="AG16" s="1105" t="s">
        <v>224</v>
      </c>
    </row>
    <row r="17" spans="1:63">
      <c r="A17" s="1105">
        <v>16</v>
      </c>
      <c r="B17" s="1105" t="s">
        <v>963</v>
      </c>
      <c r="C17" s="1105" t="s">
        <v>966</v>
      </c>
      <c r="D17" s="1105" t="s">
        <v>967</v>
      </c>
      <c r="E17" s="1105" t="s">
        <v>264</v>
      </c>
      <c r="F17" s="1105" t="s">
        <v>975</v>
      </c>
      <c r="H17" s="1105" t="s">
        <v>962</v>
      </c>
      <c r="I17" s="1105" t="s">
        <v>233</v>
      </c>
      <c r="J17" s="1105" t="s">
        <v>1016</v>
      </c>
      <c r="K17" s="1105" t="s">
        <v>22</v>
      </c>
      <c r="L17" s="1105" t="s">
        <v>1000</v>
      </c>
      <c r="M17" s="1105" t="s">
        <v>1019</v>
      </c>
      <c r="N17" s="1105" t="s">
        <v>1021</v>
      </c>
      <c r="P17" s="1105" t="s">
        <v>691</v>
      </c>
      <c r="Q17" s="1105" t="s">
        <v>638</v>
      </c>
      <c r="R17" s="1105" t="s">
        <v>642</v>
      </c>
      <c r="S17" s="1108" t="s">
        <v>1022</v>
      </c>
      <c r="T17" s="1105" t="s">
        <v>645</v>
      </c>
      <c r="U17" s="1105" t="s">
        <v>497</v>
      </c>
      <c r="V17" s="1105" t="s">
        <v>17</v>
      </c>
      <c r="W17" s="1105" t="s">
        <v>649</v>
      </c>
      <c r="X17" s="1105" t="s">
        <v>44</v>
      </c>
      <c r="Y17" s="1105" t="s">
        <v>659</v>
      </c>
      <c r="Z17" s="1105" t="s">
        <v>691</v>
      </c>
      <c r="AB17" s="1105" t="s">
        <v>224</v>
      </c>
      <c r="AC17" s="1105" t="s">
        <v>26</v>
      </c>
      <c r="AD17" s="1105" t="s">
        <v>128</v>
      </c>
      <c r="AE17" s="1105" t="s">
        <v>691</v>
      </c>
      <c r="AG17" s="1105" t="s">
        <v>224</v>
      </c>
      <c r="AH17" s="1105" t="s">
        <v>17</v>
      </c>
      <c r="AI17" s="1105" t="s">
        <v>1012</v>
      </c>
      <c r="AJ17" s="1105" t="s">
        <v>1024</v>
      </c>
      <c r="AL17" s="1105" t="s">
        <v>224</v>
      </c>
      <c r="AM17" s="1105" t="s">
        <v>109</v>
      </c>
      <c r="AN17" s="1105" t="s">
        <v>84</v>
      </c>
      <c r="AO17" s="1105" t="s">
        <v>691</v>
      </c>
      <c r="AQ17" s="1105" t="s">
        <v>224</v>
      </c>
      <c r="AR17" s="1105" t="s">
        <v>72</v>
      </c>
      <c r="AS17" s="1105" t="s">
        <v>718</v>
      </c>
      <c r="AT17" s="1105" t="s">
        <v>901</v>
      </c>
      <c r="AV17" s="1105" t="s">
        <v>224</v>
      </c>
    </row>
    <row r="18" spans="1:63">
      <c r="A18" s="1105">
        <v>17</v>
      </c>
      <c r="B18" s="1105" t="s">
        <v>609</v>
      </c>
      <c r="C18" s="1105" t="s">
        <v>1029</v>
      </c>
      <c r="D18" s="1105" t="s">
        <v>1033</v>
      </c>
      <c r="E18" s="1105" t="s">
        <v>141</v>
      </c>
      <c r="F18" s="1105" t="s">
        <v>1037</v>
      </c>
      <c r="G18" s="1105">
        <v>148</v>
      </c>
      <c r="H18" s="1105" t="s">
        <v>360</v>
      </c>
      <c r="I18" s="1105" t="s">
        <v>405</v>
      </c>
      <c r="J18" s="1105" t="s">
        <v>601</v>
      </c>
      <c r="K18" s="1105" t="s">
        <v>1039</v>
      </c>
      <c r="L18" s="1105" t="s">
        <v>141</v>
      </c>
      <c r="M18" s="1105" t="s">
        <v>1045</v>
      </c>
      <c r="N18" s="1105" t="s">
        <v>1054</v>
      </c>
      <c r="P18" s="1105" t="s">
        <v>1056</v>
      </c>
      <c r="Q18" s="1105" t="s">
        <v>638</v>
      </c>
      <c r="R18" s="1105" t="s">
        <v>642</v>
      </c>
      <c r="S18" s="1105" t="s">
        <v>1059</v>
      </c>
      <c r="T18" s="1105" t="s">
        <v>645</v>
      </c>
      <c r="U18" s="1105" t="s">
        <v>497</v>
      </c>
      <c r="V18" s="1105" t="s">
        <v>17</v>
      </c>
      <c r="W18" s="1105" t="s">
        <v>649</v>
      </c>
      <c r="X18" s="1105" t="s">
        <v>44</v>
      </c>
      <c r="Y18" s="1105" t="s">
        <v>659</v>
      </c>
      <c r="Z18" s="1105" t="s">
        <v>691</v>
      </c>
      <c r="AB18" s="1105" t="s">
        <v>224</v>
      </c>
      <c r="AC18" s="1105" t="s">
        <v>26</v>
      </c>
      <c r="AD18" s="1105" t="s">
        <v>128</v>
      </c>
      <c r="AE18" s="1105" t="s">
        <v>1056</v>
      </c>
      <c r="AG18" s="1105" t="s">
        <v>224</v>
      </c>
      <c r="AH18" s="1105" t="s">
        <v>69</v>
      </c>
      <c r="AI18" s="1105" t="s">
        <v>450</v>
      </c>
      <c r="AJ18" s="1105" t="s">
        <v>691</v>
      </c>
      <c r="AL18" s="1105" t="s">
        <v>224</v>
      </c>
      <c r="AM18" s="1105" t="s">
        <v>17</v>
      </c>
      <c r="AN18" s="1105" t="s">
        <v>1012</v>
      </c>
      <c r="AO18" s="1105" t="s">
        <v>1064</v>
      </c>
      <c r="AQ18" s="1105" t="s">
        <v>224</v>
      </c>
      <c r="AR18" s="1105" t="s">
        <v>109</v>
      </c>
      <c r="AS18" s="1105" t="s">
        <v>84</v>
      </c>
      <c r="AT18" s="1105" t="s">
        <v>691</v>
      </c>
      <c r="AV18" s="1105" t="s">
        <v>224</v>
      </c>
      <c r="AW18" s="1105" t="s">
        <v>392</v>
      </c>
      <c r="AX18" s="1105" t="s">
        <v>694</v>
      </c>
      <c r="AY18" s="1105" t="s">
        <v>691</v>
      </c>
      <c r="BA18" s="1105" t="s">
        <v>224</v>
      </c>
      <c r="BB18" s="1105" t="s">
        <v>1069</v>
      </c>
      <c r="BC18" s="1105" t="s">
        <v>632</v>
      </c>
      <c r="BD18" s="1105" t="s">
        <v>691</v>
      </c>
      <c r="BF18" s="1105" t="s">
        <v>224</v>
      </c>
      <c r="BG18" s="1105" t="s">
        <v>697</v>
      </c>
      <c r="BH18" s="1105" t="s">
        <v>172</v>
      </c>
      <c r="BI18" s="1105" t="s">
        <v>691</v>
      </c>
      <c r="BK18" s="1105" t="s">
        <v>224</v>
      </c>
    </row>
    <row r="19" spans="1:63">
      <c r="A19" s="1105">
        <v>18</v>
      </c>
      <c r="B19" s="1105" t="s">
        <v>1070</v>
      </c>
      <c r="C19" s="1105" t="s">
        <v>1074</v>
      </c>
      <c r="D19" s="1105" t="s">
        <v>1076</v>
      </c>
      <c r="E19" s="1105" t="s">
        <v>1078</v>
      </c>
      <c r="F19" s="1105" t="s">
        <v>895</v>
      </c>
      <c r="G19" s="1105">
        <v>84</v>
      </c>
      <c r="H19" s="1105" t="s">
        <v>1082</v>
      </c>
      <c r="I19" s="1105" t="s">
        <v>683</v>
      </c>
      <c r="J19" s="1105" t="s">
        <v>1084</v>
      </c>
      <c r="K19" s="1105" t="s">
        <v>1087</v>
      </c>
      <c r="L19" s="1105" t="s">
        <v>1078</v>
      </c>
      <c r="M19" s="1105" t="s">
        <v>362</v>
      </c>
      <c r="N19" s="1105" t="s">
        <v>242</v>
      </c>
      <c r="P19" s="1105" t="s">
        <v>691</v>
      </c>
      <c r="Q19" s="1105" t="s">
        <v>638</v>
      </c>
      <c r="R19" s="1105" t="s">
        <v>642</v>
      </c>
      <c r="S19" s="1105" t="s">
        <v>737</v>
      </c>
      <c r="T19" s="1105" t="s">
        <v>645</v>
      </c>
      <c r="U19" s="1105" t="s">
        <v>497</v>
      </c>
      <c r="V19" s="1105" t="s">
        <v>17</v>
      </c>
      <c r="W19" s="1105" t="s">
        <v>649</v>
      </c>
      <c r="X19" s="1105" t="s">
        <v>44</v>
      </c>
      <c r="Y19" s="1105" t="s">
        <v>659</v>
      </c>
      <c r="Z19" s="1105" t="s">
        <v>691</v>
      </c>
      <c r="AB19" s="1105" t="s">
        <v>224</v>
      </c>
      <c r="AC19" s="1105" t="s">
        <v>26</v>
      </c>
      <c r="AD19" s="1105" t="s">
        <v>128</v>
      </c>
      <c r="AE19" s="1105" t="s">
        <v>691</v>
      </c>
      <c r="AG19" s="1105" t="s">
        <v>224</v>
      </c>
      <c r="AH19" s="1105" t="s">
        <v>69</v>
      </c>
      <c r="AI19" s="1105" t="s">
        <v>450</v>
      </c>
      <c r="AJ19" s="1105" t="s">
        <v>691</v>
      </c>
      <c r="AL19" s="1105" t="s">
        <v>224</v>
      </c>
      <c r="AM19" s="1105" t="s">
        <v>109</v>
      </c>
      <c r="AN19" s="1105" t="s">
        <v>84</v>
      </c>
      <c r="AO19" s="1105" t="s">
        <v>691</v>
      </c>
      <c r="AQ19" s="1105" t="s">
        <v>224</v>
      </c>
      <c r="AR19" s="1105" t="s">
        <v>392</v>
      </c>
      <c r="AS19" s="1105" t="s">
        <v>694</v>
      </c>
      <c r="AT19" s="1105" t="s">
        <v>691</v>
      </c>
      <c r="AV19" s="1105" t="s">
        <v>224</v>
      </c>
      <c r="AW19" s="1105" t="s">
        <v>1069</v>
      </c>
      <c r="AX19" s="1105" t="s">
        <v>632</v>
      </c>
      <c r="AY19" s="1105" t="s">
        <v>691</v>
      </c>
      <c r="AZ19" s="1105" t="s">
        <v>1089</v>
      </c>
      <c r="BA19" s="1105" t="s">
        <v>661</v>
      </c>
    </row>
    <row r="20" spans="1:63">
      <c r="A20" s="1105">
        <v>19</v>
      </c>
      <c r="B20" s="1105" t="s">
        <v>24</v>
      </c>
      <c r="C20" s="1105" t="s">
        <v>907</v>
      </c>
      <c r="D20" s="1105" t="s">
        <v>135</v>
      </c>
      <c r="E20" s="1105" t="s">
        <v>1093</v>
      </c>
      <c r="F20" s="1105" t="s">
        <v>1098</v>
      </c>
      <c r="G20" s="1105">
        <v>81</v>
      </c>
      <c r="H20" s="1105" t="s">
        <v>1099</v>
      </c>
      <c r="I20" s="1105" t="s">
        <v>1101</v>
      </c>
      <c r="J20" s="1105" t="s">
        <v>1104</v>
      </c>
      <c r="K20" s="1105" t="s">
        <v>436</v>
      </c>
      <c r="L20" s="1105" t="s">
        <v>1111</v>
      </c>
      <c r="M20" s="1105" t="s">
        <v>1119</v>
      </c>
      <c r="N20" s="1105" t="s">
        <v>473</v>
      </c>
      <c r="P20" s="1105" t="s">
        <v>691</v>
      </c>
      <c r="Q20" s="1105" t="s">
        <v>638</v>
      </c>
      <c r="R20" s="1105" t="s">
        <v>642</v>
      </c>
      <c r="S20" s="1108" t="s">
        <v>754</v>
      </c>
      <c r="T20" s="1105" t="s">
        <v>645</v>
      </c>
      <c r="U20" s="1105" t="s">
        <v>497</v>
      </c>
      <c r="V20" s="1105" t="s">
        <v>17</v>
      </c>
      <c r="W20" s="1105" t="s">
        <v>649</v>
      </c>
      <c r="X20" s="1105" t="s">
        <v>392</v>
      </c>
      <c r="Y20" s="1105" t="s">
        <v>694</v>
      </c>
      <c r="Z20" s="1105" t="s">
        <v>762</v>
      </c>
      <c r="AB20" s="1105" t="s">
        <v>661</v>
      </c>
    </row>
    <row r="21" spans="1:63">
      <c r="A21" s="1105">
        <v>20</v>
      </c>
      <c r="B21" s="1105" t="s">
        <v>24</v>
      </c>
      <c r="C21" s="1105" t="s">
        <v>907</v>
      </c>
      <c r="D21" s="1105" t="s">
        <v>135</v>
      </c>
      <c r="E21" s="1105" t="s">
        <v>1093</v>
      </c>
      <c r="F21" s="1105" t="s">
        <v>1098</v>
      </c>
      <c r="H21" s="1105" t="s">
        <v>1122</v>
      </c>
      <c r="I21" s="1105" t="s">
        <v>742</v>
      </c>
      <c r="J21" s="1105" t="s">
        <v>1124</v>
      </c>
      <c r="K21" s="1105" t="s">
        <v>1126</v>
      </c>
      <c r="L21" s="1105" t="s">
        <v>185</v>
      </c>
      <c r="M21" s="1105" t="s">
        <v>1128</v>
      </c>
      <c r="N21" s="1105" t="s">
        <v>1134</v>
      </c>
      <c r="P21" s="1105" t="s">
        <v>691</v>
      </c>
      <c r="Q21" s="1105" t="s">
        <v>638</v>
      </c>
      <c r="R21" s="1105" t="s">
        <v>642</v>
      </c>
      <c r="T21" s="1105" t="s">
        <v>645</v>
      </c>
      <c r="U21" s="1105" t="s">
        <v>497</v>
      </c>
      <c r="V21" s="1105" t="s">
        <v>17</v>
      </c>
      <c r="W21" s="1105" t="s">
        <v>649</v>
      </c>
      <c r="X21" s="1105" t="s">
        <v>44</v>
      </c>
      <c r="Y21" s="1105" t="s">
        <v>659</v>
      </c>
      <c r="Z21" s="1105" t="s">
        <v>328</v>
      </c>
      <c r="AA21" s="1108" t="s">
        <v>1142</v>
      </c>
      <c r="AB21" s="1105" t="s">
        <v>661</v>
      </c>
      <c r="AC21" s="1108" t="s">
        <v>26</v>
      </c>
      <c r="AD21" s="1108" t="s">
        <v>128</v>
      </c>
      <c r="AE21" s="1108" t="s">
        <v>691</v>
      </c>
      <c r="AG21" s="1108" t="s">
        <v>661</v>
      </c>
      <c r="AH21" s="1108" t="s">
        <v>1069</v>
      </c>
      <c r="AI21" s="1108" t="s">
        <v>632</v>
      </c>
      <c r="AJ21" s="1108" t="s">
        <v>691</v>
      </c>
      <c r="AL21" s="1108" t="s">
        <v>661</v>
      </c>
    </row>
    <row r="22" spans="1:63">
      <c r="A22" s="1105">
        <v>21</v>
      </c>
      <c r="B22" s="1105" t="s">
        <v>74</v>
      </c>
      <c r="C22" s="1105" t="s">
        <v>32</v>
      </c>
      <c r="D22" s="1105" t="s">
        <v>1050</v>
      </c>
      <c r="E22" s="1105" t="s">
        <v>1144</v>
      </c>
      <c r="F22" s="1105" t="s">
        <v>1147</v>
      </c>
      <c r="G22" s="1108">
        <v>1</v>
      </c>
      <c r="H22" s="1105" t="s">
        <v>1148</v>
      </c>
      <c r="I22" s="1105" t="s">
        <v>1150</v>
      </c>
      <c r="J22" s="1105" t="s">
        <v>16</v>
      </c>
      <c r="K22" s="1105" t="s">
        <v>138</v>
      </c>
      <c r="L22" s="1105" t="s">
        <v>61</v>
      </c>
      <c r="M22" s="1105" t="s">
        <v>624</v>
      </c>
      <c r="N22" s="1105" t="s">
        <v>112</v>
      </c>
      <c r="P22" s="1105" t="s">
        <v>443</v>
      </c>
      <c r="Q22" s="1105" t="s">
        <v>638</v>
      </c>
      <c r="R22" s="1105" t="s">
        <v>642</v>
      </c>
      <c r="S22" s="1108" t="s">
        <v>679</v>
      </c>
      <c r="T22" s="1105" t="s">
        <v>645</v>
      </c>
      <c r="U22" s="1105" t="s">
        <v>497</v>
      </c>
      <c r="V22" s="1105" t="s">
        <v>17</v>
      </c>
      <c r="W22" s="1105" t="s">
        <v>649</v>
      </c>
      <c r="X22" s="1105" t="s">
        <v>44</v>
      </c>
      <c r="Y22" s="1105" t="s">
        <v>659</v>
      </c>
      <c r="Z22" s="1105" t="s">
        <v>691</v>
      </c>
      <c r="AB22" s="1105" t="s">
        <v>224</v>
      </c>
      <c r="AC22" s="1105" t="s">
        <v>26</v>
      </c>
      <c r="AD22" s="1105" t="s">
        <v>128</v>
      </c>
      <c r="AE22" s="1105" t="s">
        <v>443</v>
      </c>
      <c r="AG22" s="1105" t="s">
        <v>224</v>
      </c>
      <c r="AH22" s="1105" t="s">
        <v>69</v>
      </c>
      <c r="AI22" s="1105" t="s">
        <v>450</v>
      </c>
      <c r="AJ22" s="1105" t="s">
        <v>328</v>
      </c>
      <c r="AK22" s="1108" t="s">
        <v>888</v>
      </c>
      <c r="AL22" s="1105" t="s">
        <v>224</v>
      </c>
      <c r="AM22" s="1108" t="s">
        <v>17</v>
      </c>
      <c r="AN22" s="1108" t="s">
        <v>1012</v>
      </c>
      <c r="AO22" s="1108" t="s">
        <v>691</v>
      </c>
      <c r="AQ22" s="1108" t="s">
        <v>224</v>
      </c>
      <c r="AR22" s="1108" t="s">
        <v>72</v>
      </c>
      <c r="AS22" s="1108" t="s">
        <v>718</v>
      </c>
      <c r="AT22" s="1108" t="s">
        <v>1151</v>
      </c>
      <c r="AV22" s="1108" t="s">
        <v>224</v>
      </c>
      <c r="AW22" s="1108" t="s">
        <v>1097</v>
      </c>
      <c r="AX22" s="1108" t="s">
        <v>553</v>
      </c>
      <c r="AY22" s="1108" t="s">
        <v>691</v>
      </c>
      <c r="AZ22" s="1108" t="s">
        <v>781</v>
      </c>
      <c r="BA22" s="1108" t="s">
        <v>224</v>
      </c>
      <c r="BB22" s="1108" t="s">
        <v>392</v>
      </c>
      <c r="BC22" s="1108" t="s">
        <v>694</v>
      </c>
      <c r="BD22" s="1108" t="s">
        <v>1068</v>
      </c>
      <c r="BE22" s="1108" t="s">
        <v>251</v>
      </c>
      <c r="BF22" s="1108" t="s">
        <v>224</v>
      </c>
    </row>
    <row r="23" spans="1:63">
      <c r="A23" s="1105">
        <v>22</v>
      </c>
      <c r="B23" s="1105" t="s">
        <v>1162</v>
      </c>
      <c r="C23" s="1105" t="s">
        <v>1165</v>
      </c>
      <c r="D23" s="1105" t="s">
        <v>999</v>
      </c>
      <c r="E23" s="1105" t="s">
        <v>1169</v>
      </c>
      <c r="F23" s="1105" t="s">
        <v>1171</v>
      </c>
      <c r="G23" s="1108">
        <v>4</v>
      </c>
      <c r="H23" s="1105" t="s">
        <v>1172</v>
      </c>
      <c r="I23" s="1105" t="s">
        <v>1171</v>
      </c>
      <c r="J23" s="1105" t="s">
        <v>1162</v>
      </c>
      <c r="K23" s="1105" t="s">
        <v>1165</v>
      </c>
      <c r="L23" s="1105" t="s">
        <v>1169</v>
      </c>
      <c r="M23" s="1105" t="s">
        <v>999</v>
      </c>
      <c r="N23" s="1105" t="s">
        <v>10</v>
      </c>
      <c r="P23" s="1105" t="s">
        <v>1094</v>
      </c>
      <c r="Q23" s="1105" t="s">
        <v>638</v>
      </c>
      <c r="R23" s="1105" t="s">
        <v>642</v>
      </c>
      <c r="T23" s="1105" t="s">
        <v>645</v>
      </c>
      <c r="U23" s="1105" t="s">
        <v>497</v>
      </c>
      <c r="V23" s="1105" t="s">
        <v>17</v>
      </c>
      <c r="W23" s="1105" t="s">
        <v>649</v>
      </c>
      <c r="X23" s="1105" t="s">
        <v>44</v>
      </c>
      <c r="Y23" s="1105" t="s">
        <v>659</v>
      </c>
      <c r="Z23" s="1105" t="s">
        <v>1094</v>
      </c>
      <c r="AB23" s="1105" t="s">
        <v>224</v>
      </c>
      <c r="AC23" s="1105" t="s">
        <v>26</v>
      </c>
      <c r="AD23" s="1105" t="s">
        <v>128</v>
      </c>
      <c r="AE23" s="1105" t="s">
        <v>1094</v>
      </c>
      <c r="AG23" s="1105" t="s">
        <v>224</v>
      </c>
      <c r="AH23" s="1105" t="s">
        <v>17</v>
      </c>
      <c r="AI23" s="1105" t="s">
        <v>1012</v>
      </c>
      <c r="AJ23" s="1105" t="s">
        <v>1094</v>
      </c>
      <c r="AL23" s="1105" t="s">
        <v>224</v>
      </c>
      <c r="AM23" s="1108" t="s">
        <v>109</v>
      </c>
      <c r="AN23" s="1108" t="s">
        <v>84</v>
      </c>
      <c r="AO23" s="1108" t="s">
        <v>1094</v>
      </c>
      <c r="AQ23" s="1108" t="s">
        <v>224</v>
      </c>
    </row>
    <row r="24" spans="1:63">
      <c r="A24" s="1105">
        <v>23</v>
      </c>
      <c r="B24" s="1105" t="s">
        <v>973</v>
      </c>
      <c r="C24" s="1105" t="s">
        <v>1173</v>
      </c>
      <c r="D24" s="1105" t="s">
        <v>1174</v>
      </c>
      <c r="E24" s="1105" t="s">
        <v>1178</v>
      </c>
      <c r="F24" s="1105" t="s">
        <v>924</v>
      </c>
      <c r="G24" s="1105">
        <v>28</v>
      </c>
      <c r="H24" s="1105" t="s">
        <v>1130</v>
      </c>
      <c r="I24" s="1105" t="s">
        <v>1114</v>
      </c>
      <c r="J24" s="1105" t="s">
        <v>973</v>
      </c>
      <c r="K24" s="1105" t="s">
        <v>889</v>
      </c>
      <c r="L24" s="1105" t="s">
        <v>1178</v>
      </c>
      <c r="M24" s="1105" t="s">
        <v>840</v>
      </c>
      <c r="N24" s="1105" t="s">
        <v>391</v>
      </c>
      <c r="O24" s="1108" t="s">
        <v>391</v>
      </c>
      <c r="P24" s="1105" t="s">
        <v>691</v>
      </c>
      <c r="Q24" s="1105" t="s">
        <v>638</v>
      </c>
      <c r="R24" s="1105" t="s">
        <v>642</v>
      </c>
      <c r="T24" s="1105" t="s">
        <v>645</v>
      </c>
      <c r="U24" s="1105" t="s">
        <v>497</v>
      </c>
      <c r="V24" s="1105" t="s">
        <v>17</v>
      </c>
      <c r="W24" s="1105" t="s">
        <v>649</v>
      </c>
      <c r="X24" s="1105" t="s">
        <v>44</v>
      </c>
      <c r="Y24" s="1105" t="s">
        <v>659</v>
      </c>
      <c r="Z24" s="1105" t="s">
        <v>888</v>
      </c>
      <c r="AA24" s="1108" t="s">
        <v>521</v>
      </c>
      <c r="AB24" s="1105" t="s">
        <v>661</v>
      </c>
      <c r="AC24" s="1105" t="s">
        <v>26</v>
      </c>
      <c r="AD24" s="1105" t="s">
        <v>128</v>
      </c>
      <c r="AE24" s="1105" t="s">
        <v>911</v>
      </c>
      <c r="AG24" s="1105" t="s">
        <v>661</v>
      </c>
      <c r="AH24" s="1105" t="s">
        <v>69</v>
      </c>
      <c r="AI24" s="1105" t="s">
        <v>450</v>
      </c>
      <c r="AJ24" s="1105" t="s">
        <v>691</v>
      </c>
      <c r="AL24" s="1105" t="s">
        <v>661</v>
      </c>
      <c r="AM24" s="1105" t="s">
        <v>109</v>
      </c>
      <c r="AN24" s="1105" t="s">
        <v>84</v>
      </c>
      <c r="AO24" s="1105" t="s">
        <v>1151</v>
      </c>
      <c r="AP24" s="1108" t="s">
        <v>849</v>
      </c>
      <c r="AQ24" s="1105" t="s">
        <v>661</v>
      </c>
      <c r="AR24" s="1105" t="s">
        <v>392</v>
      </c>
      <c r="AS24" s="1105" t="s">
        <v>694</v>
      </c>
      <c r="AT24" s="1105" t="s">
        <v>698</v>
      </c>
      <c r="AU24" s="1108" t="s">
        <v>776</v>
      </c>
      <c r="AV24" s="1105" t="s">
        <v>661</v>
      </c>
    </row>
    <row r="25" spans="1:63">
      <c r="A25" s="1105">
        <v>24</v>
      </c>
      <c r="B25" s="1105" t="s">
        <v>973</v>
      </c>
      <c r="C25" s="1105" t="s">
        <v>1173</v>
      </c>
      <c r="D25" s="1105" t="s">
        <v>1174</v>
      </c>
      <c r="E25" s="1105" t="s">
        <v>1178</v>
      </c>
      <c r="F25" s="1105" t="s">
        <v>924</v>
      </c>
      <c r="H25" s="1105" t="s">
        <v>857</v>
      </c>
      <c r="I25" s="1105" t="s">
        <v>927</v>
      </c>
      <c r="J25" s="1105" t="s">
        <v>1181</v>
      </c>
      <c r="K25" s="1105" t="s">
        <v>1185</v>
      </c>
      <c r="L25" s="1105" t="s">
        <v>1178</v>
      </c>
      <c r="M25" s="1105" t="s">
        <v>840</v>
      </c>
      <c r="N25" s="1105" t="s">
        <v>1187</v>
      </c>
      <c r="P25" s="1105" t="s">
        <v>691</v>
      </c>
      <c r="Q25" s="1105" t="s">
        <v>638</v>
      </c>
      <c r="R25" s="1105" t="s">
        <v>642</v>
      </c>
      <c r="T25" s="1105" t="s">
        <v>645</v>
      </c>
      <c r="U25" s="1105" t="s">
        <v>497</v>
      </c>
      <c r="V25" s="1105" t="s">
        <v>17</v>
      </c>
      <c r="W25" s="1105" t="s">
        <v>649</v>
      </c>
      <c r="X25" s="1105" t="s">
        <v>44</v>
      </c>
      <c r="Y25" s="1105" t="s">
        <v>659</v>
      </c>
      <c r="Z25" s="1105" t="s">
        <v>691</v>
      </c>
      <c r="AB25" s="1105" t="s">
        <v>661</v>
      </c>
      <c r="AC25" s="1105" t="s">
        <v>26</v>
      </c>
      <c r="AD25" s="1105" t="s">
        <v>128</v>
      </c>
      <c r="AE25" s="1105" t="s">
        <v>691</v>
      </c>
      <c r="AG25" s="1105" t="s">
        <v>661</v>
      </c>
      <c r="AH25" s="1105" t="s">
        <v>109</v>
      </c>
      <c r="AI25" s="1105" t="s">
        <v>84</v>
      </c>
      <c r="AJ25" s="1105" t="s">
        <v>1151</v>
      </c>
      <c r="AK25" s="1105" t="s">
        <v>852</v>
      </c>
      <c r="AL25" s="1105" t="s">
        <v>661</v>
      </c>
      <c r="AM25" s="1105" t="s">
        <v>1069</v>
      </c>
      <c r="AN25" s="1105" t="s">
        <v>632</v>
      </c>
      <c r="AO25" s="1105" t="s">
        <v>691</v>
      </c>
      <c r="AQ25" s="1105" t="s">
        <v>661</v>
      </c>
    </row>
    <row r="26" spans="1:63">
      <c r="A26" s="1105">
        <v>25</v>
      </c>
      <c r="B26" s="1105" t="s">
        <v>973</v>
      </c>
      <c r="C26" s="1105" t="s">
        <v>1173</v>
      </c>
      <c r="D26" s="1105" t="s">
        <v>1174</v>
      </c>
      <c r="E26" s="1105" t="s">
        <v>1178</v>
      </c>
      <c r="F26" s="1105" t="s">
        <v>924</v>
      </c>
      <c r="G26" s="1105">
        <v>28</v>
      </c>
      <c r="H26" s="1105" t="s">
        <v>374</v>
      </c>
      <c r="I26" s="1105" t="s">
        <v>395</v>
      </c>
      <c r="J26" s="1105" t="s">
        <v>1014</v>
      </c>
      <c r="K26" s="1105" t="s">
        <v>648</v>
      </c>
      <c r="L26" s="1105" t="s">
        <v>780</v>
      </c>
      <c r="M26" s="1105" t="s">
        <v>1189</v>
      </c>
      <c r="N26" s="1105" t="s">
        <v>1057</v>
      </c>
      <c r="P26" s="1105" t="s">
        <v>911</v>
      </c>
      <c r="Q26" s="1105" t="s">
        <v>638</v>
      </c>
      <c r="R26" s="1105" t="s">
        <v>642</v>
      </c>
      <c r="S26" s="1108" t="s">
        <v>864</v>
      </c>
      <c r="T26" s="1105" t="s">
        <v>645</v>
      </c>
      <c r="U26" s="1105" t="s">
        <v>497</v>
      </c>
      <c r="V26" s="1105" t="s">
        <v>17</v>
      </c>
      <c r="W26" s="1105" t="s">
        <v>649</v>
      </c>
      <c r="X26" s="1105" t="s">
        <v>44</v>
      </c>
      <c r="Y26" s="1105" t="s">
        <v>659</v>
      </c>
      <c r="Z26" s="1105" t="s">
        <v>329</v>
      </c>
      <c r="AA26" s="1108" t="s">
        <v>462</v>
      </c>
      <c r="AB26" s="1105" t="s">
        <v>661</v>
      </c>
      <c r="AC26" s="1105" t="s">
        <v>26</v>
      </c>
      <c r="AD26" s="1105" t="s">
        <v>128</v>
      </c>
      <c r="AE26" s="1105" t="s">
        <v>1088</v>
      </c>
      <c r="AG26" s="1105" t="s">
        <v>661</v>
      </c>
      <c r="AH26" s="1105" t="s">
        <v>392</v>
      </c>
      <c r="AI26" s="1105" t="s">
        <v>694</v>
      </c>
      <c r="AJ26" s="1105" t="s">
        <v>319</v>
      </c>
      <c r="AL26" s="1105" t="s">
        <v>661</v>
      </c>
      <c r="AM26" s="1105" t="s">
        <v>1069</v>
      </c>
      <c r="AN26" s="1105" t="s">
        <v>632</v>
      </c>
      <c r="AO26" s="1105" t="s">
        <v>590</v>
      </c>
      <c r="AQ26" s="1105" t="s">
        <v>661</v>
      </c>
    </row>
    <row r="27" spans="1:63">
      <c r="A27" s="1105">
        <v>26</v>
      </c>
      <c r="B27" s="1105" t="s">
        <v>973</v>
      </c>
      <c r="C27" s="1105" t="s">
        <v>1173</v>
      </c>
      <c r="D27" s="1105" t="s">
        <v>1174</v>
      </c>
      <c r="E27" s="1105" t="s">
        <v>1178</v>
      </c>
      <c r="F27" s="1105" t="s">
        <v>924</v>
      </c>
      <c r="H27" s="1105" t="s">
        <v>1196</v>
      </c>
      <c r="I27" s="1105" t="s">
        <v>254</v>
      </c>
      <c r="J27" s="1105" t="s">
        <v>7</v>
      </c>
      <c r="K27" s="1105" t="s">
        <v>1198</v>
      </c>
      <c r="L27" s="1105" t="s">
        <v>788</v>
      </c>
      <c r="M27" s="1105" t="s">
        <v>1203</v>
      </c>
      <c r="N27" s="1105" t="s">
        <v>1207</v>
      </c>
      <c r="P27" s="1105" t="s">
        <v>691</v>
      </c>
      <c r="Q27" s="1105" t="s">
        <v>638</v>
      </c>
      <c r="R27" s="1105" t="s">
        <v>642</v>
      </c>
      <c r="S27" s="1108" t="s">
        <v>864</v>
      </c>
      <c r="T27" s="1105" t="s">
        <v>645</v>
      </c>
      <c r="U27" s="1105" t="s">
        <v>497</v>
      </c>
      <c r="V27" s="1105" t="s">
        <v>17</v>
      </c>
      <c r="W27" s="1105" t="s">
        <v>649</v>
      </c>
      <c r="X27" s="1105" t="s">
        <v>44</v>
      </c>
      <c r="Y27" s="1105" t="s">
        <v>659</v>
      </c>
      <c r="Z27" s="1105" t="s">
        <v>908</v>
      </c>
      <c r="AA27" s="1108" t="s">
        <v>462</v>
      </c>
      <c r="AB27" s="1105" t="s">
        <v>661</v>
      </c>
      <c r="AC27" s="1105" t="s">
        <v>26</v>
      </c>
      <c r="AD27" s="1105" t="s">
        <v>128</v>
      </c>
      <c r="AE27" s="1105" t="s">
        <v>691</v>
      </c>
      <c r="AG27" s="1105" t="s">
        <v>661</v>
      </c>
      <c r="AH27" s="1105" t="s">
        <v>1069</v>
      </c>
      <c r="AI27" s="1105" t="s">
        <v>632</v>
      </c>
      <c r="AJ27" s="1105" t="s">
        <v>691</v>
      </c>
      <c r="AL27" s="1105" t="s">
        <v>661</v>
      </c>
    </row>
    <row r="28" spans="1:63">
      <c r="A28" s="1105">
        <v>27</v>
      </c>
      <c r="B28" s="1105" t="s">
        <v>973</v>
      </c>
      <c r="C28" s="1105" t="s">
        <v>1173</v>
      </c>
      <c r="D28" s="1105" t="s">
        <v>1174</v>
      </c>
      <c r="E28" s="1105" t="s">
        <v>1178</v>
      </c>
      <c r="F28" s="1105" t="s">
        <v>924</v>
      </c>
      <c r="H28" s="1105" t="s">
        <v>259</v>
      </c>
      <c r="I28" s="1105" t="s">
        <v>29</v>
      </c>
      <c r="J28" s="1105" t="s">
        <v>1215</v>
      </c>
      <c r="K28" s="1105" t="s">
        <v>517</v>
      </c>
      <c r="L28" s="1105" t="s">
        <v>555</v>
      </c>
      <c r="M28" s="1105" t="s">
        <v>1216</v>
      </c>
      <c r="N28" s="1105" t="s">
        <v>1184</v>
      </c>
      <c r="P28" s="1105" t="s">
        <v>691</v>
      </c>
      <c r="Q28" s="1105" t="s">
        <v>638</v>
      </c>
      <c r="R28" s="1105" t="s">
        <v>642</v>
      </c>
      <c r="S28" s="1108" t="s">
        <v>864</v>
      </c>
      <c r="T28" s="1105" t="s">
        <v>645</v>
      </c>
      <c r="U28" s="1105" t="s">
        <v>497</v>
      </c>
      <c r="V28" s="1105" t="s">
        <v>17</v>
      </c>
      <c r="W28" s="1105" t="s">
        <v>649</v>
      </c>
      <c r="X28" s="1105" t="s">
        <v>44</v>
      </c>
      <c r="Y28" s="1105" t="s">
        <v>659</v>
      </c>
      <c r="Z28" s="1105" t="s">
        <v>888</v>
      </c>
      <c r="AA28" s="1108" t="s">
        <v>462</v>
      </c>
      <c r="AB28" s="1105" t="s">
        <v>661</v>
      </c>
      <c r="AC28" s="1105" t="s">
        <v>26</v>
      </c>
      <c r="AD28" s="1105" t="s">
        <v>128</v>
      </c>
      <c r="AE28" s="1105" t="s">
        <v>691</v>
      </c>
      <c r="AG28" s="1105" t="s">
        <v>661</v>
      </c>
      <c r="AH28" s="1105" t="s">
        <v>1069</v>
      </c>
      <c r="AI28" s="1105" t="s">
        <v>632</v>
      </c>
      <c r="AJ28" s="1105" t="s">
        <v>691</v>
      </c>
      <c r="AL28" s="1105" t="s">
        <v>661</v>
      </c>
    </row>
    <row r="29" spans="1:63">
      <c r="A29" s="1105">
        <v>28</v>
      </c>
      <c r="B29" s="1105" t="s">
        <v>973</v>
      </c>
      <c r="C29" s="1105" t="s">
        <v>1173</v>
      </c>
      <c r="D29" s="1105" t="s">
        <v>1174</v>
      </c>
      <c r="E29" s="1105" t="s">
        <v>1178</v>
      </c>
      <c r="F29" s="1105" t="s">
        <v>924</v>
      </c>
      <c r="H29" s="1105" t="s">
        <v>552</v>
      </c>
      <c r="I29" s="1105" t="s">
        <v>943</v>
      </c>
      <c r="J29" s="1105" t="s">
        <v>1219</v>
      </c>
      <c r="K29" s="1105" t="s">
        <v>1224</v>
      </c>
      <c r="L29" s="1105" t="s">
        <v>18</v>
      </c>
      <c r="M29" s="1105" t="s">
        <v>1225</v>
      </c>
      <c r="N29" s="1105" t="s">
        <v>375</v>
      </c>
      <c r="P29" s="1105" t="s">
        <v>691</v>
      </c>
      <c r="Q29" s="1105" t="s">
        <v>638</v>
      </c>
      <c r="R29" s="1105" t="s">
        <v>642</v>
      </c>
      <c r="S29" s="1105" t="s">
        <v>864</v>
      </c>
      <c r="T29" s="1105" t="s">
        <v>645</v>
      </c>
      <c r="U29" s="1105" t="s">
        <v>497</v>
      </c>
      <c r="V29" s="1105" t="s">
        <v>17</v>
      </c>
      <c r="W29" s="1105" t="s">
        <v>649</v>
      </c>
      <c r="X29" s="1105" t="s">
        <v>44</v>
      </c>
      <c r="Y29" s="1105" t="s">
        <v>659</v>
      </c>
      <c r="Z29" s="1105" t="s">
        <v>1231</v>
      </c>
      <c r="AA29" s="1108" t="s">
        <v>462</v>
      </c>
      <c r="AB29" s="1105" t="s">
        <v>661</v>
      </c>
      <c r="AC29" s="1105" t="s">
        <v>26</v>
      </c>
      <c r="AD29" s="1105" t="s">
        <v>128</v>
      </c>
      <c r="AE29" s="1105" t="s">
        <v>691</v>
      </c>
      <c r="AG29" s="1105" t="s">
        <v>661</v>
      </c>
      <c r="AH29" s="1105" t="s">
        <v>1069</v>
      </c>
      <c r="AI29" s="1105" t="s">
        <v>632</v>
      </c>
      <c r="AJ29" s="1105" t="s">
        <v>691</v>
      </c>
      <c r="AL29" s="1105" t="s">
        <v>661</v>
      </c>
    </row>
    <row r="30" spans="1:63">
      <c r="A30" s="1105">
        <v>29</v>
      </c>
      <c r="B30" s="1105" t="s">
        <v>973</v>
      </c>
      <c r="C30" s="1105" t="s">
        <v>1173</v>
      </c>
      <c r="D30" s="1105" t="s">
        <v>1174</v>
      </c>
      <c r="E30" s="1105" t="s">
        <v>1178</v>
      </c>
      <c r="F30" s="1105" t="s">
        <v>924</v>
      </c>
      <c r="H30" s="1105" t="s">
        <v>1233</v>
      </c>
      <c r="I30" s="1105" t="s">
        <v>696</v>
      </c>
      <c r="J30" s="1105" t="s">
        <v>107</v>
      </c>
      <c r="K30" s="1105" t="s">
        <v>354</v>
      </c>
      <c r="L30" s="1105" t="s">
        <v>811</v>
      </c>
      <c r="M30" s="1105" t="s">
        <v>1217</v>
      </c>
      <c r="N30" s="1105" t="s">
        <v>1194</v>
      </c>
      <c r="P30" s="1105" t="s">
        <v>691</v>
      </c>
      <c r="Q30" s="1105" t="s">
        <v>638</v>
      </c>
      <c r="R30" s="1105" t="s">
        <v>642</v>
      </c>
      <c r="S30" s="1108" t="s">
        <v>864</v>
      </c>
      <c r="T30" s="1105" t="s">
        <v>645</v>
      </c>
      <c r="U30" s="1105" t="s">
        <v>497</v>
      </c>
      <c r="V30" s="1105" t="s">
        <v>17</v>
      </c>
      <c r="W30" s="1105" t="s">
        <v>649</v>
      </c>
      <c r="X30" s="1105" t="s">
        <v>44</v>
      </c>
      <c r="Y30" s="1105" t="s">
        <v>659</v>
      </c>
      <c r="Z30" s="1105" t="s">
        <v>1231</v>
      </c>
      <c r="AA30" s="1105" t="s">
        <v>462</v>
      </c>
      <c r="AB30" s="1105" t="s">
        <v>661</v>
      </c>
      <c r="AC30" s="1105" t="s">
        <v>26</v>
      </c>
      <c r="AD30" s="1105" t="s">
        <v>128</v>
      </c>
      <c r="AE30" s="1105" t="s">
        <v>691</v>
      </c>
      <c r="AG30" s="1105" t="s">
        <v>661</v>
      </c>
      <c r="AH30" s="1105" t="s">
        <v>1069</v>
      </c>
      <c r="AI30" s="1105" t="s">
        <v>632</v>
      </c>
      <c r="AJ30" s="1105" t="s">
        <v>691</v>
      </c>
      <c r="AL30" s="1105" t="s">
        <v>661</v>
      </c>
    </row>
    <row r="31" spans="1:63">
      <c r="A31" s="1105">
        <v>30</v>
      </c>
      <c r="B31" s="1105" t="s">
        <v>973</v>
      </c>
      <c r="C31" s="1105" t="s">
        <v>1173</v>
      </c>
      <c r="D31" s="1105" t="s">
        <v>1174</v>
      </c>
      <c r="E31" s="1105" t="s">
        <v>1178</v>
      </c>
      <c r="F31" s="1105" t="s">
        <v>924</v>
      </c>
      <c r="H31" s="1105" t="s">
        <v>1239</v>
      </c>
      <c r="I31" s="1105" t="s">
        <v>1245</v>
      </c>
      <c r="J31" s="1105" t="s">
        <v>239</v>
      </c>
      <c r="K31" s="1105" t="s">
        <v>783</v>
      </c>
      <c r="L31" s="1105" t="s">
        <v>665</v>
      </c>
      <c r="M31" s="1105" t="s">
        <v>178</v>
      </c>
      <c r="N31" s="1105" t="s">
        <v>28</v>
      </c>
      <c r="P31" s="1105" t="s">
        <v>691</v>
      </c>
      <c r="Q31" s="1105" t="s">
        <v>638</v>
      </c>
      <c r="R31" s="1105" t="s">
        <v>642</v>
      </c>
      <c r="S31" s="1108" t="s">
        <v>864</v>
      </c>
      <c r="T31" s="1105" t="s">
        <v>645</v>
      </c>
      <c r="U31" s="1105" t="s">
        <v>497</v>
      </c>
      <c r="V31" s="1105" t="s">
        <v>17</v>
      </c>
      <c r="W31" s="1105" t="s">
        <v>649</v>
      </c>
      <c r="X31" s="1105" t="s">
        <v>44</v>
      </c>
      <c r="Y31" s="1105" t="s">
        <v>659</v>
      </c>
      <c r="Z31" s="1105" t="s">
        <v>1248</v>
      </c>
      <c r="AA31" s="1108" t="s">
        <v>462</v>
      </c>
      <c r="AB31" s="1105" t="s">
        <v>661</v>
      </c>
      <c r="AC31" s="1105" t="s">
        <v>26</v>
      </c>
      <c r="AD31" s="1105" t="s">
        <v>128</v>
      </c>
      <c r="AE31" s="1105" t="s">
        <v>691</v>
      </c>
      <c r="AG31" s="1105" t="s">
        <v>661</v>
      </c>
      <c r="AH31" s="1105" t="s">
        <v>392</v>
      </c>
      <c r="AI31" s="1105" t="s">
        <v>694</v>
      </c>
      <c r="AJ31" s="1105" t="s">
        <v>512</v>
      </c>
      <c r="AK31" s="1105" t="s">
        <v>512</v>
      </c>
      <c r="AL31" s="1105" t="s">
        <v>661</v>
      </c>
      <c r="AM31" s="1105" t="s">
        <v>1069</v>
      </c>
      <c r="AN31" s="1105" t="s">
        <v>632</v>
      </c>
      <c r="AO31" s="1105" t="s">
        <v>691</v>
      </c>
      <c r="AQ31" s="1105" t="s">
        <v>661</v>
      </c>
    </row>
    <row r="32" spans="1:63">
      <c r="A32" s="1105">
        <v>31</v>
      </c>
      <c r="B32" s="1105" t="s">
        <v>973</v>
      </c>
      <c r="C32" s="1105" t="s">
        <v>1173</v>
      </c>
      <c r="D32" s="1105" t="s">
        <v>1174</v>
      </c>
      <c r="E32" s="1105" t="s">
        <v>1178</v>
      </c>
      <c r="F32" s="1105" t="s">
        <v>924</v>
      </c>
      <c r="G32" s="1105">
        <v>28</v>
      </c>
      <c r="H32" s="1105" t="s">
        <v>1251</v>
      </c>
      <c r="I32" s="1105" t="s">
        <v>543</v>
      </c>
      <c r="J32" s="1105" t="s">
        <v>985</v>
      </c>
      <c r="K32" s="1105" t="s">
        <v>1253</v>
      </c>
      <c r="L32" s="1105" t="s">
        <v>1255</v>
      </c>
      <c r="M32" s="1105" t="s">
        <v>875</v>
      </c>
      <c r="N32" s="1105" t="s">
        <v>285</v>
      </c>
      <c r="P32" s="1105" t="s">
        <v>691</v>
      </c>
      <c r="Q32" s="1105" t="s">
        <v>638</v>
      </c>
      <c r="R32" s="1105" t="s">
        <v>642</v>
      </c>
      <c r="S32" s="1105" t="s">
        <v>864</v>
      </c>
      <c r="T32" s="1105" t="s">
        <v>645</v>
      </c>
      <c r="U32" s="1105" t="s">
        <v>497</v>
      </c>
      <c r="V32" s="1105" t="s">
        <v>17</v>
      </c>
      <c r="W32" s="1105" t="s">
        <v>649</v>
      </c>
      <c r="X32" s="1105" t="s">
        <v>44</v>
      </c>
      <c r="Y32" s="1105" t="s">
        <v>659</v>
      </c>
      <c r="Z32" s="1105" t="s">
        <v>733</v>
      </c>
      <c r="AA32" s="1105" t="s">
        <v>462</v>
      </c>
      <c r="AB32" s="1105" t="s">
        <v>661</v>
      </c>
      <c r="AC32" s="1105" t="s">
        <v>26</v>
      </c>
      <c r="AD32" s="1105" t="s">
        <v>128</v>
      </c>
      <c r="AE32" s="1105" t="s">
        <v>691</v>
      </c>
      <c r="AG32" s="1105" t="s">
        <v>661</v>
      </c>
      <c r="AH32" s="1105" t="s">
        <v>392</v>
      </c>
      <c r="AI32" s="1105" t="s">
        <v>694</v>
      </c>
      <c r="AJ32" s="1105" t="s">
        <v>1248</v>
      </c>
      <c r="AK32" s="1108" t="s">
        <v>1248</v>
      </c>
      <c r="AL32" s="1105" t="s">
        <v>661</v>
      </c>
      <c r="AM32" s="1105" t="s">
        <v>1069</v>
      </c>
      <c r="AN32" s="1105" t="s">
        <v>632</v>
      </c>
      <c r="AO32" s="1105" t="s">
        <v>691</v>
      </c>
      <c r="AQ32" s="1105" t="s">
        <v>661</v>
      </c>
    </row>
    <row r="33" spans="1:38">
      <c r="A33" s="1105">
        <v>32</v>
      </c>
      <c r="B33" s="1105" t="s">
        <v>973</v>
      </c>
      <c r="C33" s="1105" t="s">
        <v>1173</v>
      </c>
      <c r="D33" s="1105" t="s">
        <v>1174</v>
      </c>
      <c r="E33" s="1105" t="s">
        <v>1178</v>
      </c>
      <c r="F33" s="1105" t="s">
        <v>924</v>
      </c>
      <c r="H33" s="1105" t="s">
        <v>1256</v>
      </c>
      <c r="I33" s="1105" t="s">
        <v>1259</v>
      </c>
      <c r="J33" s="1105" t="s">
        <v>265</v>
      </c>
      <c r="K33" s="1105" t="s">
        <v>1261</v>
      </c>
      <c r="L33" s="1105" t="s">
        <v>1265</v>
      </c>
      <c r="M33" s="1105" t="s">
        <v>1266</v>
      </c>
      <c r="N33" s="1105" t="s">
        <v>859</v>
      </c>
      <c r="P33" s="1105" t="s">
        <v>691</v>
      </c>
      <c r="Q33" s="1105" t="s">
        <v>638</v>
      </c>
      <c r="R33" s="1105" t="s">
        <v>642</v>
      </c>
      <c r="S33" s="1105" t="s">
        <v>864</v>
      </c>
      <c r="T33" s="1105" t="s">
        <v>645</v>
      </c>
      <c r="U33" s="1105" t="s">
        <v>497</v>
      </c>
      <c r="V33" s="1105" t="s">
        <v>17</v>
      </c>
      <c r="W33" s="1105" t="s">
        <v>649</v>
      </c>
      <c r="X33" s="1105" t="s">
        <v>44</v>
      </c>
      <c r="Y33" s="1105" t="s">
        <v>659</v>
      </c>
      <c r="Z33" s="1105" t="s">
        <v>691</v>
      </c>
      <c r="AA33" s="1105" t="s">
        <v>462</v>
      </c>
      <c r="AB33" s="1105" t="s">
        <v>661</v>
      </c>
      <c r="AC33" s="1105" t="s">
        <v>26</v>
      </c>
      <c r="AD33" s="1105" t="s">
        <v>128</v>
      </c>
      <c r="AE33" s="1105" t="s">
        <v>691</v>
      </c>
      <c r="AG33" s="1105" t="s">
        <v>661</v>
      </c>
      <c r="AH33" s="1105" t="s">
        <v>1069</v>
      </c>
      <c r="AI33" s="1105" t="s">
        <v>632</v>
      </c>
      <c r="AJ33" s="1105" t="s">
        <v>691</v>
      </c>
      <c r="AL33" s="1105" t="s">
        <v>661</v>
      </c>
    </row>
    <row r="34" spans="1:38">
      <c r="A34" s="1105">
        <v>33</v>
      </c>
      <c r="B34" s="1105" t="s">
        <v>973</v>
      </c>
      <c r="C34" s="1105" t="s">
        <v>1173</v>
      </c>
      <c r="D34" s="1105" t="s">
        <v>1174</v>
      </c>
      <c r="E34" s="1105" t="s">
        <v>1178</v>
      </c>
      <c r="F34" s="1105" t="s">
        <v>924</v>
      </c>
      <c r="H34" s="1105" t="s">
        <v>538</v>
      </c>
      <c r="I34" s="1105" t="s">
        <v>219</v>
      </c>
      <c r="J34" s="1105" t="s">
        <v>883</v>
      </c>
      <c r="K34" s="1105" t="s">
        <v>1268</v>
      </c>
      <c r="L34" s="1105" t="s">
        <v>1168</v>
      </c>
      <c r="M34" s="1105" t="s">
        <v>1271</v>
      </c>
      <c r="N34" s="1105" t="s">
        <v>934</v>
      </c>
      <c r="P34" s="1105" t="s">
        <v>691</v>
      </c>
      <c r="Q34" s="1105" t="s">
        <v>638</v>
      </c>
      <c r="R34" s="1105" t="s">
        <v>642</v>
      </c>
      <c r="S34" s="1105" t="s">
        <v>864</v>
      </c>
      <c r="T34" s="1105" t="s">
        <v>645</v>
      </c>
      <c r="U34" s="1105" t="s">
        <v>497</v>
      </c>
      <c r="V34" s="1105" t="s">
        <v>17</v>
      </c>
      <c r="W34" s="1105" t="s">
        <v>649</v>
      </c>
      <c r="X34" s="1105" t="s">
        <v>44</v>
      </c>
      <c r="Y34" s="1105" t="s">
        <v>659</v>
      </c>
      <c r="Z34" s="1105" t="s">
        <v>1276</v>
      </c>
      <c r="AA34" s="1105" t="s">
        <v>462</v>
      </c>
      <c r="AB34" s="1105" t="s">
        <v>661</v>
      </c>
      <c r="AC34" s="1105" t="s">
        <v>26</v>
      </c>
      <c r="AD34" s="1105" t="s">
        <v>128</v>
      </c>
      <c r="AE34" s="1105" t="s">
        <v>691</v>
      </c>
      <c r="AG34" s="1105" t="s">
        <v>661</v>
      </c>
      <c r="AH34" s="1105" t="s">
        <v>1069</v>
      </c>
      <c r="AI34" s="1105" t="s">
        <v>632</v>
      </c>
      <c r="AJ34" s="1105" t="s">
        <v>691</v>
      </c>
      <c r="AL34" s="1105" t="s">
        <v>661</v>
      </c>
    </row>
    <row r="35" spans="1:38">
      <c r="A35" s="1105">
        <v>34</v>
      </c>
      <c r="B35" s="1105" t="s">
        <v>973</v>
      </c>
      <c r="C35" s="1105" t="s">
        <v>1173</v>
      </c>
      <c r="D35" s="1105" t="s">
        <v>1174</v>
      </c>
      <c r="E35" s="1105" t="s">
        <v>1178</v>
      </c>
      <c r="F35" s="1105" t="s">
        <v>924</v>
      </c>
      <c r="H35" s="1105" t="s">
        <v>1279</v>
      </c>
      <c r="I35" s="1105" t="s">
        <v>1157</v>
      </c>
      <c r="J35" s="1105" t="s">
        <v>1281</v>
      </c>
      <c r="K35" s="1105" t="s">
        <v>721</v>
      </c>
      <c r="L35" s="1105" t="s">
        <v>1108</v>
      </c>
      <c r="M35" s="1105" t="s">
        <v>1079</v>
      </c>
      <c r="N35" s="1105" t="s">
        <v>1284</v>
      </c>
      <c r="P35" s="1105" t="s">
        <v>691</v>
      </c>
      <c r="Q35" s="1105" t="s">
        <v>638</v>
      </c>
      <c r="R35" s="1105" t="s">
        <v>642</v>
      </c>
      <c r="S35" s="1105" t="s">
        <v>864</v>
      </c>
      <c r="T35" s="1105" t="s">
        <v>645</v>
      </c>
      <c r="U35" s="1105" t="s">
        <v>497</v>
      </c>
      <c r="V35" s="1105" t="s">
        <v>17</v>
      </c>
      <c r="W35" s="1105" t="s">
        <v>649</v>
      </c>
      <c r="X35" s="1105" t="s">
        <v>44</v>
      </c>
      <c r="Y35" s="1105" t="s">
        <v>659</v>
      </c>
      <c r="Z35" s="1105" t="s">
        <v>908</v>
      </c>
      <c r="AA35" s="1105" t="s">
        <v>462</v>
      </c>
      <c r="AB35" s="1105" t="s">
        <v>661</v>
      </c>
      <c r="AC35" s="1105" t="s">
        <v>26</v>
      </c>
      <c r="AD35" s="1105" t="s">
        <v>128</v>
      </c>
      <c r="AE35" s="1105" t="s">
        <v>691</v>
      </c>
      <c r="AG35" s="1105" t="s">
        <v>661</v>
      </c>
      <c r="AH35" s="1105" t="s">
        <v>1069</v>
      </c>
      <c r="AI35" s="1105" t="s">
        <v>632</v>
      </c>
      <c r="AJ35" s="1105" t="s">
        <v>691</v>
      </c>
      <c r="AL35" s="1105" t="s">
        <v>661</v>
      </c>
    </row>
    <row r="36" spans="1:38">
      <c r="A36" s="1105">
        <v>35</v>
      </c>
      <c r="B36" s="1105" t="s">
        <v>973</v>
      </c>
      <c r="C36" s="1105" t="s">
        <v>1173</v>
      </c>
      <c r="D36" s="1105" t="s">
        <v>1174</v>
      </c>
      <c r="E36" s="1105" t="s">
        <v>1178</v>
      </c>
      <c r="F36" s="1105" t="s">
        <v>924</v>
      </c>
      <c r="H36" s="1105" t="s">
        <v>289</v>
      </c>
      <c r="I36" s="1105" t="s">
        <v>1288</v>
      </c>
      <c r="J36" s="1105" t="s">
        <v>1289</v>
      </c>
      <c r="K36" s="1105" t="s">
        <v>1290</v>
      </c>
      <c r="L36" s="1105" t="s">
        <v>1175</v>
      </c>
      <c r="M36" s="1105" t="s">
        <v>1269</v>
      </c>
      <c r="N36" s="1105" t="s">
        <v>682</v>
      </c>
      <c r="P36" s="1105" t="s">
        <v>691</v>
      </c>
      <c r="Q36" s="1105" t="s">
        <v>638</v>
      </c>
      <c r="R36" s="1105" t="s">
        <v>642</v>
      </c>
      <c r="S36" s="1105" t="s">
        <v>864</v>
      </c>
      <c r="T36" s="1105" t="s">
        <v>645</v>
      </c>
      <c r="U36" s="1105" t="s">
        <v>497</v>
      </c>
      <c r="V36" s="1105" t="s">
        <v>17</v>
      </c>
      <c r="W36" s="1105" t="s">
        <v>649</v>
      </c>
      <c r="X36" s="1105" t="s">
        <v>44</v>
      </c>
      <c r="Y36" s="1105" t="s">
        <v>659</v>
      </c>
      <c r="Z36" s="1105" t="s">
        <v>1151</v>
      </c>
      <c r="AA36" s="1105" t="s">
        <v>462</v>
      </c>
      <c r="AB36" s="1105" t="s">
        <v>661</v>
      </c>
      <c r="AC36" s="1105" t="s">
        <v>26</v>
      </c>
      <c r="AD36" s="1105" t="s">
        <v>128</v>
      </c>
      <c r="AE36" s="1105" t="s">
        <v>691</v>
      </c>
      <c r="AG36" s="1105" t="s">
        <v>661</v>
      </c>
      <c r="AH36" s="1105" t="s">
        <v>1069</v>
      </c>
      <c r="AI36" s="1105" t="s">
        <v>632</v>
      </c>
      <c r="AJ36" s="1105" t="s">
        <v>691</v>
      </c>
      <c r="AL36" s="1105" t="s">
        <v>661</v>
      </c>
    </row>
    <row r="37" spans="1:38">
      <c r="A37" s="1105">
        <v>36</v>
      </c>
      <c r="B37" s="1105" t="s">
        <v>973</v>
      </c>
      <c r="C37" s="1105" t="s">
        <v>1173</v>
      </c>
      <c r="D37" s="1105" t="s">
        <v>1174</v>
      </c>
      <c r="E37" s="1105" t="s">
        <v>1178</v>
      </c>
      <c r="F37" s="1105" t="s">
        <v>924</v>
      </c>
      <c r="H37" s="1105" t="s">
        <v>1297</v>
      </c>
      <c r="I37" s="1105" t="s">
        <v>1299</v>
      </c>
      <c r="J37" s="1105" t="s">
        <v>690</v>
      </c>
      <c r="K37" s="1105" t="s">
        <v>1301</v>
      </c>
      <c r="L37" s="1105" t="s">
        <v>707</v>
      </c>
      <c r="M37" s="1105" t="s">
        <v>1222</v>
      </c>
      <c r="N37" s="1105" t="s">
        <v>1302</v>
      </c>
      <c r="P37" s="1105" t="s">
        <v>691</v>
      </c>
      <c r="Q37" s="1105" t="s">
        <v>638</v>
      </c>
      <c r="R37" s="1105" t="s">
        <v>642</v>
      </c>
      <c r="S37" s="1105" t="s">
        <v>864</v>
      </c>
      <c r="T37" s="1105" t="s">
        <v>645</v>
      </c>
      <c r="U37" s="1105" t="s">
        <v>497</v>
      </c>
      <c r="V37" s="1105" t="s">
        <v>17</v>
      </c>
      <c r="W37" s="1105" t="s">
        <v>649</v>
      </c>
      <c r="X37" s="1105" t="s">
        <v>44</v>
      </c>
      <c r="Y37" s="1105" t="s">
        <v>659</v>
      </c>
      <c r="Z37" s="1105" t="s">
        <v>888</v>
      </c>
      <c r="AA37" s="1105" t="s">
        <v>462</v>
      </c>
      <c r="AB37" s="1105" t="s">
        <v>661</v>
      </c>
      <c r="AC37" s="1105" t="s">
        <v>26</v>
      </c>
      <c r="AD37" s="1105" t="s">
        <v>128</v>
      </c>
      <c r="AE37" s="1105" t="s">
        <v>691</v>
      </c>
      <c r="AG37" s="1105" t="s">
        <v>661</v>
      </c>
      <c r="AH37" s="1105" t="s">
        <v>1069</v>
      </c>
      <c r="AI37" s="1105" t="s">
        <v>632</v>
      </c>
      <c r="AJ37" s="1105" t="s">
        <v>691</v>
      </c>
      <c r="AL37" s="1105" t="s">
        <v>661</v>
      </c>
    </row>
    <row r="38" spans="1:38">
      <c r="A38" s="1105">
        <v>37</v>
      </c>
      <c r="B38" s="1105" t="s">
        <v>973</v>
      </c>
      <c r="C38" s="1105" t="s">
        <v>1173</v>
      </c>
      <c r="D38" s="1105" t="s">
        <v>1174</v>
      </c>
      <c r="E38" s="1105" t="s">
        <v>1178</v>
      </c>
      <c r="F38" s="1105" t="s">
        <v>924</v>
      </c>
      <c r="G38" s="1105">
        <v>28</v>
      </c>
      <c r="H38" s="1105" t="s">
        <v>1304</v>
      </c>
      <c r="I38" s="1105" t="s">
        <v>1305</v>
      </c>
      <c r="J38" s="1105" t="s">
        <v>1102</v>
      </c>
      <c r="K38" s="1105" t="s">
        <v>1306</v>
      </c>
      <c r="L38" s="1105" t="s">
        <v>1307</v>
      </c>
      <c r="M38" s="1105" t="s">
        <v>1186</v>
      </c>
      <c r="N38" s="1105" t="s">
        <v>1311</v>
      </c>
      <c r="P38" s="1105" t="s">
        <v>1257</v>
      </c>
      <c r="Q38" s="1105" t="s">
        <v>638</v>
      </c>
      <c r="R38" s="1105" t="s">
        <v>642</v>
      </c>
      <c r="S38" s="1105" t="s">
        <v>864</v>
      </c>
      <c r="T38" s="1105" t="s">
        <v>645</v>
      </c>
      <c r="U38" s="1105" t="s">
        <v>497</v>
      </c>
      <c r="V38" s="1105" t="s">
        <v>17</v>
      </c>
      <c r="W38" s="1105" t="s">
        <v>649</v>
      </c>
      <c r="X38" s="1105" t="s">
        <v>44</v>
      </c>
      <c r="Y38" s="1105" t="s">
        <v>659</v>
      </c>
      <c r="Z38" s="1105" t="s">
        <v>1257</v>
      </c>
      <c r="AA38" s="1105" t="s">
        <v>462</v>
      </c>
      <c r="AB38" s="1105" t="s">
        <v>661</v>
      </c>
      <c r="AC38" s="1105" t="s">
        <v>26</v>
      </c>
      <c r="AD38" s="1105" t="s">
        <v>128</v>
      </c>
      <c r="AE38" s="1105" t="s">
        <v>1257</v>
      </c>
      <c r="AG38" s="1105" t="s">
        <v>661</v>
      </c>
      <c r="AH38" s="1105" t="s">
        <v>1069</v>
      </c>
      <c r="AI38" s="1105" t="s">
        <v>632</v>
      </c>
      <c r="AJ38" s="1105" t="s">
        <v>1257</v>
      </c>
      <c r="AL38" s="1105" t="s">
        <v>661</v>
      </c>
    </row>
    <row r="39" spans="1:38">
      <c r="A39" s="1105">
        <v>38</v>
      </c>
      <c r="B39" s="1105" t="s">
        <v>973</v>
      </c>
      <c r="C39" s="1105" t="s">
        <v>1173</v>
      </c>
      <c r="D39" s="1105" t="s">
        <v>1174</v>
      </c>
      <c r="E39" s="1105" t="s">
        <v>1178</v>
      </c>
      <c r="F39" s="1105" t="s">
        <v>924</v>
      </c>
      <c r="H39" s="1105" t="s">
        <v>600</v>
      </c>
      <c r="I39" s="1105" t="s">
        <v>1180</v>
      </c>
      <c r="J39" s="1105" t="s">
        <v>664</v>
      </c>
      <c r="K39" s="1105" t="s">
        <v>337</v>
      </c>
      <c r="L39" s="1105" t="s">
        <v>5</v>
      </c>
      <c r="M39" s="1105" t="s">
        <v>166</v>
      </c>
      <c r="N39" s="1105" t="s">
        <v>630</v>
      </c>
      <c r="P39" s="1105" t="s">
        <v>691</v>
      </c>
      <c r="Q39" s="1105" t="s">
        <v>638</v>
      </c>
      <c r="R39" s="1105" t="s">
        <v>642</v>
      </c>
      <c r="S39" s="1105" t="s">
        <v>864</v>
      </c>
      <c r="T39" s="1105" t="s">
        <v>645</v>
      </c>
      <c r="U39" s="1105" t="s">
        <v>497</v>
      </c>
      <c r="V39" s="1105" t="s">
        <v>17</v>
      </c>
      <c r="W39" s="1105" t="s">
        <v>649</v>
      </c>
      <c r="X39" s="1105" t="s">
        <v>44</v>
      </c>
      <c r="Y39" s="1105" t="s">
        <v>659</v>
      </c>
      <c r="Z39" s="1105" t="s">
        <v>1248</v>
      </c>
      <c r="AA39" s="1105" t="s">
        <v>462</v>
      </c>
      <c r="AB39" s="1105" t="s">
        <v>661</v>
      </c>
      <c r="AC39" s="1105" t="s">
        <v>26</v>
      </c>
      <c r="AD39" s="1105" t="s">
        <v>128</v>
      </c>
      <c r="AE39" s="1105" t="s">
        <v>691</v>
      </c>
      <c r="AG39" s="1105" t="s">
        <v>661</v>
      </c>
      <c r="AH39" s="1105" t="s">
        <v>1069</v>
      </c>
      <c r="AI39" s="1105" t="s">
        <v>632</v>
      </c>
      <c r="AJ39" s="1105" t="s">
        <v>691</v>
      </c>
      <c r="AL39" s="1105" t="s">
        <v>661</v>
      </c>
    </row>
    <row r="40" spans="1:38">
      <c r="A40" s="1105">
        <v>39</v>
      </c>
      <c r="B40" s="1105" t="s">
        <v>973</v>
      </c>
      <c r="C40" s="1105" t="s">
        <v>1173</v>
      </c>
      <c r="D40" s="1105" t="s">
        <v>1174</v>
      </c>
      <c r="E40" s="1105" t="s">
        <v>1178</v>
      </c>
      <c r="F40" s="1105" t="s">
        <v>924</v>
      </c>
      <c r="H40" s="1105" t="s">
        <v>1228</v>
      </c>
      <c r="I40" s="1105" t="s">
        <v>710</v>
      </c>
      <c r="J40" s="1105" t="s">
        <v>1312</v>
      </c>
      <c r="K40" s="1105" t="s">
        <v>1313</v>
      </c>
      <c r="L40" s="1105" t="s">
        <v>705</v>
      </c>
      <c r="M40" s="1105" t="s">
        <v>1308</v>
      </c>
      <c r="N40" s="1105" t="s">
        <v>1314</v>
      </c>
      <c r="P40" s="1105" t="s">
        <v>691</v>
      </c>
      <c r="Q40" s="1105" t="s">
        <v>638</v>
      </c>
      <c r="R40" s="1105" t="s">
        <v>642</v>
      </c>
      <c r="S40" s="1105" t="s">
        <v>864</v>
      </c>
      <c r="T40" s="1105" t="s">
        <v>645</v>
      </c>
      <c r="U40" s="1105" t="s">
        <v>497</v>
      </c>
      <c r="V40" s="1105" t="s">
        <v>17</v>
      </c>
      <c r="W40" s="1105" t="s">
        <v>649</v>
      </c>
      <c r="X40" s="1105" t="s">
        <v>44</v>
      </c>
      <c r="Y40" s="1105" t="s">
        <v>659</v>
      </c>
      <c r="Z40" s="1105" t="s">
        <v>842</v>
      </c>
      <c r="AA40" s="1105" t="s">
        <v>462</v>
      </c>
      <c r="AB40" s="1105" t="s">
        <v>661</v>
      </c>
      <c r="AC40" s="1105" t="s">
        <v>26</v>
      </c>
      <c r="AD40" s="1105" t="s">
        <v>128</v>
      </c>
      <c r="AE40" s="1105" t="s">
        <v>691</v>
      </c>
      <c r="AG40" s="1105" t="s">
        <v>661</v>
      </c>
      <c r="AH40" s="1105" t="s">
        <v>1069</v>
      </c>
      <c r="AI40" s="1105" t="s">
        <v>632</v>
      </c>
      <c r="AJ40" s="1105" t="s">
        <v>691</v>
      </c>
      <c r="AL40" s="1105" t="s">
        <v>661</v>
      </c>
    </row>
    <row r="41" spans="1:38">
      <c r="A41" s="1105">
        <v>40</v>
      </c>
      <c r="B41" s="1105" t="s">
        <v>973</v>
      </c>
      <c r="C41" s="1105" t="s">
        <v>1173</v>
      </c>
      <c r="D41" s="1105" t="s">
        <v>1174</v>
      </c>
      <c r="E41" s="1105" t="s">
        <v>1178</v>
      </c>
      <c r="F41" s="1105" t="s">
        <v>924</v>
      </c>
      <c r="H41" s="1105" t="s">
        <v>681</v>
      </c>
      <c r="I41" s="1105" t="s">
        <v>1211</v>
      </c>
      <c r="J41" s="1105" t="s">
        <v>1235</v>
      </c>
      <c r="K41" s="1105" t="s">
        <v>1317</v>
      </c>
      <c r="L41" s="1105" t="s">
        <v>147</v>
      </c>
      <c r="M41" s="1105" t="s">
        <v>1319</v>
      </c>
      <c r="N41" s="1105" t="s">
        <v>928</v>
      </c>
      <c r="P41" s="1105" t="s">
        <v>691</v>
      </c>
      <c r="Q41" s="1105" t="s">
        <v>638</v>
      </c>
      <c r="R41" s="1105" t="s">
        <v>642</v>
      </c>
      <c r="S41" s="1105" t="s">
        <v>864</v>
      </c>
      <c r="T41" s="1105" t="s">
        <v>645</v>
      </c>
      <c r="U41" s="1105" t="s">
        <v>497</v>
      </c>
      <c r="V41" s="1105" t="s">
        <v>17</v>
      </c>
      <c r="W41" s="1105" t="s">
        <v>649</v>
      </c>
      <c r="X41" s="1105" t="s">
        <v>44</v>
      </c>
      <c r="Y41" s="1105" t="s">
        <v>659</v>
      </c>
      <c r="Z41" s="1105" t="s">
        <v>691</v>
      </c>
      <c r="AA41" s="1105" t="s">
        <v>462</v>
      </c>
      <c r="AB41" s="1105" t="s">
        <v>661</v>
      </c>
      <c r="AC41" s="1105" t="s">
        <v>26</v>
      </c>
      <c r="AD41" s="1105" t="s">
        <v>128</v>
      </c>
      <c r="AE41" s="1105" t="s">
        <v>691</v>
      </c>
      <c r="AG41" s="1105" t="s">
        <v>661</v>
      </c>
      <c r="AH41" s="1105" t="s">
        <v>1069</v>
      </c>
      <c r="AI41" s="1105" t="s">
        <v>632</v>
      </c>
      <c r="AJ41" s="1105" t="s">
        <v>691</v>
      </c>
      <c r="AL41" s="1105" t="s">
        <v>661</v>
      </c>
    </row>
    <row r="42" spans="1:38">
      <c r="A42" s="1105">
        <v>41</v>
      </c>
      <c r="B42" s="1105" t="s">
        <v>973</v>
      </c>
      <c r="C42" s="1105" t="s">
        <v>1173</v>
      </c>
      <c r="D42" s="1105" t="s">
        <v>1174</v>
      </c>
      <c r="E42" s="1105" t="s">
        <v>1178</v>
      </c>
      <c r="F42" s="1105" t="s">
        <v>924</v>
      </c>
      <c r="H42" s="1105" t="s">
        <v>1321</v>
      </c>
      <c r="I42" s="1105" t="s">
        <v>1322</v>
      </c>
      <c r="J42" s="1105" t="s">
        <v>1129</v>
      </c>
      <c r="K42" s="1105" t="s">
        <v>1328</v>
      </c>
      <c r="L42" s="1105" t="s">
        <v>1293</v>
      </c>
      <c r="M42" s="1105" t="s">
        <v>805</v>
      </c>
      <c r="N42" s="1105" t="s">
        <v>457</v>
      </c>
      <c r="P42" s="1105" t="s">
        <v>691</v>
      </c>
      <c r="Q42" s="1105" t="s">
        <v>638</v>
      </c>
      <c r="R42" s="1105" t="s">
        <v>642</v>
      </c>
      <c r="S42" s="1105" t="s">
        <v>864</v>
      </c>
      <c r="T42" s="1105" t="s">
        <v>645</v>
      </c>
      <c r="U42" s="1105" t="s">
        <v>497</v>
      </c>
      <c r="V42" s="1105" t="s">
        <v>17</v>
      </c>
      <c r="W42" s="1105" t="s">
        <v>649</v>
      </c>
      <c r="X42" s="1105" t="s">
        <v>44</v>
      </c>
      <c r="Y42" s="1105" t="s">
        <v>659</v>
      </c>
      <c r="Z42" s="1105" t="s">
        <v>691</v>
      </c>
      <c r="AA42" s="1105" t="s">
        <v>462</v>
      </c>
      <c r="AB42" s="1105" t="s">
        <v>661</v>
      </c>
      <c r="AC42" s="1105" t="s">
        <v>26</v>
      </c>
      <c r="AD42" s="1105" t="s">
        <v>128</v>
      </c>
      <c r="AE42" s="1105" t="s">
        <v>691</v>
      </c>
      <c r="AG42" s="1105" t="s">
        <v>661</v>
      </c>
      <c r="AH42" s="1105" t="s">
        <v>1069</v>
      </c>
      <c r="AI42" s="1105" t="s">
        <v>632</v>
      </c>
      <c r="AJ42" s="1105" t="s">
        <v>691</v>
      </c>
      <c r="AL42" s="1105" t="s">
        <v>661</v>
      </c>
    </row>
    <row r="43" spans="1:38">
      <c r="A43" s="1105">
        <v>42</v>
      </c>
      <c r="B43" s="1105" t="s">
        <v>973</v>
      </c>
      <c r="C43" s="1105" t="s">
        <v>1173</v>
      </c>
      <c r="D43" s="1105" t="s">
        <v>1174</v>
      </c>
      <c r="E43" s="1105" t="s">
        <v>1178</v>
      </c>
      <c r="F43" s="1105" t="s">
        <v>924</v>
      </c>
      <c r="H43" s="1105" t="s">
        <v>1330</v>
      </c>
      <c r="I43" s="1105" t="s">
        <v>207</v>
      </c>
      <c r="J43" s="1105" t="s">
        <v>1334</v>
      </c>
      <c r="K43" s="1105" t="s">
        <v>1335</v>
      </c>
      <c r="L43" s="1105" t="s">
        <v>1337</v>
      </c>
      <c r="M43" s="1105" t="s">
        <v>1298</v>
      </c>
      <c r="N43" s="1105" t="s">
        <v>1339</v>
      </c>
      <c r="P43" s="1105" t="s">
        <v>691</v>
      </c>
      <c r="Q43" s="1105" t="s">
        <v>638</v>
      </c>
      <c r="R43" s="1105" t="s">
        <v>642</v>
      </c>
      <c r="S43" s="1105" t="s">
        <v>864</v>
      </c>
      <c r="T43" s="1105" t="s">
        <v>645</v>
      </c>
      <c r="U43" s="1105" t="s">
        <v>497</v>
      </c>
      <c r="V43" s="1105" t="s">
        <v>17</v>
      </c>
      <c r="W43" s="1105" t="s">
        <v>649</v>
      </c>
      <c r="X43" s="1105" t="s">
        <v>44</v>
      </c>
      <c r="Y43" s="1105" t="s">
        <v>659</v>
      </c>
      <c r="Z43" s="1105" t="s">
        <v>1344</v>
      </c>
      <c r="AA43" s="1105" t="s">
        <v>462</v>
      </c>
      <c r="AB43" s="1105" t="s">
        <v>661</v>
      </c>
      <c r="AC43" s="1105" t="s">
        <v>26</v>
      </c>
      <c r="AD43" s="1105" t="s">
        <v>128</v>
      </c>
      <c r="AE43" s="1105" t="s">
        <v>691</v>
      </c>
      <c r="AG43" s="1105" t="s">
        <v>661</v>
      </c>
      <c r="AH43" s="1105" t="s">
        <v>1069</v>
      </c>
      <c r="AI43" s="1105" t="s">
        <v>632</v>
      </c>
      <c r="AJ43" s="1105" t="s">
        <v>691</v>
      </c>
      <c r="AL43" s="1105" t="s">
        <v>661</v>
      </c>
    </row>
    <row r="44" spans="1:38">
      <c r="A44" s="1105">
        <v>43</v>
      </c>
      <c r="B44" s="1105" t="s">
        <v>973</v>
      </c>
      <c r="C44" s="1105" t="s">
        <v>1173</v>
      </c>
      <c r="D44" s="1105" t="s">
        <v>1174</v>
      </c>
      <c r="E44" s="1105" t="s">
        <v>1178</v>
      </c>
      <c r="F44" s="1105" t="s">
        <v>924</v>
      </c>
      <c r="G44" s="1105">
        <v>28</v>
      </c>
      <c r="H44" s="1105" t="s">
        <v>1346</v>
      </c>
      <c r="I44" s="1105" t="s">
        <v>357</v>
      </c>
      <c r="J44" s="1105" t="s">
        <v>1347</v>
      </c>
      <c r="K44" s="1105" t="s">
        <v>1349</v>
      </c>
      <c r="L44" s="1105" t="s">
        <v>1352</v>
      </c>
      <c r="M44" s="1105" t="s">
        <v>971</v>
      </c>
      <c r="N44" s="1105" t="s">
        <v>1355</v>
      </c>
      <c r="P44" s="1105" t="s">
        <v>691</v>
      </c>
      <c r="Q44" s="1105" t="s">
        <v>638</v>
      </c>
      <c r="R44" s="1105" t="s">
        <v>642</v>
      </c>
      <c r="S44" s="1105" t="s">
        <v>864</v>
      </c>
      <c r="T44" s="1105" t="s">
        <v>645</v>
      </c>
      <c r="U44" s="1105" t="s">
        <v>497</v>
      </c>
      <c r="V44" s="1105" t="s">
        <v>17</v>
      </c>
      <c r="W44" s="1105" t="s">
        <v>649</v>
      </c>
      <c r="X44" s="1105" t="s">
        <v>44</v>
      </c>
      <c r="Y44" s="1105" t="s">
        <v>659</v>
      </c>
      <c r="Z44" s="1105" t="s">
        <v>1231</v>
      </c>
      <c r="AA44" s="1105" t="s">
        <v>462</v>
      </c>
      <c r="AB44" s="1105" t="s">
        <v>661</v>
      </c>
      <c r="AC44" s="1105" t="s">
        <v>26</v>
      </c>
      <c r="AD44" s="1105" t="s">
        <v>128</v>
      </c>
      <c r="AE44" s="1105" t="s">
        <v>691</v>
      </c>
      <c r="AG44" s="1105" t="s">
        <v>661</v>
      </c>
      <c r="AH44" s="1105" t="s">
        <v>1069</v>
      </c>
      <c r="AI44" s="1105" t="s">
        <v>632</v>
      </c>
      <c r="AJ44" s="1105" t="s">
        <v>691</v>
      </c>
      <c r="AL44" s="1105" t="s">
        <v>661</v>
      </c>
    </row>
    <row r="45" spans="1:38">
      <c r="A45" s="1105">
        <v>44</v>
      </c>
      <c r="B45" s="1105" t="s">
        <v>973</v>
      </c>
      <c r="C45" s="1105" t="s">
        <v>1173</v>
      </c>
      <c r="D45" s="1105" t="s">
        <v>1174</v>
      </c>
      <c r="E45" s="1105" t="s">
        <v>1178</v>
      </c>
      <c r="F45" s="1105" t="s">
        <v>924</v>
      </c>
      <c r="H45" s="1105" t="s">
        <v>558</v>
      </c>
      <c r="I45" s="1105" t="s">
        <v>1358</v>
      </c>
      <c r="J45" s="1105" t="s">
        <v>1361</v>
      </c>
      <c r="K45" s="1105" t="s">
        <v>1365</v>
      </c>
      <c r="L45" s="1105" t="s">
        <v>1368</v>
      </c>
      <c r="M45" s="1105" t="s">
        <v>1370</v>
      </c>
      <c r="N45" s="1105" t="s">
        <v>1372</v>
      </c>
      <c r="P45" s="1105" t="s">
        <v>691</v>
      </c>
      <c r="Q45" s="1105" t="s">
        <v>638</v>
      </c>
      <c r="R45" s="1105" t="s">
        <v>642</v>
      </c>
      <c r="S45" s="1105" t="s">
        <v>864</v>
      </c>
      <c r="T45" s="1105" t="s">
        <v>645</v>
      </c>
      <c r="U45" s="1105" t="s">
        <v>497</v>
      </c>
      <c r="V45" s="1105" t="s">
        <v>17</v>
      </c>
      <c r="W45" s="1105" t="s">
        <v>649</v>
      </c>
      <c r="X45" s="1105" t="s">
        <v>44</v>
      </c>
      <c r="Y45" s="1105" t="s">
        <v>659</v>
      </c>
      <c r="Z45" s="1105" t="s">
        <v>908</v>
      </c>
      <c r="AA45" s="1105" t="s">
        <v>462</v>
      </c>
      <c r="AB45" s="1105" t="s">
        <v>661</v>
      </c>
      <c r="AC45" s="1105" t="s">
        <v>26</v>
      </c>
      <c r="AD45" s="1105" t="s">
        <v>128</v>
      </c>
      <c r="AE45" s="1105" t="s">
        <v>691</v>
      </c>
      <c r="AG45" s="1105" t="s">
        <v>661</v>
      </c>
      <c r="AH45" s="1105" t="s">
        <v>1069</v>
      </c>
      <c r="AI45" s="1105" t="s">
        <v>632</v>
      </c>
      <c r="AJ45" s="1105" t="s">
        <v>691</v>
      </c>
      <c r="AL45" s="1105" t="s">
        <v>661</v>
      </c>
    </row>
    <row r="46" spans="1:38">
      <c r="A46" s="1105">
        <v>45</v>
      </c>
      <c r="B46" s="1105" t="s">
        <v>973</v>
      </c>
      <c r="C46" s="1105" t="s">
        <v>1173</v>
      </c>
      <c r="D46" s="1105" t="s">
        <v>1174</v>
      </c>
      <c r="E46" s="1105" t="s">
        <v>1178</v>
      </c>
      <c r="F46" s="1105" t="s">
        <v>924</v>
      </c>
      <c r="H46" s="1105" t="s">
        <v>936</v>
      </c>
      <c r="I46" s="1105" t="s">
        <v>1374</v>
      </c>
      <c r="J46" s="1105" t="s">
        <v>1377</v>
      </c>
      <c r="K46" s="1105" t="s">
        <v>1383</v>
      </c>
      <c r="L46" s="1105" t="s">
        <v>1385</v>
      </c>
      <c r="M46" s="1105" t="s">
        <v>201</v>
      </c>
      <c r="N46" s="1105" t="s">
        <v>1387</v>
      </c>
      <c r="P46" s="1105" t="s">
        <v>691</v>
      </c>
      <c r="Q46" s="1105" t="s">
        <v>638</v>
      </c>
      <c r="R46" s="1105" t="s">
        <v>642</v>
      </c>
      <c r="S46" s="1105" t="s">
        <v>864</v>
      </c>
      <c r="T46" s="1105" t="s">
        <v>645</v>
      </c>
      <c r="U46" s="1105" t="s">
        <v>497</v>
      </c>
      <c r="V46" s="1105" t="s">
        <v>17</v>
      </c>
      <c r="W46" s="1105" t="s">
        <v>649</v>
      </c>
      <c r="X46" s="1105" t="s">
        <v>44</v>
      </c>
      <c r="Y46" s="1105" t="s">
        <v>659</v>
      </c>
      <c r="Z46" s="1105" t="s">
        <v>94</v>
      </c>
      <c r="AA46" s="1105" t="s">
        <v>1390</v>
      </c>
      <c r="AB46" s="1105" t="s">
        <v>661</v>
      </c>
      <c r="AC46" s="1105" t="s">
        <v>26</v>
      </c>
      <c r="AD46" s="1105" t="s">
        <v>128</v>
      </c>
      <c r="AE46" s="1105" t="s">
        <v>691</v>
      </c>
      <c r="AG46" s="1105" t="s">
        <v>661</v>
      </c>
      <c r="AH46" s="1105" t="s">
        <v>1069</v>
      </c>
      <c r="AI46" s="1105" t="s">
        <v>632</v>
      </c>
      <c r="AJ46" s="1105" t="s">
        <v>691</v>
      </c>
      <c r="AL46" s="1105" t="s">
        <v>661</v>
      </c>
    </row>
    <row r="47" spans="1:38">
      <c r="A47" s="1105">
        <v>46</v>
      </c>
      <c r="B47" s="1105" t="s">
        <v>973</v>
      </c>
      <c r="C47" s="1105" t="s">
        <v>1173</v>
      </c>
      <c r="D47" s="1105" t="s">
        <v>1174</v>
      </c>
      <c r="E47" s="1105" t="s">
        <v>1178</v>
      </c>
      <c r="F47" s="1105" t="s">
        <v>924</v>
      </c>
      <c r="H47" s="1105" t="s">
        <v>1391</v>
      </c>
      <c r="I47" s="1105" t="s">
        <v>633</v>
      </c>
      <c r="J47" s="1105" t="s">
        <v>1048</v>
      </c>
      <c r="K47" s="1105" t="s">
        <v>725</v>
      </c>
      <c r="L47" s="1105" t="s">
        <v>1395</v>
      </c>
      <c r="M47" s="1105" t="s">
        <v>825</v>
      </c>
      <c r="N47" s="1105" t="s">
        <v>1399</v>
      </c>
      <c r="P47" s="1105" t="s">
        <v>691</v>
      </c>
      <c r="Q47" s="1105" t="s">
        <v>638</v>
      </c>
      <c r="R47" s="1105" t="s">
        <v>642</v>
      </c>
      <c r="S47" s="1105" t="s">
        <v>864</v>
      </c>
      <c r="T47" s="1105" t="s">
        <v>645</v>
      </c>
      <c r="U47" s="1105" t="s">
        <v>497</v>
      </c>
      <c r="V47" s="1105" t="s">
        <v>17</v>
      </c>
      <c r="W47" s="1105" t="s">
        <v>649</v>
      </c>
      <c r="X47" s="1105" t="s">
        <v>44</v>
      </c>
      <c r="Y47" s="1105" t="s">
        <v>659</v>
      </c>
      <c r="Z47" s="1105" t="s">
        <v>691</v>
      </c>
      <c r="AA47" s="1105" t="s">
        <v>462</v>
      </c>
      <c r="AB47" s="1105" t="s">
        <v>661</v>
      </c>
      <c r="AC47" s="1105" t="s">
        <v>26</v>
      </c>
      <c r="AD47" s="1105" t="s">
        <v>128</v>
      </c>
      <c r="AE47" s="1105" t="s">
        <v>691</v>
      </c>
      <c r="AG47" s="1105" t="s">
        <v>661</v>
      </c>
      <c r="AH47" s="1105" t="s">
        <v>1069</v>
      </c>
      <c r="AI47" s="1105" t="s">
        <v>632</v>
      </c>
      <c r="AJ47" s="1105" t="s">
        <v>691</v>
      </c>
      <c r="AL47" s="1105" t="s">
        <v>661</v>
      </c>
    </row>
    <row r="48" spans="1:38">
      <c r="A48" s="1105">
        <v>47</v>
      </c>
      <c r="B48" s="1105" t="s">
        <v>973</v>
      </c>
      <c r="C48" s="1105" t="s">
        <v>1173</v>
      </c>
      <c r="D48" s="1105" t="s">
        <v>1174</v>
      </c>
      <c r="E48" s="1105" t="s">
        <v>1178</v>
      </c>
      <c r="F48" s="1105" t="s">
        <v>924</v>
      </c>
      <c r="H48" s="1105" t="s">
        <v>1400</v>
      </c>
      <c r="I48" s="1105" t="s">
        <v>1247</v>
      </c>
      <c r="J48" s="1105" t="s">
        <v>873</v>
      </c>
      <c r="K48" s="1105" t="s">
        <v>1286</v>
      </c>
      <c r="L48" s="1105" t="s">
        <v>1401</v>
      </c>
      <c r="M48" s="1105" t="s">
        <v>846</v>
      </c>
      <c r="N48" s="1105" t="s">
        <v>1156</v>
      </c>
      <c r="P48" s="1105" t="s">
        <v>691</v>
      </c>
      <c r="Q48" s="1105" t="s">
        <v>638</v>
      </c>
      <c r="R48" s="1105" t="s">
        <v>642</v>
      </c>
      <c r="S48" s="1105" t="s">
        <v>864</v>
      </c>
      <c r="T48" s="1105" t="s">
        <v>645</v>
      </c>
      <c r="U48" s="1105" t="s">
        <v>497</v>
      </c>
      <c r="V48" s="1105" t="s">
        <v>17</v>
      </c>
      <c r="W48" s="1105" t="s">
        <v>649</v>
      </c>
      <c r="X48" s="1105" t="s">
        <v>44</v>
      </c>
      <c r="Y48" s="1105" t="s">
        <v>659</v>
      </c>
      <c r="Z48" s="1105" t="s">
        <v>691</v>
      </c>
      <c r="AA48" s="1105" t="s">
        <v>462</v>
      </c>
      <c r="AB48" s="1105" t="s">
        <v>661</v>
      </c>
      <c r="AC48" s="1105" t="s">
        <v>26</v>
      </c>
      <c r="AD48" s="1105" t="s">
        <v>128</v>
      </c>
      <c r="AE48" s="1105" t="s">
        <v>691</v>
      </c>
      <c r="AG48" s="1105" t="s">
        <v>661</v>
      </c>
      <c r="AH48" s="1105" t="s">
        <v>1069</v>
      </c>
      <c r="AI48" s="1105" t="s">
        <v>632</v>
      </c>
      <c r="AJ48" s="1105" t="s">
        <v>691</v>
      </c>
      <c r="AL48" s="1105" t="s">
        <v>661</v>
      </c>
    </row>
    <row r="49" spans="1:48">
      <c r="A49" s="1105">
        <v>48</v>
      </c>
      <c r="B49" s="1105" t="s">
        <v>973</v>
      </c>
      <c r="C49" s="1105" t="s">
        <v>1173</v>
      </c>
      <c r="D49" s="1105" t="s">
        <v>1174</v>
      </c>
      <c r="E49" s="1105" t="s">
        <v>1178</v>
      </c>
      <c r="F49" s="1105" t="s">
        <v>924</v>
      </c>
      <c r="H49" s="1105" t="s">
        <v>1402</v>
      </c>
      <c r="I49" s="1105" t="s">
        <v>1403</v>
      </c>
      <c r="J49" s="1105" t="s">
        <v>1042</v>
      </c>
      <c r="K49" s="1105" t="s">
        <v>1405</v>
      </c>
      <c r="L49" s="1105" t="s">
        <v>1406</v>
      </c>
      <c r="M49" s="1105" t="s">
        <v>1410</v>
      </c>
      <c r="N49" s="1105" t="s">
        <v>1193</v>
      </c>
      <c r="P49" s="1105" t="s">
        <v>691</v>
      </c>
      <c r="Q49" s="1105" t="s">
        <v>638</v>
      </c>
      <c r="R49" s="1105" t="s">
        <v>642</v>
      </c>
      <c r="S49" s="1105" t="s">
        <v>864</v>
      </c>
      <c r="T49" s="1105" t="s">
        <v>645</v>
      </c>
      <c r="U49" s="1105" t="s">
        <v>497</v>
      </c>
      <c r="V49" s="1105" t="s">
        <v>17</v>
      </c>
      <c r="W49" s="1105" t="s">
        <v>649</v>
      </c>
      <c r="X49" s="1105" t="s">
        <v>44</v>
      </c>
      <c r="Y49" s="1105" t="s">
        <v>659</v>
      </c>
      <c r="Z49" s="1105" t="s">
        <v>908</v>
      </c>
      <c r="AA49" s="1105" t="s">
        <v>462</v>
      </c>
      <c r="AB49" s="1105" t="s">
        <v>661</v>
      </c>
      <c r="AC49" s="1105" t="s">
        <v>26</v>
      </c>
      <c r="AD49" s="1105" t="s">
        <v>128</v>
      </c>
      <c r="AE49" s="1105" t="s">
        <v>691</v>
      </c>
      <c r="AG49" s="1105" t="s">
        <v>661</v>
      </c>
      <c r="AH49" s="1105" t="s">
        <v>1069</v>
      </c>
      <c r="AI49" s="1105" t="s">
        <v>632</v>
      </c>
      <c r="AJ49" s="1105" t="s">
        <v>691</v>
      </c>
      <c r="AL49" s="1105" t="s">
        <v>661</v>
      </c>
    </row>
    <row r="50" spans="1:48">
      <c r="A50" s="1105">
        <v>49</v>
      </c>
      <c r="B50" s="1105" t="s">
        <v>973</v>
      </c>
      <c r="C50" s="1105" t="s">
        <v>1173</v>
      </c>
      <c r="D50" s="1105" t="s">
        <v>1174</v>
      </c>
      <c r="E50" s="1105" t="s">
        <v>1178</v>
      </c>
      <c r="F50" s="1105" t="s">
        <v>924</v>
      </c>
      <c r="G50" s="1105">
        <v>28</v>
      </c>
      <c r="H50" s="1105" t="s">
        <v>1411</v>
      </c>
      <c r="I50" s="1105" t="s">
        <v>1413</v>
      </c>
      <c r="J50" s="1105" t="s">
        <v>1417</v>
      </c>
      <c r="K50" s="1105" t="s">
        <v>847</v>
      </c>
      <c r="L50" s="1105" t="s">
        <v>232</v>
      </c>
      <c r="M50" s="1105" t="s">
        <v>1420</v>
      </c>
      <c r="N50" s="1105" t="s">
        <v>275</v>
      </c>
      <c r="P50" s="1105" t="s">
        <v>691</v>
      </c>
      <c r="Q50" s="1105" t="s">
        <v>638</v>
      </c>
      <c r="R50" s="1105" t="s">
        <v>642</v>
      </c>
      <c r="S50" s="1105" t="s">
        <v>864</v>
      </c>
      <c r="T50" s="1105" t="s">
        <v>645</v>
      </c>
      <c r="U50" s="1105" t="s">
        <v>497</v>
      </c>
      <c r="V50" s="1105" t="s">
        <v>17</v>
      </c>
      <c r="W50" s="1105" t="s">
        <v>649</v>
      </c>
      <c r="X50" s="1105" t="s">
        <v>44</v>
      </c>
      <c r="Y50" s="1105" t="s">
        <v>659</v>
      </c>
      <c r="Z50" s="1105" t="s">
        <v>691</v>
      </c>
      <c r="AA50" s="1105" t="s">
        <v>462</v>
      </c>
      <c r="AB50" s="1105" t="s">
        <v>661</v>
      </c>
      <c r="AC50" s="1105" t="s">
        <v>26</v>
      </c>
      <c r="AD50" s="1105" t="s">
        <v>128</v>
      </c>
      <c r="AE50" s="1105" t="s">
        <v>691</v>
      </c>
      <c r="AG50" s="1105" t="s">
        <v>661</v>
      </c>
      <c r="AH50" s="1105" t="s">
        <v>392</v>
      </c>
      <c r="AI50" s="1105" t="s">
        <v>694</v>
      </c>
      <c r="AJ50" s="1105" t="s">
        <v>1421</v>
      </c>
      <c r="AL50" s="1105" t="s">
        <v>661</v>
      </c>
      <c r="AM50" s="1108" t="s">
        <v>1069</v>
      </c>
      <c r="AN50" s="1108" t="s">
        <v>632</v>
      </c>
      <c r="AO50" s="1108" t="s">
        <v>691</v>
      </c>
      <c r="AQ50" s="1108" t="s">
        <v>661</v>
      </c>
    </row>
    <row r="51" spans="1:48">
      <c r="A51" s="1105">
        <v>50</v>
      </c>
      <c r="B51" s="1105" t="s">
        <v>1424</v>
      </c>
      <c r="C51" s="1105" t="s">
        <v>1428</v>
      </c>
      <c r="D51" s="1105" t="s">
        <v>1429</v>
      </c>
      <c r="E51" s="1105" t="s">
        <v>991</v>
      </c>
      <c r="F51" s="1105" t="s">
        <v>1436</v>
      </c>
      <c r="G51" s="1108">
        <v>5</v>
      </c>
      <c r="H51" s="1105" t="s">
        <v>559</v>
      </c>
      <c r="I51" s="1105" t="s">
        <v>1141</v>
      </c>
      <c r="J51" s="1105" t="s">
        <v>1424</v>
      </c>
      <c r="K51" s="1105" t="s">
        <v>1428</v>
      </c>
      <c r="L51" s="1105" t="s">
        <v>991</v>
      </c>
      <c r="M51" s="1105" t="s">
        <v>1429</v>
      </c>
      <c r="N51" s="1105" t="s">
        <v>1439</v>
      </c>
      <c r="P51" s="1105" t="s">
        <v>786</v>
      </c>
      <c r="Q51" s="1105" t="s">
        <v>638</v>
      </c>
      <c r="R51" s="1105" t="s">
        <v>642</v>
      </c>
      <c r="S51" s="1105" t="s">
        <v>731</v>
      </c>
      <c r="T51" s="1105" t="s">
        <v>645</v>
      </c>
      <c r="U51" s="1105" t="s">
        <v>497</v>
      </c>
      <c r="V51" s="1105" t="s">
        <v>17</v>
      </c>
      <c r="W51" s="1105" t="s">
        <v>649</v>
      </c>
      <c r="X51" s="1105" t="s">
        <v>44</v>
      </c>
      <c r="Y51" s="1105" t="s">
        <v>659</v>
      </c>
      <c r="Z51" s="1105" t="s">
        <v>723</v>
      </c>
      <c r="AB51" s="1105" t="s">
        <v>224</v>
      </c>
      <c r="AC51" s="1105" t="s">
        <v>26</v>
      </c>
      <c r="AD51" s="1105" t="s">
        <v>128</v>
      </c>
      <c r="AE51" s="1105" t="s">
        <v>425</v>
      </c>
      <c r="AG51" s="1105" t="s">
        <v>224</v>
      </c>
      <c r="AH51" s="1105" t="s">
        <v>392</v>
      </c>
      <c r="AI51" s="1105" t="s">
        <v>694</v>
      </c>
      <c r="AJ51" s="1105" t="s">
        <v>425</v>
      </c>
      <c r="AL51" s="1105" t="s">
        <v>224</v>
      </c>
      <c r="AM51" s="1108" t="s">
        <v>1069</v>
      </c>
      <c r="AN51" s="1108" t="s">
        <v>632</v>
      </c>
      <c r="AO51" s="1108" t="s">
        <v>425</v>
      </c>
      <c r="AQ51" s="1108" t="s">
        <v>224</v>
      </c>
    </row>
    <row r="52" spans="1:48">
      <c r="A52" s="1105">
        <v>51</v>
      </c>
      <c r="B52" s="1105" t="s">
        <v>1424</v>
      </c>
      <c r="C52" s="1105" t="s">
        <v>1428</v>
      </c>
      <c r="D52" s="1105" t="s">
        <v>1429</v>
      </c>
      <c r="E52" s="1105" t="s">
        <v>991</v>
      </c>
      <c r="F52" s="1105" t="s">
        <v>1436</v>
      </c>
      <c r="H52" s="1105" t="s">
        <v>719</v>
      </c>
      <c r="I52" s="1105" t="s">
        <v>1202</v>
      </c>
      <c r="J52" s="1105" t="s">
        <v>1442</v>
      </c>
      <c r="K52" s="1105" t="s">
        <v>1367</v>
      </c>
      <c r="L52" s="1105" t="s">
        <v>1445</v>
      </c>
      <c r="M52" s="1105" t="s">
        <v>1448</v>
      </c>
      <c r="N52" s="1105" t="s">
        <v>597</v>
      </c>
      <c r="P52" s="1105" t="s">
        <v>1409</v>
      </c>
      <c r="Q52" s="1105" t="s">
        <v>638</v>
      </c>
      <c r="R52" s="1105" t="s">
        <v>642</v>
      </c>
      <c r="T52" s="1105" t="s">
        <v>645</v>
      </c>
      <c r="U52" s="1105" t="s">
        <v>497</v>
      </c>
      <c r="V52" s="1105" t="s">
        <v>17</v>
      </c>
      <c r="W52" s="1105" t="s">
        <v>649</v>
      </c>
      <c r="X52" s="1105" t="s">
        <v>44</v>
      </c>
      <c r="Y52" s="1105" t="s">
        <v>659</v>
      </c>
      <c r="Z52" s="1105" t="s">
        <v>1409</v>
      </c>
      <c r="AB52" s="1105" t="s">
        <v>224</v>
      </c>
      <c r="AC52" s="1105" t="s">
        <v>26</v>
      </c>
      <c r="AD52" s="1105" t="s">
        <v>128</v>
      </c>
      <c r="AE52" s="1105" t="s">
        <v>1409</v>
      </c>
      <c r="AG52" s="1105" t="s">
        <v>224</v>
      </c>
      <c r="AH52" s="1105" t="s">
        <v>109</v>
      </c>
      <c r="AI52" s="1105" t="s">
        <v>84</v>
      </c>
      <c r="AJ52" s="1105" t="s">
        <v>1409</v>
      </c>
      <c r="AL52" s="1105" t="s">
        <v>224</v>
      </c>
      <c r="AM52" s="1108" t="s">
        <v>392</v>
      </c>
      <c r="AN52" s="1108" t="s">
        <v>694</v>
      </c>
      <c r="AO52" s="1108" t="s">
        <v>1409</v>
      </c>
      <c r="AQ52" s="1108" t="s">
        <v>224</v>
      </c>
      <c r="AR52" s="1108" t="s">
        <v>1069</v>
      </c>
      <c r="AS52" s="1108" t="s">
        <v>632</v>
      </c>
      <c r="AT52" s="1108" t="s">
        <v>1409</v>
      </c>
      <c r="AV52" s="1108" t="s">
        <v>224</v>
      </c>
    </row>
    <row r="53" spans="1:48">
      <c r="A53" s="1105">
        <v>52</v>
      </c>
      <c r="B53" s="1105" t="s">
        <v>1449</v>
      </c>
      <c r="C53" s="1105" t="s">
        <v>574</v>
      </c>
      <c r="D53" s="1105" t="s">
        <v>870</v>
      </c>
      <c r="E53" s="1105" t="s">
        <v>1455</v>
      </c>
      <c r="F53" s="1105" t="s">
        <v>757</v>
      </c>
      <c r="G53" s="1108">
        <v>3</v>
      </c>
      <c r="H53" s="1105" t="s">
        <v>1456</v>
      </c>
      <c r="I53" s="1105" t="s">
        <v>1457</v>
      </c>
      <c r="J53" s="1105" t="s">
        <v>504</v>
      </c>
      <c r="K53" s="1105" t="s">
        <v>1459</v>
      </c>
      <c r="L53" s="1105" t="s">
        <v>1455</v>
      </c>
      <c r="M53" s="1105" t="s">
        <v>870</v>
      </c>
      <c r="N53" s="1105" t="s">
        <v>102</v>
      </c>
      <c r="O53" s="1108" t="s">
        <v>1463</v>
      </c>
      <c r="P53" s="1105" t="s">
        <v>691</v>
      </c>
      <c r="Q53" s="1105" t="s">
        <v>638</v>
      </c>
      <c r="R53" s="1105" t="s">
        <v>642</v>
      </c>
      <c r="S53" s="1105" t="s">
        <v>1466</v>
      </c>
      <c r="T53" s="1105" t="s">
        <v>645</v>
      </c>
      <c r="U53" s="1105" t="s">
        <v>497</v>
      </c>
      <c r="V53" s="1105" t="s">
        <v>17</v>
      </c>
      <c r="W53" s="1105" t="s">
        <v>649</v>
      </c>
      <c r="X53" s="1105" t="s">
        <v>44</v>
      </c>
      <c r="Y53" s="1105" t="s">
        <v>659</v>
      </c>
      <c r="Z53" s="1105" t="s">
        <v>691</v>
      </c>
      <c r="AB53" s="1105" t="s">
        <v>224</v>
      </c>
      <c r="AC53" s="1105" t="s">
        <v>17</v>
      </c>
      <c r="AD53" s="1105" t="s">
        <v>1012</v>
      </c>
      <c r="AE53" s="1105" t="s">
        <v>1470</v>
      </c>
      <c r="AG53" s="1105" t="s">
        <v>224</v>
      </c>
      <c r="AH53" s="1105" t="s">
        <v>109</v>
      </c>
      <c r="AI53" s="1105" t="s">
        <v>84</v>
      </c>
      <c r="AJ53" s="1105" t="s">
        <v>691</v>
      </c>
      <c r="AL53" s="1105" t="s">
        <v>224</v>
      </c>
      <c r="AM53" s="1108" t="s">
        <v>392</v>
      </c>
      <c r="AN53" s="1108" t="s">
        <v>694</v>
      </c>
      <c r="AO53" s="1108" t="s">
        <v>1458</v>
      </c>
      <c r="AQ53" s="1108" t="s">
        <v>224</v>
      </c>
    </row>
    <row r="54" spans="1:48">
      <c r="A54" s="1105">
        <v>53</v>
      </c>
      <c r="B54" s="1105" t="s">
        <v>1449</v>
      </c>
      <c r="C54" s="1105" t="s">
        <v>574</v>
      </c>
      <c r="D54" s="1105" t="s">
        <v>870</v>
      </c>
      <c r="E54" s="1105" t="s">
        <v>1455</v>
      </c>
      <c r="F54" s="1105" t="s">
        <v>757</v>
      </c>
      <c r="H54" s="1105" t="s">
        <v>1408</v>
      </c>
      <c r="I54" s="1105" t="s">
        <v>98</v>
      </c>
      <c r="J54" s="1105" t="s">
        <v>1435</v>
      </c>
      <c r="K54" s="1105" t="s">
        <v>817</v>
      </c>
      <c r="L54" s="1105" t="s">
        <v>307</v>
      </c>
      <c r="M54" s="1105" t="s">
        <v>808</v>
      </c>
      <c r="N54" s="1105" t="s">
        <v>1472</v>
      </c>
      <c r="P54" s="1105" t="s">
        <v>691</v>
      </c>
      <c r="Q54" s="1105" t="s">
        <v>638</v>
      </c>
      <c r="R54" s="1105" t="s">
        <v>642</v>
      </c>
      <c r="T54" s="1105" t="s">
        <v>645</v>
      </c>
      <c r="U54" s="1105" t="s">
        <v>497</v>
      </c>
      <c r="V54" s="1105" t="s">
        <v>17</v>
      </c>
      <c r="W54" s="1105" t="s">
        <v>649</v>
      </c>
      <c r="X54" s="1105" t="s">
        <v>26</v>
      </c>
      <c r="Y54" s="1105" t="s">
        <v>128</v>
      </c>
      <c r="Z54" s="1105" t="s">
        <v>691</v>
      </c>
      <c r="AB54" s="1105" t="s">
        <v>661</v>
      </c>
      <c r="AC54" s="1105" t="s">
        <v>392</v>
      </c>
      <c r="AD54" s="1105" t="s">
        <v>694</v>
      </c>
      <c r="AE54" s="1105" t="s">
        <v>1474</v>
      </c>
      <c r="AF54" s="1108" t="s">
        <v>1474</v>
      </c>
      <c r="AG54" s="1105" t="s">
        <v>661</v>
      </c>
      <c r="AH54" s="1105" t="s">
        <v>1069</v>
      </c>
      <c r="AI54" s="1105" t="s">
        <v>632</v>
      </c>
      <c r="AJ54" s="1105" t="s">
        <v>691</v>
      </c>
      <c r="AL54" s="1105" t="s">
        <v>661</v>
      </c>
    </row>
    <row r="55" spans="1:48">
      <c r="A55" s="1105">
        <v>54</v>
      </c>
      <c r="B55" s="1105" t="s">
        <v>1449</v>
      </c>
      <c r="C55" s="1105" t="s">
        <v>574</v>
      </c>
      <c r="D55" s="1105" t="s">
        <v>870</v>
      </c>
      <c r="E55" s="1105" t="s">
        <v>1455</v>
      </c>
      <c r="F55" s="1105" t="s">
        <v>757</v>
      </c>
      <c r="H55" s="1105" t="s">
        <v>1479</v>
      </c>
      <c r="I55" s="1105" t="s">
        <v>1481</v>
      </c>
      <c r="J55" s="1105" t="s">
        <v>1190</v>
      </c>
      <c r="K55" s="1105" t="s">
        <v>1004</v>
      </c>
      <c r="L55" s="1105" t="s">
        <v>1292</v>
      </c>
      <c r="M55" s="1105" t="s">
        <v>624</v>
      </c>
      <c r="N55" s="1105" t="s">
        <v>544</v>
      </c>
      <c r="P55" s="1105" t="s">
        <v>316</v>
      </c>
      <c r="Q55" s="1105" t="s">
        <v>638</v>
      </c>
      <c r="R55" s="1105" t="s">
        <v>642</v>
      </c>
      <c r="T55" s="1105" t="s">
        <v>645</v>
      </c>
      <c r="U55" s="1105" t="s">
        <v>497</v>
      </c>
      <c r="V55" s="1105" t="s">
        <v>17</v>
      </c>
      <c r="W55" s="1105" t="s">
        <v>649</v>
      </c>
      <c r="X55" s="1105" t="s">
        <v>44</v>
      </c>
      <c r="Y55" s="1105" t="s">
        <v>659</v>
      </c>
      <c r="Z55" s="1105" t="s">
        <v>1151</v>
      </c>
      <c r="AA55" s="1105" t="s">
        <v>1151</v>
      </c>
      <c r="AB55" s="1105" t="s">
        <v>661</v>
      </c>
      <c r="AC55" s="1105" t="s">
        <v>26</v>
      </c>
      <c r="AD55" s="1105" t="s">
        <v>128</v>
      </c>
      <c r="AE55" s="1105" t="s">
        <v>316</v>
      </c>
      <c r="AG55" s="1105" t="s">
        <v>661</v>
      </c>
      <c r="AH55" s="1105" t="s">
        <v>392</v>
      </c>
      <c r="AI55" s="1105" t="s">
        <v>694</v>
      </c>
      <c r="AJ55" s="1105" t="s">
        <v>251</v>
      </c>
      <c r="AK55" s="1108" t="s">
        <v>251</v>
      </c>
      <c r="AL55" s="1105" t="s">
        <v>661</v>
      </c>
      <c r="AM55" s="1108" t="s">
        <v>1069</v>
      </c>
      <c r="AN55" s="1108" t="s">
        <v>632</v>
      </c>
      <c r="AO55" s="1108" t="s">
        <v>691</v>
      </c>
      <c r="AQ55" s="1108" t="s">
        <v>661</v>
      </c>
    </row>
    <row r="56" spans="1:48">
      <c r="A56" s="1105">
        <v>55</v>
      </c>
      <c r="B56" s="1105" t="s">
        <v>734</v>
      </c>
      <c r="C56" s="1105" t="s">
        <v>1398</v>
      </c>
      <c r="D56" s="1105" t="s">
        <v>1482</v>
      </c>
      <c r="E56" s="1105" t="s">
        <v>1488</v>
      </c>
      <c r="F56" s="1105" t="s">
        <v>1158</v>
      </c>
      <c r="G56" s="1105">
        <v>29</v>
      </c>
      <c r="H56" s="1105" t="s">
        <v>1020</v>
      </c>
      <c r="I56" s="1105" t="s">
        <v>856</v>
      </c>
      <c r="J56" s="1105" t="s">
        <v>734</v>
      </c>
      <c r="K56" s="1105" t="s">
        <v>1398</v>
      </c>
      <c r="L56" s="1105" t="s">
        <v>1488</v>
      </c>
      <c r="M56" s="1105" t="s">
        <v>1482</v>
      </c>
      <c r="N56" s="1105" t="s">
        <v>1491</v>
      </c>
      <c r="P56" s="1105" t="s">
        <v>1493</v>
      </c>
      <c r="Q56" s="1105" t="s">
        <v>638</v>
      </c>
      <c r="R56" s="1105" t="s">
        <v>642</v>
      </c>
      <c r="T56" s="1105" t="s">
        <v>645</v>
      </c>
      <c r="U56" s="1105" t="s">
        <v>497</v>
      </c>
      <c r="V56" s="1105" t="s">
        <v>17</v>
      </c>
      <c r="W56" s="1105" t="s">
        <v>649</v>
      </c>
      <c r="X56" s="1105" t="s">
        <v>26</v>
      </c>
      <c r="Y56" s="1105" t="s">
        <v>128</v>
      </c>
      <c r="Z56" s="1105" t="s">
        <v>1497</v>
      </c>
      <c r="AB56" s="1105" t="s">
        <v>224</v>
      </c>
      <c r="AC56" s="1105" t="s">
        <v>392</v>
      </c>
      <c r="AD56" s="1105" t="s">
        <v>694</v>
      </c>
      <c r="AE56" s="1105" t="s">
        <v>1493</v>
      </c>
      <c r="AF56" s="1108" t="s">
        <v>1500</v>
      </c>
      <c r="AG56" s="1105" t="s">
        <v>224</v>
      </c>
    </row>
    <row r="57" spans="1:48">
      <c r="A57" s="1105">
        <v>56</v>
      </c>
      <c r="B57" s="1105" t="s">
        <v>734</v>
      </c>
      <c r="C57" s="1105" t="s">
        <v>1398</v>
      </c>
      <c r="D57" s="1105" t="s">
        <v>1482</v>
      </c>
      <c r="E57" s="1105" t="s">
        <v>1488</v>
      </c>
      <c r="F57" s="1105" t="s">
        <v>1158</v>
      </c>
      <c r="H57" s="1105" t="s">
        <v>1416</v>
      </c>
      <c r="I57" s="1105" t="s">
        <v>592</v>
      </c>
      <c r="J57" s="1105" t="s">
        <v>1503</v>
      </c>
      <c r="K57" s="1105" t="s">
        <v>182</v>
      </c>
      <c r="L57" s="1105" t="s">
        <v>1506</v>
      </c>
      <c r="M57" s="1105" t="s">
        <v>1507</v>
      </c>
      <c r="N57" s="1105" t="s">
        <v>1006</v>
      </c>
      <c r="P57" s="1105" t="s">
        <v>765</v>
      </c>
      <c r="Q57" s="1105" t="s">
        <v>638</v>
      </c>
      <c r="R57" s="1105" t="s">
        <v>642</v>
      </c>
      <c r="T57" s="1105" t="s">
        <v>645</v>
      </c>
      <c r="U57" s="1105" t="s">
        <v>497</v>
      </c>
      <c r="V57" s="1105" t="s">
        <v>17</v>
      </c>
      <c r="W57" s="1105" t="s">
        <v>649</v>
      </c>
      <c r="X57" s="1105" t="s">
        <v>117</v>
      </c>
      <c r="Y57" s="1105" t="s">
        <v>131</v>
      </c>
      <c r="Z57" s="1105" t="s">
        <v>901</v>
      </c>
      <c r="AB57" s="1105" t="s">
        <v>224</v>
      </c>
    </row>
    <row r="58" spans="1:48">
      <c r="A58" s="1105">
        <v>57</v>
      </c>
      <c r="B58" s="1105" t="s">
        <v>734</v>
      </c>
      <c r="C58" s="1105" t="s">
        <v>1398</v>
      </c>
      <c r="D58" s="1105" t="s">
        <v>1482</v>
      </c>
      <c r="E58" s="1105" t="s">
        <v>1488</v>
      </c>
      <c r="F58" s="1105" t="s">
        <v>1158</v>
      </c>
      <c r="H58" s="1105" t="s">
        <v>1508</v>
      </c>
      <c r="I58" s="1105" t="s">
        <v>1510</v>
      </c>
      <c r="J58" s="1105" t="s">
        <v>1513</v>
      </c>
      <c r="K58" s="1105" t="s">
        <v>1376</v>
      </c>
      <c r="L58" s="1105" t="s">
        <v>1506</v>
      </c>
      <c r="M58" s="1105" t="s">
        <v>1507</v>
      </c>
      <c r="P58" s="1105" t="s">
        <v>765</v>
      </c>
      <c r="Q58" s="1105" t="s">
        <v>638</v>
      </c>
      <c r="R58" s="1105" t="s">
        <v>642</v>
      </c>
      <c r="T58" s="1105" t="s">
        <v>645</v>
      </c>
      <c r="U58" s="1105" t="s">
        <v>497</v>
      </c>
      <c r="V58" s="1105" t="s">
        <v>17</v>
      </c>
      <c r="W58" s="1105" t="s">
        <v>649</v>
      </c>
      <c r="X58" s="1105" t="s">
        <v>117</v>
      </c>
      <c r="Y58" s="1105" t="s">
        <v>131</v>
      </c>
      <c r="Z58" s="1105" t="s">
        <v>765</v>
      </c>
      <c r="AB58" s="1105" t="s">
        <v>224</v>
      </c>
    </row>
    <row r="59" spans="1:48">
      <c r="A59" s="1105">
        <v>58</v>
      </c>
      <c r="B59" s="1105" t="s">
        <v>734</v>
      </c>
      <c r="C59" s="1105" t="s">
        <v>1398</v>
      </c>
      <c r="D59" s="1105" t="s">
        <v>1482</v>
      </c>
      <c r="E59" s="1105" t="s">
        <v>1488</v>
      </c>
      <c r="F59" s="1105" t="s">
        <v>1158</v>
      </c>
      <c r="H59" s="1105" t="s">
        <v>1516</v>
      </c>
      <c r="I59" s="1105" t="s">
        <v>1523</v>
      </c>
      <c r="J59" s="1105" t="s">
        <v>1527</v>
      </c>
      <c r="K59" s="1105" t="s">
        <v>1529</v>
      </c>
      <c r="L59" s="1105" t="s">
        <v>1252</v>
      </c>
      <c r="M59" s="1105" t="s">
        <v>1531</v>
      </c>
      <c r="N59" s="1105" t="s">
        <v>751</v>
      </c>
      <c r="P59" s="1105" t="s">
        <v>940</v>
      </c>
      <c r="Q59" s="1105" t="s">
        <v>638</v>
      </c>
      <c r="R59" s="1105" t="s">
        <v>642</v>
      </c>
      <c r="T59" s="1105" t="s">
        <v>645</v>
      </c>
      <c r="U59" s="1105" t="s">
        <v>497</v>
      </c>
      <c r="V59" s="1105" t="s">
        <v>17</v>
      </c>
      <c r="W59" s="1105" t="s">
        <v>649</v>
      </c>
      <c r="X59" s="1105" t="s">
        <v>44</v>
      </c>
      <c r="Y59" s="1105" t="s">
        <v>659</v>
      </c>
      <c r="Z59" s="1105" t="s">
        <v>765</v>
      </c>
      <c r="AB59" s="1105" t="s">
        <v>661</v>
      </c>
      <c r="AC59" s="1108" t="s">
        <v>26</v>
      </c>
      <c r="AD59" s="1108" t="s">
        <v>128</v>
      </c>
      <c r="AE59" s="1108" t="s">
        <v>940</v>
      </c>
      <c r="AG59" s="1108" t="s">
        <v>661</v>
      </c>
    </row>
    <row r="60" spans="1:48">
      <c r="A60" s="1105">
        <v>59</v>
      </c>
      <c r="B60" s="1105" t="s">
        <v>734</v>
      </c>
      <c r="C60" s="1105" t="s">
        <v>1398</v>
      </c>
      <c r="D60" s="1105" t="s">
        <v>1482</v>
      </c>
      <c r="E60" s="1105" t="s">
        <v>1488</v>
      </c>
      <c r="F60" s="1105" t="s">
        <v>1158</v>
      </c>
      <c r="H60" s="1105" t="s">
        <v>1533</v>
      </c>
      <c r="I60" s="1105" t="s">
        <v>1535</v>
      </c>
      <c r="J60" s="1105" t="s">
        <v>1127</v>
      </c>
      <c r="K60" s="1105" t="s">
        <v>1475</v>
      </c>
      <c r="L60" s="1105" t="s">
        <v>1252</v>
      </c>
      <c r="M60" s="1105" t="s">
        <v>1531</v>
      </c>
      <c r="N60" s="1105" t="s">
        <v>751</v>
      </c>
      <c r="P60" s="1105" t="s">
        <v>765</v>
      </c>
      <c r="Q60" s="1105" t="s">
        <v>638</v>
      </c>
      <c r="R60" s="1105" t="s">
        <v>642</v>
      </c>
      <c r="T60" s="1105" t="s">
        <v>645</v>
      </c>
      <c r="U60" s="1105" t="s">
        <v>497</v>
      </c>
      <c r="V60" s="1105" t="s">
        <v>17</v>
      </c>
      <c r="W60" s="1105" t="s">
        <v>649</v>
      </c>
      <c r="X60" s="1105" t="s">
        <v>117</v>
      </c>
      <c r="Y60" s="1105" t="s">
        <v>131</v>
      </c>
      <c r="Z60" s="1105" t="s">
        <v>765</v>
      </c>
      <c r="AB60" s="1105" t="s">
        <v>224</v>
      </c>
    </row>
    <row r="61" spans="1:48">
      <c r="A61" s="1105">
        <v>60</v>
      </c>
      <c r="B61" s="1105" t="s">
        <v>734</v>
      </c>
      <c r="C61" s="1105" t="s">
        <v>1398</v>
      </c>
      <c r="D61" s="1105" t="s">
        <v>1482</v>
      </c>
      <c r="E61" s="1105" t="s">
        <v>1488</v>
      </c>
      <c r="F61" s="1105" t="s">
        <v>1158</v>
      </c>
      <c r="H61" s="1105" t="s">
        <v>1538</v>
      </c>
      <c r="I61" s="1105" t="s">
        <v>1462</v>
      </c>
      <c r="J61" s="1105" t="s">
        <v>1277</v>
      </c>
      <c r="K61" s="1105" t="s">
        <v>1543</v>
      </c>
      <c r="L61" s="1105" t="s">
        <v>1461</v>
      </c>
      <c r="M61" s="1105" t="s">
        <v>1275</v>
      </c>
      <c r="N61" s="1105" t="s">
        <v>1110</v>
      </c>
      <c r="P61" s="1105" t="s">
        <v>412</v>
      </c>
      <c r="Q61" s="1105" t="s">
        <v>638</v>
      </c>
      <c r="R61" s="1105" t="s">
        <v>642</v>
      </c>
      <c r="T61" s="1105" t="s">
        <v>645</v>
      </c>
      <c r="U61" s="1105" t="s">
        <v>497</v>
      </c>
      <c r="V61" s="1105" t="s">
        <v>17</v>
      </c>
      <c r="W61" s="1105" t="s">
        <v>649</v>
      </c>
      <c r="X61" s="1105" t="s">
        <v>392</v>
      </c>
      <c r="Y61" s="1105" t="s">
        <v>694</v>
      </c>
      <c r="Z61" s="1105" t="s">
        <v>412</v>
      </c>
      <c r="AA61" s="1108" t="s">
        <v>412</v>
      </c>
      <c r="AB61" s="1105" t="s">
        <v>224</v>
      </c>
    </row>
    <row r="62" spans="1:48">
      <c r="A62" s="1105">
        <v>61</v>
      </c>
      <c r="B62" s="1105" t="s">
        <v>734</v>
      </c>
      <c r="C62" s="1105" t="s">
        <v>1398</v>
      </c>
      <c r="D62" s="1105" t="s">
        <v>1482</v>
      </c>
      <c r="E62" s="1105" t="s">
        <v>1488</v>
      </c>
      <c r="F62" s="1105" t="s">
        <v>1158</v>
      </c>
      <c r="G62" s="1105">
        <v>29</v>
      </c>
      <c r="H62" s="1105" t="s">
        <v>1546</v>
      </c>
      <c r="I62" s="1105" t="s">
        <v>144</v>
      </c>
      <c r="J62" s="1105" t="s">
        <v>1549</v>
      </c>
      <c r="K62" s="1105" t="s">
        <v>614</v>
      </c>
      <c r="L62" s="1105" t="s">
        <v>1553</v>
      </c>
      <c r="M62" s="1105" t="s">
        <v>1557</v>
      </c>
      <c r="N62" s="1105" t="s">
        <v>1003</v>
      </c>
      <c r="O62" s="1108" t="s">
        <v>751</v>
      </c>
      <c r="P62" s="1105" t="s">
        <v>1558</v>
      </c>
      <c r="Q62" s="1105" t="s">
        <v>638</v>
      </c>
      <c r="R62" s="1105" t="s">
        <v>642</v>
      </c>
      <c r="T62" s="1105" t="s">
        <v>645</v>
      </c>
      <c r="U62" s="1105" t="s">
        <v>497</v>
      </c>
      <c r="V62" s="1105" t="s">
        <v>17</v>
      </c>
      <c r="W62" s="1105" t="s">
        <v>649</v>
      </c>
      <c r="X62" s="1105" t="s">
        <v>117</v>
      </c>
      <c r="Y62" s="1105" t="s">
        <v>131</v>
      </c>
      <c r="Z62" s="1105" t="s">
        <v>1558</v>
      </c>
      <c r="AB62" s="1105" t="s">
        <v>224</v>
      </c>
    </row>
    <row r="63" spans="1:48">
      <c r="A63" s="1105">
        <v>62</v>
      </c>
      <c r="B63" s="1105" t="s">
        <v>734</v>
      </c>
      <c r="C63" s="1105" t="s">
        <v>1398</v>
      </c>
      <c r="D63" s="1105" t="s">
        <v>1482</v>
      </c>
      <c r="E63" s="1105" t="s">
        <v>1488</v>
      </c>
      <c r="F63" s="1105" t="s">
        <v>1158</v>
      </c>
      <c r="H63" s="1105" t="s">
        <v>1559</v>
      </c>
      <c r="I63" s="1105" t="s">
        <v>144</v>
      </c>
      <c r="J63" s="1105" t="s">
        <v>1549</v>
      </c>
      <c r="K63" s="1105" t="s">
        <v>614</v>
      </c>
      <c r="L63" s="1105" t="s">
        <v>1553</v>
      </c>
      <c r="M63" s="1105" t="s">
        <v>1557</v>
      </c>
      <c r="N63" s="1105" t="s">
        <v>1003</v>
      </c>
      <c r="O63" s="1108" t="s">
        <v>751</v>
      </c>
      <c r="P63" s="1105" t="s">
        <v>1558</v>
      </c>
      <c r="Q63" s="1105" t="s">
        <v>638</v>
      </c>
      <c r="R63" s="1105" t="s">
        <v>642</v>
      </c>
      <c r="T63" s="1105" t="s">
        <v>645</v>
      </c>
      <c r="U63" s="1105" t="s">
        <v>497</v>
      </c>
      <c r="V63" s="1105" t="s">
        <v>17</v>
      </c>
      <c r="W63" s="1105" t="s">
        <v>649</v>
      </c>
      <c r="X63" s="1105" t="s">
        <v>117</v>
      </c>
      <c r="Y63" s="1105" t="s">
        <v>131</v>
      </c>
      <c r="Z63" s="1105" t="s">
        <v>1558</v>
      </c>
      <c r="AB63" s="1105" t="s">
        <v>224</v>
      </c>
    </row>
    <row r="64" spans="1:48">
      <c r="A64" s="1105">
        <v>63</v>
      </c>
      <c r="B64" s="1105" t="s">
        <v>734</v>
      </c>
      <c r="C64" s="1105" t="s">
        <v>1398</v>
      </c>
      <c r="D64" s="1105" t="s">
        <v>1482</v>
      </c>
      <c r="E64" s="1105" t="s">
        <v>1488</v>
      </c>
      <c r="F64" s="1105" t="s">
        <v>1158</v>
      </c>
      <c r="H64" s="1105" t="s">
        <v>1030</v>
      </c>
      <c r="I64" s="1105" t="s">
        <v>1535</v>
      </c>
      <c r="J64" s="1105" t="s">
        <v>1127</v>
      </c>
      <c r="K64" s="1105" t="s">
        <v>1475</v>
      </c>
      <c r="L64" s="1105" t="s">
        <v>1252</v>
      </c>
      <c r="M64" s="1105" t="s">
        <v>1531</v>
      </c>
      <c r="N64" s="1105" t="s">
        <v>751</v>
      </c>
      <c r="P64" s="1105" t="s">
        <v>765</v>
      </c>
      <c r="Q64" s="1105" t="s">
        <v>638</v>
      </c>
      <c r="R64" s="1105" t="s">
        <v>642</v>
      </c>
      <c r="T64" s="1105" t="s">
        <v>645</v>
      </c>
      <c r="U64" s="1105" t="s">
        <v>497</v>
      </c>
      <c r="V64" s="1105" t="s">
        <v>17</v>
      </c>
      <c r="W64" s="1105" t="s">
        <v>649</v>
      </c>
      <c r="X64" s="1105" t="s">
        <v>117</v>
      </c>
      <c r="Y64" s="1105" t="s">
        <v>131</v>
      </c>
      <c r="Z64" s="1105" t="s">
        <v>765</v>
      </c>
      <c r="AB64" s="1105" t="s">
        <v>224</v>
      </c>
    </row>
    <row r="65" spans="1:53">
      <c r="A65" s="1105">
        <v>64</v>
      </c>
      <c r="B65" s="1105" t="s">
        <v>734</v>
      </c>
      <c r="C65" s="1105" t="s">
        <v>1398</v>
      </c>
      <c r="D65" s="1105" t="s">
        <v>1482</v>
      </c>
      <c r="E65" s="1105" t="s">
        <v>1488</v>
      </c>
      <c r="F65" s="1105" t="s">
        <v>1158</v>
      </c>
      <c r="H65" s="1105" t="s">
        <v>1564</v>
      </c>
      <c r="I65" s="1105" t="s">
        <v>1535</v>
      </c>
      <c r="J65" s="1105" t="s">
        <v>1127</v>
      </c>
      <c r="K65" s="1105" t="s">
        <v>1475</v>
      </c>
      <c r="L65" s="1105" t="s">
        <v>1252</v>
      </c>
      <c r="M65" s="1105" t="s">
        <v>1531</v>
      </c>
      <c r="N65" s="1105" t="s">
        <v>751</v>
      </c>
      <c r="P65" s="1105" t="s">
        <v>765</v>
      </c>
      <c r="Q65" s="1105" t="s">
        <v>638</v>
      </c>
      <c r="R65" s="1105" t="s">
        <v>642</v>
      </c>
      <c r="T65" s="1105" t="s">
        <v>645</v>
      </c>
      <c r="U65" s="1105" t="s">
        <v>497</v>
      </c>
      <c r="V65" s="1105" t="s">
        <v>17</v>
      </c>
      <c r="W65" s="1105" t="s">
        <v>649</v>
      </c>
      <c r="X65" s="1105" t="s">
        <v>117</v>
      </c>
      <c r="Y65" s="1105" t="s">
        <v>131</v>
      </c>
      <c r="Z65" s="1105" t="s">
        <v>765</v>
      </c>
      <c r="AB65" s="1105" t="s">
        <v>224</v>
      </c>
    </row>
    <row r="66" spans="1:53">
      <c r="A66" s="1105">
        <v>65</v>
      </c>
      <c r="B66" s="1105" t="s">
        <v>734</v>
      </c>
      <c r="C66" s="1105" t="s">
        <v>1398</v>
      </c>
      <c r="D66" s="1105" t="s">
        <v>1482</v>
      </c>
      <c r="E66" s="1105" t="s">
        <v>1488</v>
      </c>
      <c r="F66" s="1105" t="s">
        <v>1158</v>
      </c>
      <c r="H66" s="1105" t="s">
        <v>1565</v>
      </c>
      <c r="I66" s="1105" t="s">
        <v>1535</v>
      </c>
      <c r="J66" s="1105" t="s">
        <v>1127</v>
      </c>
      <c r="K66" s="1105" t="s">
        <v>1475</v>
      </c>
      <c r="L66" s="1105" t="s">
        <v>1252</v>
      </c>
      <c r="M66" s="1105" t="s">
        <v>1531</v>
      </c>
      <c r="N66" s="1105" t="s">
        <v>751</v>
      </c>
      <c r="P66" s="1105" t="s">
        <v>765</v>
      </c>
      <c r="Q66" s="1105" t="s">
        <v>638</v>
      </c>
      <c r="R66" s="1105" t="s">
        <v>642</v>
      </c>
      <c r="T66" s="1105" t="s">
        <v>645</v>
      </c>
      <c r="U66" s="1105" t="s">
        <v>497</v>
      </c>
      <c r="V66" s="1105" t="s">
        <v>17</v>
      </c>
      <c r="W66" s="1105" t="s">
        <v>649</v>
      </c>
      <c r="X66" s="1105" t="s">
        <v>117</v>
      </c>
      <c r="Y66" s="1105" t="s">
        <v>131</v>
      </c>
      <c r="Z66" s="1105" t="s">
        <v>765</v>
      </c>
      <c r="AB66" s="1105" t="s">
        <v>224</v>
      </c>
    </row>
    <row r="67" spans="1:53">
      <c r="A67" s="1105">
        <v>66</v>
      </c>
      <c r="B67" s="1105" t="s">
        <v>734</v>
      </c>
      <c r="C67" s="1105" t="s">
        <v>1398</v>
      </c>
      <c r="D67" s="1105" t="s">
        <v>1482</v>
      </c>
      <c r="E67" s="1105" t="s">
        <v>1488</v>
      </c>
      <c r="F67" s="1105" t="s">
        <v>1158</v>
      </c>
      <c r="H67" s="1105" t="s">
        <v>1567</v>
      </c>
      <c r="I67" s="1105" t="s">
        <v>1535</v>
      </c>
      <c r="J67" s="1105" t="s">
        <v>1127</v>
      </c>
      <c r="K67" s="1105" t="s">
        <v>1475</v>
      </c>
      <c r="L67" s="1105" t="s">
        <v>1252</v>
      </c>
      <c r="M67" s="1105" t="s">
        <v>1531</v>
      </c>
      <c r="N67" s="1108" t="s">
        <v>751</v>
      </c>
      <c r="P67" s="1105" t="s">
        <v>765</v>
      </c>
      <c r="Q67" s="1105" t="s">
        <v>638</v>
      </c>
      <c r="R67" s="1105" t="s">
        <v>642</v>
      </c>
      <c r="T67" s="1105" t="s">
        <v>645</v>
      </c>
      <c r="U67" s="1105" t="s">
        <v>497</v>
      </c>
      <c r="V67" s="1105" t="s">
        <v>17</v>
      </c>
      <c r="W67" s="1105" t="s">
        <v>649</v>
      </c>
      <c r="X67" s="1105" t="s">
        <v>117</v>
      </c>
      <c r="Y67" s="1105" t="s">
        <v>131</v>
      </c>
      <c r="Z67" s="1105" t="s">
        <v>765</v>
      </c>
      <c r="AB67" s="1105" t="s">
        <v>224</v>
      </c>
    </row>
    <row r="68" spans="1:53">
      <c r="A68" s="1105">
        <v>67</v>
      </c>
      <c r="B68" s="1105" t="s">
        <v>734</v>
      </c>
      <c r="C68" s="1105" t="s">
        <v>1398</v>
      </c>
      <c r="D68" s="1105" t="s">
        <v>1482</v>
      </c>
      <c r="E68" s="1105" t="s">
        <v>1488</v>
      </c>
      <c r="F68" s="1105" t="s">
        <v>1158</v>
      </c>
      <c r="G68" s="1108">
        <v>29</v>
      </c>
      <c r="H68" s="1105" t="s">
        <v>1568</v>
      </c>
      <c r="I68" s="1105" t="s">
        <v>1535</v>
      </c>
      <c r="J68" s="1105" t="s">
        <v>1127</v>
      </c>
      <c r="K68" s="1105" t="s">
        <v>1475</v>
      </c>
      <c r="L68" s="1105" t="s">
        <v>1252</v>
      </c>
      <c r="M68" s="1105" t="s">
        <v>1531</v>
      </c>
      <c r="N68" s="1105" t="s">
        <v>751</v>
      </c>
      <c r="P68" s="1105" t="s">
        <v>765</v>
      </c>
      <c r="Q68" s="1105" t="s">
        <v>638</v>
      </c>
      <c r="R68" s="1105" t="s">
        <v>642</v>
      </c>
      <c r="T68" s="1105" t="s">
        <v>645</v>
      </c>
      <c r="U68" s="1105" t="s">
        <v>497</v>
      </c>
      <c r="V68" s="1105" t="s">
        <v>17</v>
      </c>
      <c r="W68" s="1105" t="s">
        <v>649</v>
      </c>
      <c r="X68" s="1105" t="s">
        <v>117</v>
      </c>
      <c r="Y68" s="1105" t="s">
        <v>131</v>
      </c>
      <c r="Z68" s="1105" t="s">
        <v>765</v>
      </c>
      <c r="AB68" s="1105" t="s">
        <v>224</v>
      </c>
    </row>
    <row r="69" spans="1:53">
      <c r="A69" s="1105">
        <v>68</v>
      </c>
      <c r="B69" s="1105" t="s">
        <v>734</v>
      </c>
      <c r="C69" s="1105" t="s">
        <v>1398</v>
      </c>
      <c r="D69" s="1105" t="s">
        <v>1482</v>
      </c>
      <c r="E69" s="1105" t="s">
        <v>1488</v>
      </c>
      <c r="F69" s="1105" t="s">
        <v>1158</v>
      </c>
      <c r="H69" s="1105" t="s">
        <v>419</v>
      </c>
      <c r="I69" s="1105" t="s">
        <v>1535</v>
      </c>
      <c r="J69" s="1105" t="s">
        <v>1127</v>
      </c>
      <c r="K69" s="1105" t="s">
        <v>1475</v>
      </c>
      <c r="L69" s="1105" t="s">
        <v>1252</v>
      </c>
      <c r="M69" s="1105" t="s">
        <v>1531</v>
      </c>
      <c r="N69" s="1105" t="s">
        <v>751</v>
      </c>
      <c r="P69" s="1105" t="s">
        <v>765</v>
      </c>
      <c r="Q69" s="1105" t="s">
        <v>638</v>
      </c>
      <c r="R69" s="1105" t="s">
        <v>642</v>
      </c>
      <c r="T69" s="1105" t="s">
        <v>645</v>
      </c>
      <c r="U69" s="1105" t="s">
        <v>497</v>
      </c>
      <c r="V69" s="1105" t="s">
        <v>17</v>
      </c>
      <c r="W69" s="1105" t="s">
        <v>649</v>
      </c>
      <c r="X69" s="1105" t="s">
        <v>117</v>
      </c>
      <c r="Y69" s="1105" t="s">
        <v>131</v>
      </c>
      <c r="Z69" s="1105" t="s">
        <v>765</v>
      </c>
      <c r="AA69" s="1108" t="s">
        <v>1142</v>
      </c>
      <c r="AB69" s="1105" t="s">
        <v>661</v>
      </c>
    </row>
    <row r="70" spans="1:53">
      <c r="A70" s="1105">
        <v>69</v>
      </c>
      <c r="B70" s="1105" t="s">
        <v>382</v>
      </c>
      <c r="C70" s="1105" t="s">
        <v>1569</v>
      </c>
      <c r="D70" s="1105" t="s">
        <v>1482</v>
      </c>
      <c r="E70" s="1105" t="s">
        <v>1488</v>
      </c>
      <c r="F70" s="1105" t="s">
        <v>1574</v>
      </c>
      <c r="G70" s="1108">
        <v>2</v>
      </c>
      <c r="H70" s="1105" t="s">
        <v>1578</v>
      </c>
      <c r="I70" s="1105" t="s">
        <v>1580</v>
      </c>
      <c r="J70" s="1105" t="s">
        <v>759</v>
      </c>
      <c r="K70" s="1105" t="s">
        <v>1581</v>
      </c>
      <c r="L70" s="1105" t="s">
        <v>1582</v>
      </c>
      <c r="M70" s="1105" t="s">
        <v>997</v>
      </c>
      <c r="N70" s="1105" t="s">
        <v>1585</v>
      </c>
      <c r="P70" s="1105" t="s">
        <v>1586</v>
      </c>
      <c r="Q70" s="1105" t="s">
        <v>638</v>
      </c>
      <c r="R70" s="1105" t="s">
        <v>642</v>
      </c>
      <c r="T70" s="1105" t="s">
        <v>645</v>
      </c>
      <c r="U70" s="1105" t="s">
        <v>497</v>
      </c>
      <c r="V70" s="1105" t="s">
        <v>17</v>
      </c>
      <c r="W70" s="1105" t="s">
        <v>649</v>
      </c>
      <c r="X70" s="1105" t="s">
        <v>30</v>
      </c>
      <c r="Y70" s="1105" t="s">
        <v>1589</v>
      </c>
      <c r="Z70" s="1105" t="s">
        <v>1586</v>
      </c>
      <c r="AB70" s="1105" t="s">
        <v>224</v>
      </c>
    </row>
    <row r="71" spans="1:53">
      <c r="A71" s="1105">
        <v>70</v>
      </c>
      <c r="B71" s="1105" t="s">
        <v>382</v>
      </c>
      <c r="C71" s="1105" t="s">
        <v>1569</v>
      </c>
      <c r="D71" s="1105" t="s">
        <v>1482</v>
      </c>
      <c r="E71" s="1105" t="s">
        <v>1488</v>
      </c>
      <c r="F71" s="1105" t="s">
        <v>1574</v>
      </c>
      <c r="H71" s="1105" t="s">
        <v>1373</v>
      </c>
      <c r="I71" s="1105" t="s">
        <v>1595</v>
      </c>
      <c r="J71" s="1105" t="s">
        <v>1597</v>
      </c>
      <c r="K71" s="1105" t="s">
        <v>1476</v>
      </c>
      <c r="L71" s="1105" t="s">
        <v>1582</v>
      </c>
      <c r="M71" s="1105" t="s">
        <v>997</v>
      </c>
      <c r="N71" s="1105" t="s">
        <v>1598</v>
      </c>
      <c r="P71" s="1105" t="s">
        <v>765</v>
      </c>
      <c r="Q71" s="1105" t="s">
        <v>638</v>
      </c>
      <c r="R71" s="1105" t="s">
        <v>642</v>
      </c>
      <c r="T71" s="1105" t="s">
        <v>645</v>
      </c>
      <c r="U71" s="1105" t="s">
        <v>497</v>
      </c>
      <c r="V71" s="1105" t="s">
        <v>17</v>
      </c>
      <c r="W71" s="1105" t="s">
        <v>649</v>
      </c>
      <c r="X71" s="1105" t="s">
        <v>30</v>
      </c>
      <c r="Y71" s="1105" t="s">
        <v>1589</v>
      </c>
      <c r="Z71" s="1105" t="s">
        <v>911</v>
      </c>
      <c r="AB71" s="1105" t="s">
        <v>224</v>
      </c>
      <c r="AC71" s="1108" t="s">
        <v>530</v>
      </c>
      <c r="AD71" s="1108" t="s">
        <v>739</v>
      </c>
      <c r="AE71" s="1108" t="s">
        <v>911</v>
      </c>
      <c r="AG71" s="1108" t="s">
        <v>224</v>
      </c>
    </row>
    <row r="72" spans="1:53">
      <c r="A72" s="1105">
        <v>71</v>
      </c>
      <c r="B72" s="1105" t="s">
        <v>1485</v>
      </c>
      <c r="C72" s="1105" t="s">
        <v>1605</v>
      </c>
      <c r="D72" s="1105" t="s">
        <v>1050</v>
      </c>
      <c r="E72" s="1105" t="s">
        <v>1610</v>
      </c>
      <c r="F72" s="1105" t="s">
        <v>1611</v>
      </c>
      <c r="G72" s="1108">
        <v>1</v>
      </c>
      <c r="H72" s="1105" t="s">
        <v>1496</v>
      </c>
      <c r="I72" s="1105" t="s">
        <v>675</v>
      </c>
      <c r="J72" s="1105" t="s">
        <v>1612</v>
      </c>
      <c r="K72" s="1105" t="s">
        <v>1614</v>
      </c>
      <c r="L72" s="1105" t="s">
        <v>615</v>
      </c>
      <c r="M72" s="1105" t="s">
        <v>673</v>
      </c>
      <c r="N72" s="1105" t="s">
        <v>1621</v>
      </c>
      <c r="P72" s="1105" t="s">
        <v>691</v>
      </c>
      <c r="Q72" s="1105" t="s">
        <v>638</v>
      </c>
      <c r="R72" s="1105" t="s">
        <v>642</v>
      </c>
      <c r="T72" s="1105" t="s">
        <v>645</v>
      </c>
      <c r="U72" s="1105" t="s">
        <v>497</v>
      </c>
      <c r="V72" s="1105" t="s">
        <v>17</v>
      </c>
      <c r="W72" s="1105" t="s">
        <v>649</v>
      </c>
      <c r="X72" s="1105" t="s">
        <v>44</v>
      </c>
      <c r="Y72" s="1105" t="s">
        <v>659</v>
      </c>
      <c r="Z72" s="1105" t="s">
        <v>756</v>
      </c>
      <c r="AB72" s="1105" t="s">
        <v>224</v>
      </c>
      <c r="AC72" s="1108" t="s">
        <v>58</v>
      </c>
      <c r="AD72" s="1108" t="s">
        <v>266</v>
      </c>
      <c r="AE72" s="1108" t="s">
        <v>691</v>
      </c>
      <c r="AG72" s="1108" t="s">
        <v>224</v>
      </c>
    </row>
    <row r="73" spans="1:53">
      <c r="A73" s="1105">
        <v>72</v>
      </c>
      <c r="B73" s="1105" t="s">
        <v>1622</v>
      </c>
      <c r="C73" s="1105" t="s">
        <v>241</v>
      </c>
      <c r="D73" s="1105" t="s">
        <v>332</v>
      </c>
      <c r="E73" s="1105" t="s">
        <v>1623</v>
      </c>
      <c r="F73" s="1105" t="s">
        <v>1630</v>
      </c>
      <c r="G73" s="1108">
        <v>3</v>
      </c>
      <c r="H73" s="1105" t="s">
        <v>1631</v>
      </c>
      <c r="I73" s="1105" t="s">
        <v>76</v>
      </c>
      <c r="J73" s="1105" t="s">
        <v>1364</v>
      </c>
      <c r="K73" s="1105" t="s">
        <v>368</v>
      </c>
      <c r="L73" s="1105" t="s">
        <v>1623</v>
      </c>
      <c r="M73" s="1105" t="s">
        <v>332</v>
      </c>
      <c r="N73" s="1105" t="s">
        <v>619</v>
      </c>
      <c r="P73" s="1105" t="s">
        <v>691</v>
      </c>
      <c r="Q73" s="1105" t="s">
        <v>638</v>
      </c>
      <c r="R73" s="1105" t="s">
        <v>642</v>
      </c>
      <c r="S73" s="1108" t="s">
        <v>1</v>
      </c>
      <c r="T73" s="1105" t="s">
        <v>645</v>
      </c>
      <c r="U73" s="1105" t="s">
        <v>497</v>
      </c>
      <c r="V73" s="1105" t="s">
        <v>17</v>
      </c>
      <c r="W73" s="1105" t="s">
        <v>649</v>
      </c>
      <c r="X73" s="1105" t="s">
        <v>44</v>
      </c>
      <c r="Y73" s="1105" t="s">
        <v>659</v>
      </c>
      <c r="Z73" s="1105" t="s">
        <v>908</v>
      </c>
      <c r="AA73" s="1108" t="s">
        <v>1041</v>
      </c>
      <c r="AB73" s="1105" t="s">
        <v>661</v>
      </c>
      <c r="AC73" s="1108" t="s">
        <v>58</v>
      </c>
      <c r="AD73" s="1108" t="s">
        <v>266</v>
      </c>
      <c r="AE73" s="1108" t="s">
        <v>691</v>
      </c>
      <c r="AG73" s="1108" t="s">
        <v>224</v>
      </c>
      <c r="AH73" s="1108" t="s">
        <v>69</v>
      </c>
      <c r="AI73" s="1108" t="s">
        <v>450</v>
      </c>
      <c r="AJ73" s="1108" t="s">
        <v>1041</v>
      </c>
      <c r="AL73" s="1108" t="s">
        <v>224</v>
      </c>
      <c r="AM73" s="1108" t="s">
        <v>109</v>
      </c>
      <c r="AN73" s="1108" t="s">
        <v>84</v>
      </c>
      <c r="AO73" s="1108" t="s">
        <v>691</v>
      </c>
      <c r="AP73" s="1108" t="s">
        <v>1634</v>
      </c>
      <c r="AQ73" s="1108" t="s">
        <v>661</v>
      </c>
      <c r="AR73" s="1108" t="s">
        <v>392</v>
      </c>
      <c r="AS73" s="1108" t="s">
        <v>694</v>
      </c>
      <c r="AT73" s="1108" t="s">
        <v>1637</v>
      </c>
      <c r="AV73" s="1108" t="s">
        <v>224</v>
      </c>
      <c r="AW73" s="1108" t="s">
        <v>1069</v>
      </c>
      <c r="AX73" s="1108" t="s">
        <v>632</v>
      </c>
      <c r="AY73" s="1108" t="s">
        <v>691</v>
      </c>
      <c r="BA73" s="1108" t="s">
        <v>224</v>
      </c>
    </row>
    <row r="74" spans="1:53">
      <c r="A74" s="1105">
        <v>73</v>
      </c>
      <c r="B74" s="1105" t="s">
        <v>1639</v>
      </c>
      <c r="C74" s="1105" t="s">
        <v>1514</v>
      </c>
      <c r="D74" s="1105" t="s">
        <v>1642</v>
      </c>
      <c r="E74" s="1105" t="s">
        <v>1643</v>
      </c>
      <c r="F74" s="1105" t="s">
        <v>1645</v>
      </c>
      <c r="G74" s="1108">
        <v>43</v>
      </c>
      <c r="H74" s="1105" t="s">
        <v>1504</v>
      </c>
      <c r="I74" s="1105" t="s">
        <v>744</v>
      </c>
      <c r="J74" s="1105" t="s">
        <v>1649</v>
      </c>
      <c r="K74" s="1105" t="s">
        <v>157</v>
      </c>
      <c r="L74" s="1105" t="s">
        <v>1643</v>
      </c>
      <c r="M74" s="1105" t="s">
        <v>1642</v>
      </c>
      <c r="N74" s="1105" t="s">
        <v>452</v>
      </c>
      <c r="P74" s="1105" t="s">
        <v>691</v>
      </c>
      <c r="Q74" s="1105" t="s">
        <v>638</v>
      </c>
      <c r="R74" s="1105" t="s">
        <v>642</v>
      </c>
      <c r="S74" s="1108" t="s">
        <v>1466</v>
      </c>
      <c r="T74" s="1105" t="s">
        <v>645</v>
      </c>
      <c r="U74" s="1105" t="s">
        <v>497</v>
      </c>
      <c r="V74" s="1105" t="s">
        <v>17</v>
      </c>
      <c r="W74" s="1105" t="s">
        <v>649</v>
      </c>
      <c r="X74" s="1105" t="s">
        <v>44</v>
      </c>
      <c r="Y74" s="1105" t="s">
        <v>659</v>
      </c>
      <c r="Z74" s="1105" t="s">
        <v>691</v>
      </c>
      <c r="AB74" s="1105" t="s">
        <v>224</v>
      </c>
      <c r="AC74" s="1108" t="s">
        <v>58</v>
      </c>
      <c r="AD74" s="1108" t="s">
        <v>266</v>
      </c>
      <c r="AE74" s="1108" t="s">
        <v>691</v>
      </c>
      <c r="AG74" s="1108" t="s">
        <v>224</v>
      </c>
      <c r="AH74" s="1108" t="s">
        <v>69</v>
      </c>
      <c r="AI74" s="1108" t="s">
        <v>450</v>
      </c>
      <c r="AJ74" s="1108" t="s">
        <v>691</v>
      </c>
      <c r="AL74" s="1108" t="s">
        <v>224</v>
      </c>
      <c r="AM74" s="1108" t="s">
        <v>109</v>
      </c>
      <c r="AN74" s="1108" t="s">
        <v>84</v>
      </c>
      <c r="AO74" s="1108" t="s">
        <v>691</v>
      </c>
      <c r="AQ74" s="1108" t="s">
        <v>224</v>
      </c>
      <c r="AR74" s="1108" t="s">
        <v>392</v>
      </c>
      <c r="AS74" s="1108" t="s">
        <v>694</v>
      </c>
      <c r="AT74" s="1108" t="s">
        <v>151</v>
      </c>
      <c r="AV74" s="1108" t="s">
        <v>224</v>
      </c>
      <c r="AW74" s="1108" t="s">
        <v>1069</v>
      </c>
      <c r="AX74" s="1108" t="s">
        <v>632</v>
      </c>
      <c r="AY74" s="1108" t="s">
        <v>691</v>
      </c>
      <c r="BA74" s="1108" t="s">
        <v>224</v>
      </c>
    </row>
    <row r="75" spans="1:53">
      <c r="A75" s="1105">
        <v>74</v>
      </c>
      <c r="B75" s="1105" t="s">
        <v>59</v>
      </c>
      <c r="C75" s="1105" t="s">
        <v>1651</v>
      </c>
      <c r="D75" s="1105" t="s">
        <v>1655</v>
      </c>
      <c r="E75" s="1105" t="s">
        <v>639</v>
      </c>
      <c r="F75" s="1105" t="s">
        <v>1657</v>
      </c>
      <c r="G75" s="1108">
        <v>57</v>
      </c>
      <c r="H75" s="1105" t="s">
        <v>1661</v>
      </c>
      <c r="I75" s="1105" t="s">
        <v>1664</v>
      </c>
      <c r="J75" s="1105" t="s">
        <v>108</v>
      </c>
      <c r="K75" s="1105" t="s">
        <v>1418</v>
      </c>
      <c r="L75" s="1105" t="s">
        <v>1666</v>
      </c>
      <c r="M75" s="1105" t="s">
        <v>1438</v>
      </c>
      <c r="N75" s="1105" t="s">
        <v>477</v>
      </c>
      <c r="P75" s="1105" t="s">
        <v>691</v>
      </c>
      <c r="Q75" s="1105" t="s">
        <v>638</v>
      </c>
      <c r="R75" s="1105" t="s">
        <v>642</v>
      </c>
      <c r="S75" s="1108" t="s">
        <v>954</v>
      </c>
      <c r="T75" s="1105" t="s">
        <v>645</v>
      </c>
      <c r="U75" s="1105" t="s">
        <v>497</v>
      </c>
      <c r="V75" s="1105" t="s">
        <v>17</v>
      </c>
      <c r="W75" s="1105" t="s">
        <v>649</v>
      </c>
      <c r="X75" s="1105" t="s">
        <v>44</v>
      </c>
      <c r="Y75" s="1105" t="s">
        <v>659</v>
      </c>
      <c r="Z75" s="1105" t="s">
        <v>691</v>
      </c>
      <c r="AA75" s="1108" t="s">
        <v>830</v>
      </c>
      <c r="AB75" s="1105" t="s">
        <v>224</v>
      </c>
      <c r="AC75" s="1108" t="s">
        <v>58</v>
      </c>
      <c r="AD75" s="1108" t="s">
        <v>266</v>
      </c>
      <c r="AE75" s="1108" t="s">
        <v>691</v>
      </c>
      <c r="AG75" s="1108" t="s">
        <v>224</v>
      </c>
      <c r="AH75" s="1108" t="s">
        <v>69</v>
      </c>
      <c r="AI75" s="1108" t="s">
        <v>450</v>
      </c>
      <c r="AJ75" s="1108" t="s">
        <v>691</v>
      </c>
      <c r="AK75" s="1108" t="s">
        <v>1343</v>
      </c>
      <c r="AL75" s="1108" t="s">
        <v>661</v>
      </c>
      <c r="AM75" s="1108" t="s">
        <v>109</v>
      </c>
      <c r="AN75" s="1108" t="s">
        <v>84</v>
      </c>
      <c r="AO75" s="1108" t="s">
        <v>888</v>
      </c>
      <c r="AP75" s="1108" t="s">
        <v>830</v>
      </c>
      <c r="AQ75" s="1108" t="s">
        <v>224</v>
      </c>
      <c r="AR75" s="1108" t="s">
        <v>392</v>
      </c>
      <c r="AS75" s="1108" t="s">
        <v>694</v>
      </c>
      <c r="AT75" s="1108" t="s">
        <v>691</v>
      </c>
      <c r="AV75" s="1108" t="s">
        <v>224</v>
      </c>
      <c r="AW75" s="1108" t="s">
        <v>1069</v>
      </c>
      <c r="AX75" s="1108" t="s">
        <v>632</v>
      </c>
      <c r="AY75" s="1108" t="s">
        <v>691</v>
      </c>
      <c r="BA75" s="1108" t="s">
        <v>224</v>
      </c>
    </row>
    <row r="76" spans="1:53">
      <c r="A76" s="1105">
        <v>75</v>
      </c>
      <c r="B76" s="1105" t="s">
        <v>1667</v>
      </c>
      <c r="C76" s="1105" t="s">
        <v>1522</v>
      </c>
      <c r="D76" s="1105" t="s">
        <v>1654</v>
      </c>
      <c r="E76" s="1105" t="s">
        <v>1671</v>
      </c>
      <c r="F76" s="1105" t="s">
        <v>1121</v>
      </c>
      <c r="G76" s="1108">
        <v>33</v>
      </c>
      <c r="H76" s="1105" t="s">
        <v>819</v>
      </c>
      <c r="I76" s="1105" t="s">
        <v>1232</v>
      </c>
      <c r="J76" s="1105" t="s">
        <v>1480</v>
      </c>
      <c r="K76" s="1105" t="s">
        <v>1118</v>
      </c>
      <c r="L76" s="1105" t="s">
        <v>1671</v>
      </c>
      <c r="M76" s="1105" t="s">
        <v>840</v>
      </c>
      <c r="N76" s="1105" t="s">
        <v>1170</v>
      </c>
      <c r="O76" s="1108" t="s">
        <v>1675</v>
      </c>
      <c r="P76" s="1105" t="s">
        <v>691</v>
      </c>
      <c r="Q76" s="1105" t="s">
        <v>638</v>
      </c>
      <c r="R76" s="1105" t="s">
        <v>642</v>
      </c>
      <c r="S76" s="1108" t="s">
        <v>1451</v>
      </c>
      <c r="T76" s="1105" t="s">
        <v>645</v>
      </c>
      <c r="U76" s="1105" t="s">
        <v>497</v>
      </c>
      <c r="V76" s="1105" t="s">
        <v>17</v>
      </c>
      <c r="W76" s="1105" t="s">
        <v>649</v>
      </c>
      <c r="X76" s="1105" t="s">
        <v>58</v>
      </c>
      <c r="Y76" s="1105" t="s">
        <v>266</v>
      </c>
      <c r="Z76" s="1105" t="s">
        <v>691</v>
      </c>
      <c r="AB76" s="1105" t="s">
        <v>661</v>
      </c>
      <c r="AC76" s="1108" t="s">
        <v>69</v>
      </c>
      <c r="AD76" s="1108" t="s">
        <v>450</v>
      </c>
      <c r="AE76" s="1108" t="s">
        <v>691</v>
      </c>
      <c r="AG76" s="1108" t="s">
        <v>661</v>
      </c>
      <c r="AH76" s="1108" t="s">
        <v>392</v>
      </c>
      <c r="AI76" s="1108" t="s">
        <v>694</v>
      </c>
      <c r="AJ76" s="1108" t="s">
        <v>888</v>
      </c>
      <c r="AL76" s="1108" t="s">
        <v>661</v>
      </c>
      <c r="AM76" s="1108" t="s">
        <v>1069</v>
      </c>
      <c r="AN76" s="1108" t="s">
        <v>632</v>
      </c>
      <c r="AO76" s="1108" t="s">
        <v>691</v>
      </c>
      <c r="AQ76" s="1108" t="s">
        <v>661</v>
      </c>
    </row>
    <row r="77" spans="1:53">
      <c r="A77" s="1105">
        <v>76</v>
      </c>
      <c r="B77" s="1105" t="s">
        <v>493</v>
      </c>
      <c r="C77" s="1105" t="s">
        <v>565</v>
      </c>
      <c r="D77" s="1105" t="s">
        <v>1677</v>
      </c>
      <c r="E77" s="1105" t="s">
        <v>1679</v>
      </c>
      <c r="F77" s="1105" t="s">
        <v>1680</v>
      </c>
      <c r="G77" s="1105">
        <v>54</v>
      </c>
      <c r="H77" s="1105" t="s">
        <v>31</v>
      </c>
      <c r="I77" s="1105" t="s">
        <v>1682</v>
      </c>
      <c r="J77" s="1105" t="s">
        <v>1685</v>
      </c>
      <c r="K77" s="1105" t="s">
        <v>1689</v>
      </c>
      <c r="L77" s="1105" t="s">
        <v>1679</v>
      </c>
      <c r="M77" s="1105" t="s">
        <v>1677</v>
      </c>
      <c r="N77" s="1105" t="s">
        <v>1692</v>
      </c>
      <c r="P77" s="1105" t="s">
        <v>691</v>
      </c>
      <c r="Q77" s="1105" t="s">
        <v>638</v>
      </c>
      <c r="R77" s="1105" t="s">
        <v>642</v>
      </c>
      <c r="S77" s="1108" t="s">
        <v>1695</v>
      </c>
      <c r="T77" s="1105" t="s">
        <v>645</v>
      </c>
      <c r="U77" s="1105" t="s">
        <v>497</v>
      </c>
      <c r="V77" s="1105" t="s">
        <v>17</v>
      </c>
      <c r="W77" s="1105" t="s">
        <v>649</v>
      </c>
      <c r="X77" s="1105" t="s">
        <v>44</v>
      </c>
      <c r="Y77" s="1105" t="s">
        <v>659</v>
      </c>
      <c r="Z77" s="1105" t="s">
        <v>691</v>
      </c>
      <c r="AB77" s="1105" t="s">
        <v>661</v>
      </c>
      <c r="AC77" s="1108" t="s">
        <v>58</v>
      </c>
      <c r="AD77" s="1108" t="s">
        <v>266</v>
      </c>
      <c r="AE77" s="1108" t="s">
        <v>691</v>
      </c>
      <c r="AG77" s="1108" t="s">
        <v>661</v>
      </c>
      <c r="AH77" s="1108" t="s">
        <v>69</v>
      </c>
      <c r="AI77" s="1108" t="s">
        <v>450</v>
      </c>
      <c r="AJ77" s="1108" t="s">
        <v>691</v>
      </c>
      <c r="AL77" s="1108" t="s">
        <v>661</v>
      </c>
      <c r="AM77" s="1108" t="s">
        <v>109</v>
      </c>
      <c r="AN77" s="1108" t="s">
        <v>84</v>
      </c>
      <c r="AO77" s="1108" t="s">
        <v>735</v>
      </c>
      <c r="AQ77" s="1108" t="s">
        <v>661</v>
      </c>
      <c r="AR77" s="1108" t="s">
        <v>392</v>
      </c>
      <c r="AS77" s="1108" t="s">
        <v>694</v>
      </c>
      <c r="AT77" s="1108" t="s">
        <v>328</v>
      </c>
      <c r="AV77" s="1108" t="s">
        <v>661</v>
      </c>
      <c r="AW77" s="1108" t="s">
        <v>1069</v>
      </c>
      <c r="AX77" s="1108" t="s">
        <v>632</v>
      </c>
      <c r="AY77" s="1108" t="s">
        <v>691</v>
      </c>
      <c r="BA77" s="1108" t="s">
        <v>661</v>
      </c>
    </row>
    <row r="78" spans="1:53">
      <c r="A78" s="1105">
        <v>77</v>
      </c>
      <c r="B78" s="1105" t="s">
        <v>493</v>
      </c>
      <c r="C78" s="1105" t="s">
        <v>565</v>
      </c>
      <c r="D78" s="1105" t="s">
        <v>1677</v>
      </c>
      <c r="E78" s="1105" t="s">
        <v>1679</v>
      </c>
      <c r="F78" s="1105" t="s">
        <v>1680</v>
      </c>
      <c r="G78" s="1108">
        <v>54</v>
      </c>
      <c r="H78" s="1105" t="s">
        <v>1199</v>
      </c>
      <c r="I78" s="1105" t="s">
        <v>1044</v>
      </c>
      <c r="J78" s="1105" t="s">
        <v>1698</v>
      </c>
      <c r="K78" s="1105" t="s">
        <v>1699</v>
      </c>
      <c r="L78" s="1105" t="s">
        <v>1700</v>
      </c>
      <c r="M78" s="1105" t="s">
        <v>1136</v>
      </c>
      <c r="N78" s="1105" t="s">
        <v>1707</v>
      </c>
      <c r="P78" s="1105" t="s">
        <v>1703</v>
      </c>
      <c r="Q78" s="1105" t="s">
        <v>638</v>
      </c>
      <c r="R78" s="1105" t="s">
        <v>642</v>
      </c>
      <c r="T78" s="1105" t="s">
        <v>645</v>
      </c>
      <c r="U78" s="1105" t="s">
        <v>497</v>
      </c>
      <c r="V78" s="1105" t="s">
        <v>17</v>
      </c>
      <c r="W78" s="1105" t="s">
        <v>649</v>
      </c>
      <c r="X78" s="1105" t="s">
        <v>58</v>
      </c>
      <c r="Y78" s="1105" t="s">
        <v>266</v>
      </c>
      <c r="Z78" s="1105" t="s">
        <v>1703</v>
      </c>
      <c r="AB78" s="1105" t="s">
        <v>224</v>
      </c>
      <c r="AC78" s="1108" t="s">
        <v>69</v>
      </c>
      <c r="AD78" s="1108" t="s">
        <v>450</v>
      </c>
      <c r="AE78" s="1108" t="s">
        <v>1703</v>
      </c>
      <c r="AG78" s="1108" t="s">
        <v>224</v>
      </c>
      <c r="AH78" s="1108" t="s">
        <v>1069</v>
      </c>
      <c r="AI78" s="1108" t="s">
        <v>632</v>
      </c>
      <c r="AJ78" s="1108" t="s">
        <v>1703</v>
      </c>
      <c r="AL78" s="1108" t="s">
        <v>224</v>
      </c>
    </row>
    <row r="79" spans="1:53">
      <c r="A79" s="1105">
        <v>78</v>
      </c>
      <c r="B79" s="1105" t="s">
        <v>1431</v>
      </c>
      <c r="C79" s="1105" t="s">
        <v>20</v>
      </c>
      <c r="D79" s="1105" t="s">
        <v>1709</v>
      </c>
      <c r="E79" s="1105" t="s">
        <v>1501</v>
      </c>
      <c r="F79" s="1105" t="s">
        <v>1505</v>
      </c>
      <c r="G79" s="1105">
        <v>20</v>
      </c>
      <c r="H79" s="1105" t="s">
        <v>1324</v>
      </c>
      <c r="I79" s="1105" t="s">
        <v>126</v>
      </c>
      <c r="J79" s="1105" t="s">
        <v>127</v>
      </c>
      <c r="K79" s="1105" t="s">
        <v>1380</v>
      </c>
      <c r="L79" s="1105" t="s">
        <v>1117</v>
      </c>
      <c r="M79" s="1105" t="s">
        <v>904</v>
      </c>
      <c r="N79" s="1105" t="s">
        <v>919</v>
      </c>
      <c r="P79" s="1105" t="s">
        <v>691</v>
      </c>
      <c r="Q79" s="1105" t="s">
        <v>638</v>
      </c>
      <c r="R79" s="1105" t="s">
        <v>642</v>
      </c>
      <c r="S79" s="1108" t="s">
        <v>1711</v>
      </c>
      <c r="T79" s="1105" t="s">
        <v>645</v>
      </c>
      <c r="U79" s="1105" t="s">
        <v>497</v>
      </c>
      <c r="V79" s="1105" t="s">
        <v>17</v>
      </c>
      <c r="W79" s="1105" t="s">
        <v>649</v>
      </c>
      <c r="X79" s="1105" t="s">
        <v>58</v>
      </c>
      <c r="Y79" s="1105" t="s">
        <v>266</v>
      </c>
      <c r="Z79" s="1105" t="s">
        <v>691</v>
      </c>
      <c r="AB79" s="1105" t="s">
        <v>661</v>
      </c>
      <c r="AC79" s="1108" t="s">
        <v>69</v>
      </c>
      <c r="AD79" s="1108" t="s">
        <v>450</v>
      </c>
      <c r="AE79" s="1108" t="s">
        <v>691</v>
      </c>
      <c r="AG79" s="1108" t="s">
        <v>661</v>
      </c>
      <c r="AH79" s="1108" t="s">
        <v>392</v>
      </c>
      <c r="AI79" s="1108" t="s">
        <v>694</v>
      </c>
      <c r="AJ79" s="1108" t="s">
        <v>1714</v>
      </c>
      <c r="AL79" s="1108" t="s">
        <v>661</v>
      </c>
      <c r="AM79" s="1108" t="s">
        <v>1069</v>
      </c>
      <c r="AN79" s="1108" t="s">
        <v>632</v>
      </c>
      <c r="AO79" s="1108" t="s">
        <v>691</v>
      </c>
      <c r="AQ79" s="1108" t="s">
        <v>661</v>
      </c>
    </row>
    <row r="80" spans="1:53">
      <c r="A80" s="1105">
        <v>79</v>
      </c>
      <c r="B80" s="1105" t="s">
        <v>1431</v>
      </c>
      <c r="C80" s="1105" t="s">
        <v>20</v>
      </c>
      <c r="D80" s="1105" t="s">
        <v>1709</v>
      </c>
      <c r="E80" s="1105" t="s">
        <v>1501</v>
      </c>
      <c r="F80" s="1105" t="s">
        <v>1505</v>
      </c>
      <c r="H80" s="1105" t="s">
        <v>942</v>
      </c>
      <c r="I80" s="1105" t="s">
        <v>1053</v>
      </c>
      <c r="J80" s="1105" t="s">
        <v>1153</v>
      </c>
      <c r="K80" s="1105" t="s">
        <v>885</v>
      </c>
      <c r="L80" s="1105" t="s">
        <v>1715</v>
      </c>
      <c r="M80" s="1105" t="s">
        <v>1717</v>
      </c>
      <c r="N80" s="1105" t="s">
        <v>1357</v>
      </c>
      <c r="P80" s="1105" t="s">
        <v>691</v>
      </c>
      <c r="Q80" s="1105" t="s">
        <v>638</v>
      </c>
      <c r="R80" s="1105" t="s">
        <v>642</v>
      </c>
      <c r="T80" s="1105" t="s">
        <v>645</v>
      </c>
      <c r="U80" s="1105" t="s">
        <v>497</v>
      </c>
      <c r="V80" s="1105" t="s">
        <v>17</v>
      </c>
      <c r="W80" s="1105" t="s">
        <v>649</v>
      </c>
      <c r="X80" s="1105" t="s">
        <v>58</v>
      </c>
      <c r="Y80" s="1105" t="s">
        <v>266</v>
      </c>
      <c r="Z80" s="1105" t="s">
        <v>691</v>
      </c>
      <c r="AB80" s="1105" t="s">
        <v>661</v>
      </c>
      <c r="AC80" s="1105" t="s">
        <v>69</v>
      </c>
      <c r="AD80" s="1105" t="s">
        <v>450</v>
      </c>
      <c r="AE80" s="1105" t="s">
        <v>691</v>
      </c>
      <c r="AG80" s="1105" t="s">
        <v>661</v>
      </c>
      <c r="AH80" s="1108" t="s">
        <v>392</v>
      </c>
      <c r="AI80" s="1108" t="s">
        <v>694</v>
      </c>
      <c r="AJ80" s="1108" t="s">
        <v>1712</v>
      </c>
      <c r="AL80" s="1108" t="s">
        <v>661</v>
      </c>
      <c r="AM80" s="1108" t="s">
        <v>1069</v>
      </c>
      <c r="AN80" s="1108" t="s">
        <v>632</v>
      </c>
      <c r="AO80" s="1108" t="s">
        <v>691</v>
      </c>
      <c r="AQ80" s="1108" t="s">
        <v>661</v>
      </c>
    </row>
    <row r="81" spans="1:53">
      <c r="A81" s="1105">
        <v>80</v>
      </c>
      <c r="B81" s="1105" t="s">
        <v>1431</v>
      </c>
      <c r="C81" s="1105" t="s">
        <v>20</v>
      </c>
      <c r="D81" s="1105" t="s">
        <v>1709</v>
      </c>
      <c r="E81" s="1105" t="s">
        <v>1501</v>
      </c>
      <c r="F81" s="1105" t="s">
        <v>1505</v>
      </c>
      <c r="H81" s="1105" t="s">
        <v>1112</v>
      </c>
      <c r="I81" s="1105" t="s">
        <v>1135</v>
      </c>
      <c r="J81" s="1105" t="s">
        <v>668</v>
      </c>
      <c r="K81" s="1105" t="s">
        <v>657</v>
      </c>
      <c r="L81" s="1105" t="s">
        <v>339</v>
      </c>
      <c r="M81" s="1105" t="s">
        <v>6</v>
      </c>
      <c r="N81" s="1105" t="s">
        <v>625</v>
      </c>
      <c r="P81" s="1105" t="s">
        <v>691</v>
      </c>
      <c r="Q81" s="1105" t="s">
        <v>638</v>
      </c>
      <c r="R81" s="1105" t="s">
        <v>642</v>
      </c>
      <c r="T81" s="1105" t="s">
        <v>645</v>
      </c>
      <c r="U81" s="1105" t="s">
        <v>497</v>
      </c>
      <c r="V81" s="1105" t="s">
        <v>17</v>
      </c>
      <c r="W81" s="1105" t="s">
        <v>649</v>
      </c>
      <c r="X81" s="1105" t="s">
        <v>58</v>
      </c>
      <c r="Y81" s="1105" t="s">
        <v>266</v>
      </c>
      <c r="Z81" s="1105" t="s">
        <v>691</v>
      </c>
      <c r="AB81" s="1105" t="s">
        <v>661</v>
      </c>
      <c r="AC81" s="1105" t="s">
        <v>69</v>
      </c>
      <c r="AD81" s="1105" t="s">
        <v>450</v>
      </c>
      <c r="AE81" s="1105" t="s">
        <v>691</v>
      </c>
      <c r="AG81" s="1105" t="s">
        <v>661</v>
      </c>
      <c r="AH81" s="1108" t="s">
        <v>392</v>
      </c>
      <c r="AI81" s="1108" t="s">
        <v>694</v>
      </c>
      <c r="AJ81" s="1108" t="s">
        <v>1712</v>
      </c>
      <c r="AL81" s="1108" t="s">
        <v>661</v>
      </c>
      <c r="AM81" s="1108" t="s">
        <v>1069</v>
      </c>
      <c r="AN81" s="1108" t="s">
        <v>632</v>
      </c>
      <c r="AO81" s="1108" t="s">
        <v>691</v>
      </c>
      <c r="AQ81" s="1108" t="s">
        <v>661</v>
      </c>
    </row>
    <row r="82" spans="1:53">
      <c r="A82" s="1105">
        <v>81</v>
      </c>
      <c r="B82" s="1105" t="s">
        <v>1431</v>
      </c>
      <c r="C82" s="1105" t="s">
        <v>20</v>
      </c>
      <c r="D82" s="1105" t="s">
        <v>1709</v>
      </c>
      <c r="E82" s="1105" t="s">
        <v>1501</v>
      </c>
      <c r="F82" s="1105" t="s">
        <v>1505</v>
      </c>
      <c r="H82" s="1105" t="s">
        <v>1718</v>
      </c>
      <c r="I82" s="1105" t="s">
        <v>1719</v>
      </c>
      <c r="J82" s="1105" t="s">
        <v>1723</v>
      </c>
      <c r="K82" s="1105" t="s">
        <v>123</v>
      </c>
      <c r="L82" s="1105" t="s">
        <v>1038</v>
      </c>
      <c r="M82" s="1105" t="s">
        <v>1725</v>
      </c>
      <c r="N82" s="1105" t="s">
        <v>1730</v>
      </c>
      <c r="P82" s="1105" t="s">
        <v>691</v>
      </c>
      <c r="Q82" s="1105" t="s">
        <v>638</v>
      </c>
      <c r="R82" s="1105" t="s">
        <v>642</v>
      </c>
      <c r="T82" s="1105" t="s">
        <v>645</v>
      </c>
      <c r="U82" s="1105" t="s">
        <v>497</v>
      </c>
      <c r="V82" s="1105" t="s">
        <v>17</v>
      </c>
      <c r="W82" s="1105" t="s">
        <v>649</v>
      </c>
      <c r="X82" s="1105" t="s">
        <v>58</v>
      </c>
      <c r="Y82" s="1105" t="s">
        <v>266</v>
      </c>
      <c r="Z82" s="1105" t="s">
        <v>691</v>
      </c>
      <c r="AB82" s="1105" t="s">
        <v>661</v>
      </c>
      <c r="AC82" s="1105" t="s">
        <v>69</v>
      </c>
      <c r="AD82" s="1105" t="s">
        <v>450</v>
      </c>
      <c r="AE82" s="1105" t="s">
        <v>691</v>
      </c>
      <c r="AG82" s="1105" t="s">
        <v>661</v>
      </c>
      <c r="AH82" s="1105" t="s">
        <v>392</v>
      </c>
      <c r="AI82" s="1105" t="s">
        <v>694</v>
      </c>
      <c r="AJ82" s="1105" t="s">
        <v>1712</v>
      </c>
      <c r="AL82" s="1105" t="s">
        <v>661</v>
      </c>
      <c r="AM82" s="1105" t="s">
        <v>1069</v>
      </c>
      <c r="AN82" s="1105" t="s">
        <v>632</v>
      </c>
      <c r="AO82" s="1105" t="s">
        <v>691</v>
      </c>
      <c r="AQ82" s="1105" t="s">
        <v>661</v>
      </c>
    </row>
    <row r="83" spans="1:53">
      <c r="A83" s="1105">
        <v>82</v>
      </c>
      <c r="B83" s="1105" t="s">
        <v>1431</v>
      </c>
      <c r="C83" s="1105" t="s">
        <v>20</v>
      </c>
      <c r="D83" s="1105" t="s">
        <v>1709</v>
      </c>
      <c r="E83" s="1105" t="s">
        <v>1501</v>
      </c>
      <c r="F83" s="1105" t="s">
        <v>1505</v>
      </c>
      <c r="H83" s="1105" t="s">
        <v>1732</v>
      </c>
      <c r="I83" s="1105" t="s">
        <v>1733</v>
      </c>
      <c r="J83" s="1105" t="s">
        <v>1734</v>
      </c>
      <c r="K83" s="1105" t="s">
        <v>410</v>
      </c>
      <c r="L83" s="1105" t="s">
        <v>1739</v>
      </c>
      <c r="M83" s="1105" t="s">
        <v>1741</v>
      </c>
      <c r="N83" s="1105" t="s">
        <v>278</v>
      </c>
      <c r="P83" s="1105" t="s">
        <v>691</v>
      </c>
      <c r="Q83" s="1105" t="s">
        <v>638</v>
      </c>
      <c r="R83" s="1105" t="s">
        <v>642</v>
      </c>
      <c r="T83" s="1105" t="s">
        <v>645</v>
      </c>
      <c r="U83" s="1105" t="s">
        <v>497</v>
      </c>
      <c r="V83" s="1105" t="s">
        <v>17</v>
      </c>
      <c r="W83" s="1105" t="s">
        <v>649</v>
      </c>
      <c r="X83" s="1105" t="s">
        <v>58</v>
      </c>
      <c r="Y83" s="1105" t="s">
        <v>266</v>
      </c>
      <c r="Z83" s="1105" t="s">
        <v>691</v>
      </c>
      <c r="AB83" s="1105" t="s">
        <v>661</v>
      </c>
      <c r="AC83" s="1105" t="s">
        <v>69</v>
      </c>
      <c r="AD83" s="1105" t="s">
        <v>450</v>
      </c>
      <c r="AE83" s="1105" t="s">
        <v>691</v>
      </c>
      <c r="AG83" s="1105" t="s">
        <v>661</v>
      </c>
      <c r="AH83" s="1105" t="s">
        <v>392</v>
      </c>
      <c r="AI83" s="1105" t="s">
        <v>694</v>
      </c>
      <c r="AJ83" s="1105" t="s">
        <v>1712</v>
      </c>
      <c r="AL83" s="1105" t="s">
        <v>661</v>
      </c>
      <c r="AM83" s="1108" t="s">
        <v>1069</v>
      </c>
      <c r="AN83" s="1108" t="s">
        <v>632</v>
      </c>
      <c r="AO83" s="1108" t="s">
        <v>691</v>
      </c>
      <c r="AQ83" s="1108" t="s">
        <v>661</v>
      </c>
    </row>
    <row r="84" spans="1:53">
      <c r="A84" s="1105">
        <v>83</v>
      </c>
      <c r="B84" s="1105" t="s">
        <v>1431</v>
      </c>
      <c r="C84" s="1105" t="s">
        <v>20</v>
      </c>
      <c r="D84" s="1105" t="s">
        <v>1709</v>
      </c>
      <c r="E84" s="1105" t="s">
        <v>1501</v>
      </c>
      <c r="F84" s="1105" t="s">
        <v>1505</v>
      </c>
      <c r="G84" s="1108">
        <v>20</v>
      </c>
      <c r="H84" s="1105" t="s">
        <v>1363</v>
      </c>
      <c r="I84" s="1105" t="s">
        <v>1744</v>
      </c>
      <c r="J84" s="1105" t="s">
        <v>1745</v>
      </c>
      <c r="K84" s="1105" t="s">
        <v>1747</v>
      </c>
      <c r="L84" s="1105" t="s">
        <v>1748</v>
      </c>
      <c r="M84" s="1105" t="s">
        <v>1659</v>
      </c>
      <c r="N84" s="1105" t="s">
        <v>1331</v>
      </c>
      <c r="P84" s="1105" t="s">
        <v>691</v>
      </c>
      <c r="Q84" s="1105" t="s">
        <v>638</v>
      </c>
      <c r="R84" s="1105" t="s">
        <v>642</v>
      </c>
      <c r="T84" s="1105" t="s">
        <v>645</v>
      </c>
      <c r="U84" s="1105" t="s">
        <v>497</v>
      </c>
      <c r="V84" s="1105" t="s">
        <v>17</v>
      </c>
      <c r="W84" s="1105" t="s">
        <v>649</v>
      </c>
      <c r="X84" s="1105" t="s">
        <v>58</v>
      </c>
      <c r="Y84" s="1105" t="s">
        <v>266</v>
      </c>
      <c r="Z84" s="1105" t="s">
        <v>691</v>
      </c>
      <c r="AB84" s="1105" t="s">
        <v>661</v>
      </c>
      <c r="AC84" s="1105" t="s">
        <v>69</v>
      </c>
      <c r="AD84" s="1105" t="s">
        <v>450</v>
      </c>
      <c r="AE84" s="1105" t="s">
        <v>691</v>
      </c>
      <c r="AG84" s="1105" t="s">
        <v>661</v>
      </c>
      <c r="AH84" s="1108" t="s">
        <v>392</v>
      </c>
      <c r="AI84" s="1108" t="s">
        <v>694</v>
      </c>
      <c r="AJ84" s="1108" t="s">
        <v>1712</v>
      </c>
      <c r="AL84" s="1108" t="s">
        <v>661</v>
      </c>
      <c r="AM84" s="1108" t="s">
        <v>1069</v>
      </c>
      <c r="AN84" s="1108" t="s">
        <v>632</v>
      </c>
      <c r="AO84" s="1108" t="s">
        <v>691</v>
      </c>
      <c r="AQ84" s="1108" t="s">
        <v>661</v>
      </c>
    </row>
    <row r="85" spans="1:53">
      <c r="A85" s="1105">
        <v>84</v>
      </c>
      <c r="B85" s="1105" t="s">
        <v>1431</v>
      </c>
      <c r="C85" s="1105" t="s">
        <v>20</v>
      </c>
      <c r="D85" s="1105" t="s">
        <v>1709</v>
      </c>
      <c r="E85" s="1105" t="s">
        <v>1501</v>
      </c>
      <c r="F85" s="1105" t="s">
        <v>1505</v>
      </c>
      <c r="H85" s="1105" t="s">
        <v>137</v>
      </c>
      <c r="I85" s="1105" t="s">
        <v>662</v>
      </c>
      <c r="J85" s="1105" t="s">
        <v>796</v>
      </c>
      <c r="K85" s="1105" t="s">
        <v>687</v>
      </c>
      <c r="L85" s="1105" t="s">
        <v>230</v>
      </c>
      <c r="M85" s="1105" t="s">
        <v>1750</v>
      </c>
      <c r="N85" s="1105" t="s">
        <v>651</v>
      </c>
      <c r="P85" s="1105" t="s">
        <v>691</v>
      </c>
      <c r="Q85" s="1105" t="s">
        <v>638</v>
      </c>
      <c r="R85" s="1105" t="s">
        <v>642</v>
      </c>
      <c r="S85" s="1108" t="s">
        <v>1711</v>
      </c>
      <c r="T85" s="1105" t="s">
        <v>645</v>
      </c>
      <c r="U85" s="1105" t="s">
        <v>497</v>
      </c>
      <c r="V85" s="1105" t="s">
        <v>17</v>
      </c>
      <c r="W85" s="1105" t="s">
        <v>649</v>
      </c>
      <c r="X85" s="1105" t="s">
        <v>58</v>
      </c>
      <c r="Y85" s="1105" t="s">
        <v>266</v>
      </c>
      <c r="Z85" s="1105" t="s">
        <v>691</v>
      </c>
      <c r="AB85" s="1105" t="s">
        <v>661</v>
      </c>
      <c r="AC85" s="1105" t="s">
        <v>69</v>
      </c>
      <c r="AD85" s="1105" t="s">
        <v>450</v>
      </c>
      <c r="AE85" s="1105" t="s">
        <v>691</v>
      </c>
      <c r="AG85" s="1105" t="s">
        <v>661</v>
      </c>
      <c r="AH85" s="1105" t="s">
        <v>392</v>
      </c>
      <c r="AI85" s="1105" t="s">
        <v>694</v>
      </c>
      <c r="AJ85" s="1105" t="s">
        <v>251</v>
      </c>
      <c r="AL85" s="1105" t="s">
        <v>661</v>
      </c>
      <c r="AM85" s="1105" t="s">
        <v>1069</v>
      </c>
      <c r="AN85" s="1105" t="s">
        <v>632</v>
      </c>
      <c r="AO85" s="1105" t="s">
        <v>691</v>
      </c>
      <c r="AQ85" s="1105" t="s">
        <v>661</v>
      </c>
    </row>
    <row r="86" spans="1:53">
      <c r="A86" s="1105">
        <v>85</v>
      </c>
      <c r="B86" s="1105" t="s">
        <v>1431</v>
      </c>
      <c r="C86" s="1105" t="s">
        <v>20</v>
      </c>
      <c r="D86" s="1105" t="s">
        <v>1709</v>
      </c>
      <c r="E86" s="1105" t="s">
        <v>1501</v>
      </c>
      <c r="F86" s="1105" t="s">
        <v>1505</v>
      </c>
      <c r="H86" s="1105" t="s">
        <v>1752</v>
      </c>
      <c r="I86" s="1105" t="s">
        <v>1755</v>
      </c>
      <c r="J86" s="1105" t="s">
        <v>399</v>
      </c>
      <c r="K86" s="1105" t="s">
        <v>1757</v>
      </c>
      <c r="L86" s="1105" t="s">
        <v>1145</v>
      </c>
      <c r="M86" s="1105" t="s">
        <v>1636</v>
      </c>
      <c r="N86" s="1105" t="s">
        <v>1761</v>
      </c>
      <c r="P86" s="1105" t="s">
        <v>691</v>
      </c>
      <c r="Q86" s="1105" t="s">
        <v>638</v>
      </c>
      <c r="R86" s="1105" t="s">
        <v>642</v>
      </c>
      <c r="T86" s="1105" t="s">
        <v>645</v>
      </c>
      <c r="U86" s="1105" t="s">
        <v>497</v>
      </c>
      <c r="V86" s="1105" t="s">
        <v>17</v>
      </c>
      <c r="W86" s="1105" t="s">
        <v>649</v>
      </c>
      <c r="X86" s="1105" t="s">
        <v>58</v>
      </c>
      <c r="Y86" s="1105" t="s">
        <v>266</v>
      </c>
      <c r="Z86" s="1105" t="s">
        <v>691</v>
      </c>
      <c r="AB86" s="1105" t="s">
        <v>661</v>
      </c>
      <c r="AC86" s="1105" t="s">
        <v>69</v>
      </c>
      <c r="AD86" s="1105" t="s">
        <v>450</v>
      </c>
      <c r="AE86" s="1105" t="s">
        <v>691</v>
      </c>
      <c r="AG86" s="1105" t="s">
        <v>661</v>
      </c>
      <c r="AH86" s="1105" t="s">
        <v>392</v>
      </c>
      <c r="AI86" s="1105" t="s">
        <v>694</v>
      </c>
      <c r="AJ86" s="1105" t="s">
        <v>1712</v>
      </c>
      <c r="AL86" s="1105" t="s">
        <v>661</v>
      </c>
      <c r="AM86" s="1105" t="s">
        <v>1069</v>
      </c>
      <c r="AN86" s="1105" t="s">
        <v>632</v>
      </c>
      <c r="AO86" s="1105" t="s">
        <v>691</v>
      </c>
      <c r="AQ86" s="1105" t="s">
        <v>661</v>
      </c>
    </row>
    <row r="87" spans="1:53">
      <c r="A87" s="1105">
        <v>86</v>
      </c>
      <c r="B87" s="1105" t="s">
        <v>1431</v>
      </c>
      <c r="C87" s="1105" t="s">
        <v>20</v>
      </c>
      <c r="D87" s="1105" t="s">
        <v>1709</v>
      </c>
      <c r="E87" s="1105" t="s">
        <v>1501</v>
      </c>
      <c r="F87" s="1105" t="s">
        <v>1505</v>
      </c>
      <c r="H87" s="1105" t="s">
        <v>1766</v>
      </c>
      <c r="I87" s="1105" t="s">
        <v>1769</v>
      </c>
      <c r="J87" s="1105" t="s">
        <v>212</v>
      </c>
      <c r="K87" s="1105" t="s">
        <v>1771</v>
      </c>
      <c r="L87" s="1105" t="s">
        <v>1770</v>
      </c>
      <c r="M87" s="1105" t="s">
        <v>1773</v>
      </c>
      <c r="N87" s="1105" t="s">
        <v>567</v>
      </c>
      <c r="P87" s="1105" t="s">
        <v>691</v>
      </c>
      <c r="Q87" s="1105" t="s">
        <v>638</v>
      </c>
      <c r="R87" s="1105" t="s">
        <v>642</v>
      </c>
      <c r="T87" s="1105" t="s">
        <v>645</v>
      </c>
      <c r="U87" s="1105" t="s">
        <v>497</v>
      </c>
      <c r="V87" s="1105" t="s">
        <v>17</v>
      </c>
      <c r="W87" s="1105" t="s">
        <v>649</v>
      </c>
      <c r="X87" s="1105" t="s">
        <v>58</v>
      </c>
      <c r="Y87" s="1105" t="s">
        <v>266</v>
      </c>
      <c r="Z87" s="1105" t="s">
        <v>691</v>
      </c>
      <c r="AB87" s="1105" t="s">
        <v>661</v>
      </c>
      <c r="AC87" s="1105" t="s">
        <v>69</v>
      </c>
      <c r="AD87" s="1105" t="s">
        <v>450</v>
      </c>
      <c r="AE87" s="1105" t="s">
        <v>691</v>
      </c>
      <c r="AG87" s="1105" t="s">
        <v>661</v>
      </c>
      <c r="AH87" s="1105" t="s">
        <v>392</v>
      </c>
      <c r="AI87" s="1105" t="s">
        <v>694</v>
      </c>
      <c r="AJ87" s="1105" t="s">
        <v>1712</v>
      </c>
      <c r="AL87" s="1105" t="s">
        <v>661</v>
      </c>
      <c r="AM87" s="1105" t="s">
        <v>1069</v>
      </c>
      <c r="AN87" s="1105" t="s">
        <v>632</v>
      </c>
      <c r="AO87" s="1105" t="s">
        <v>691</v>
      </c>
      <c r="AQ87" s="1105" t="s">
        <v>661</v>
      </c>
    </row>
    <row r="88" spans="1:53">
      <c r="A88" s="1105">
        <v>87</v>
      </c>
      <c r="B88" s="1105" t="s">
        <v>1431</v>
      </c>
      <c r="C88" s="1105" t="s">
        <v>20</v>
      </c>
      <c r="D88" s="1105" t="s">
        <v>1709</v>
      </c>
      <c r="E88" s="1105" t="s">
        <v>1501</v>
      </c>
      <c r="F88" s="1105" t="s">
        <v>1505</v>
      </c>
      <c r="H88" s="1105" t="s">
        <v>801</v>
      </c>
      <c r="I88" s="1105" t="s">
        <v>441</v>
      </c>
      <c r="J88" s="1105" t="s">
        <v>854</v>
      </c>
      <c r="K88" s="1105" t="s">
        <v>1774</v>
      </c>
      <c r="L88" s="1105" t="s">
        <v>1775</v>
      </c>
      <c r="M88" s="1105" t="s">
        <v>1027</v>
      </c>
      <c r="N88" s="1105" t="s">
        <v>1776</v>
      </c>
      <c r="P88" s="1105" t="s">
        <v>691</v>
      </c>
      <c r="Q88" s="1105" t="s">
        <v>638</v>
      </c>
      <c r="R88" s="1105" t="s">
        <v>642</v>
      </c>
      <c r="T88" s="1105" t="s">
        <v>645</v>
      </c>
      <c r="U88" s="1105" t="s">
        <v>497</v>
      </c>
      <c r="V88" s="1105" t="s">
        <v>17</v>
      </c>
      <c r="W88" s="1105" t="s">
        <v>649</v>
      </c>
      <c r="X88" s="1105" t="s">
        <v>58</v>
      </c>
      <c r="Y88" s="1105" t="s">
        <v>266</v>
      </c>
      <c r="Z88" s="1105" t="s">
        <v>691</v>
      </c>
      <c r="AB88" s="1105" t="s">
        <v>661</v>
      </c>
      <c r="AC88" s="1105" t="s">
        <v>69</v>
      </c>
      <c r="AD88" s="1105" t="s">
        <v>450</v>
      </c>
      <c r="AE88" s="1105" t="s">
        <v>691</v>
      </c>
      <c r="AG88" s="1105" t="s">
        <v>661</v>
      </c>
      <c r="AH88" s="1105" t="s">
        <v>392</v>
      </c>
      <c r="AI88" s="1105" t="s">
        <v>694</v>
      </c>
      <c r="AJ88" s="1105" t="s">
        <v>1712</v>
      </c>
      <c r="AL88" s="1105" t="s">
        <v>661</v>
      </c>
      <c r="AM88" s="1105" t="s">
        <v>1069</v>
      </c>
      <c r="AN88" s="1105" t="s">
        <v>632</v>
      </c>
      <c r="AO88" s="1105" t="s">
        <v>691</v>
      </c>
      <c r="AQ88" s="1105" t="s">
        <v>661</v>
      </c>
    </row>
    <row r="89" spans="1:53">
      <c r="A89" s="1105">
        <v>88</v>
      </c>
      <c r="B89" s="1105" t="s">
        <v>1431</v>
      </c>
      <c r="C89" s="1105" t="s">
        <v>20</v>
      </c>
      <c r="D89" s="1105" t="s">
        <v>1709</v>
      </c>
      <c r="E89" s="1105" t="s">
        <v>1501</v>
      </c>
      <c r="F89" s="1105" t="s">
        <v>1505</v>
      </c>
      <c r="H89" s="1105" t="s">
        <v>1778</v>
      </c>
      <c r="I89" s="1105" t="s">
        <v>1393</v>
      </c>
      <c r="J89" s="1105" t="s">
        <v>1278</v>
      </c>
      <c r="K89" s="1105" t="s">
        <v>1780</v>
      </c>
      <c r="L89" s="1105" t="s">
        <v>1501</v>
      </c>
      <c r="M89" s="1105" t="s">
        <v>510</v>
      </c>
      <c r="N89" s="1105" t="s">
        <v>1447</v>
      </c>
      <c r="P89" s="1105" t="s">
        <v>691</v>
      </c>
      <c r="Q89" s="1105" t="s">
        <v>638</v>
      </c>
      <c r="R89" s="1105" t="s">
        <v>642</v>
      </c>
      <c r="T89" s="1105" t="s">
        <v>645</v>
      </c>
      <c r="U89" s="1105" t="s">
        <v>497</v>
      </c>
      <c r="V89" s="1105" t="s">
        <v>17</v>
      </c>
      <c r="W89" s="1105" t="s">
        <v>649</v>
      </c>
      <c r="X89" s="1105" t="s">
        <v>44</v>
      </c>
      <c r="Y89" s="1105" t="s">
        <v>659</v>
      </c>
      <c r="Z89" s="1105" t="s">
        <v>691</v>
      </c>
      <c r="AB89" s="1105" t="s">
        <v>661</v>
      </c>
      <c r="AC89" s="1105" t="s">
        <v>58</v>
      </c>
      <c r="AD89" s="1105" t="s">
        <v>266</v>
      </c>
      <c r="AE89" s="1105" t="s">
        <v>691</v>
      </c>
      <c r="AG89" s="1105" t="s">
        <v>661</v>
      </c>
      <c r="AH89" s="1105" t="s">
        <v>69</v>
      </c>
      <c r="AI89" s="1105" t="s">
        <v>450</v>
      </c>
      <c r="AJ89" s="1105" t="s">
        <v>691</v>
      </c>
      <c r="AL89" s="1105" t="s">
        <v>661</v>
      </c>
      <c r="AM89" s="1105" t="s">
        <v>109</v>
      </c>
      <c r="AN89" s="1105" t="s">
        <v>84</v>
      </c>
      <c r="AO89" s="1105" t="s">
        <v>691</v>
      </c>
      <c r="AQ89" s="1105" t="s">
        <v>661</v>
      </c>
      <c r="AR89" s="1108" t="s">
        <v>392</v>
      </c>
      <c r="AS89" s="1108" t="s">
        <v>694</v>
      </c>
      <c r="AT89" s="1108" t="s">
        <v>691</v>
      </c>
      <c r="AV89" s="1108" t="s">
        <v>661</v>
      </c>
      <c r="AW89" s="1108" t="s">
        <v>1069</v>
      </c>
      <c r="AX89" s="1108" t="s">
        <v>632</v>
      </c>
      <c r="AY89" s="1108" t="s">
        <v>691</v>
      </c>
      <c r="BA89" s="1108" t="s">
        <v>661</v>
      </c>
    </row>
    <row r="90" spans="1:53">
      <c r="A90" s="1105">
        <v>89</v>
      </c>
      <c r="B90" s="1105" t="s">
        <v>1431</v>
      </c>
      <c r="C90" s="1105" t="s">
        <v>20</v>
      </c>
      <c r="D90" s="1105" t="s">
        <v>1709</v>
      </c>
      <c r="E90" s="1105" t="s">
        <v>1501</v>
      </c>
      <c r="F90" s="1105" t="s">
        <v>1505</v>
      </c>
      <c r="G90" s="1108">
        <v>20</v>
      </c>
      <c r="H90" s="1105" t="s">
        <v>1785</v>
      </c>
      <c r="I90" s="1105" t="s">
        <v>110</v>
      </c>
      <c r="J90" s="1105" t="s">
        <v>1230</v>
      </c>
      <c r="K90" s="1105" t="s">
        <v>198</v>
      </c>
      <c r="L90" s="1105" t="s">
        <v>1788</v>
      </c>
      <c r="M90" s="1105" t="s">
        <v>810</v>
      </c>
      <c r="N90" s="1105" t="s">
        <v>1262</v>
      </c>
      <c r="P90" s="1105" t="s">
        <v>691</v>
      </c>
      <c r="Q90" s="1105" t="s">
        <v>638</v>
      </c>
      <c r="R90" s="1105" t="s">
        <v>642</v>
      </c>
      <c r="T90" s="1105" t="s">
        <v>645</v>
      </c>
      <c r="U90" s="1105" t="s">
        <v>497</v>
      </c>
      <c r="V90" s="1105" t="s">
        <v>17</v>
      </c>
      <c r="W90" s="1105" t="s">
        <v>649</v>
      </c>
      <c r="X90" s="1105" t="s">
        <v>58</v>
      </c>
      <c r="Y90" s="1105" t="s">
        <v>266</v>
      </c>
      <c r="Z90" s="1105" t="s">
        <v>691</v>
      </c>
      <c r="AB90" s="1105" t="s">
        <v>661</v>
      </c>
      <c r="AC90" s="1105" t="s">
        <v>69</v>
      </c>
      <c r="AD90" s="1105" t="s">
        <v>450</v>
      </c>
      <c r="AE90" s="1105" t="s">
        <v>691</v>
      </c>
      <c r="AG90" s="1105" t="s">
        <v>661</v>
      </c>
      <c r="AH90" s="1105" t="s">
        <v>392</v>
      </c>
      <c r="AI90" s="1105" t="s">
        <v>694</v>
      </c>
      <c r="AJ90" s="1105" t="s">
        <v>1712</v>
      </c>
      <c r="AL90" s="1105" t="s">
        <v>661</v>
      </c>
      <c r="AM90" s="1105" t="s">
        <v>1069</v>
      </c>
      <c r="AN90" s="1105" t="s">
        <v>632</v>
      </c>
      <c r="AO90" s="1105" t="s">
        <v>691</v>
      </c>
      <c r="AQ90" s="1105" t="s">
        <v>661</v>
      </c>
    </row>
    <row r="91" spans="1:53">
      <c r="A91" s="1105">
        <v>90</v>
      </c>
      <c r="B91" s="1105" t="s">
        <v>1431</v>
      </c>
      <c r="C91" s="1105" t="s">
        <v>20</v>
      </c>
      <c r="D91" s="1105" t="s">
        <v>1709</v>
      </c>
      <c r="E91" s="1105" t="s">
        <v>1501</v>
      </c>
      <c r="F91" s="1105" t="s">
        <v>1505</v>
      </c>
      <c r="H91" s="1105" t="s">
        <v>1793</v>
      </c>
      <c r="I91" s="1105" t="s">
        <v>1381</v>
      </c>
      <c r="J91" s="1105" t="s">
        <v>1338</v>
      </c>
      <c r="K91" s="1105" t="s">
        <v>1155</v>
      </c>
      <c r="L91" s="1105" t="s">
        <v>1795</v>
      </c>
      <c r="M91" s="1105" t="s">
        <v>1524</v>
      </c>
      <c r="N91" s="1105" t="s">
        <v>1797</v>
      </c>
      <c r="P91" s="1105" t="s">
        <v>691</v>
      </c>
      <c r="Q91" s="1105" t="s">
        <v>638</v>
      </c>
      <c r="R91" s="1105" t="s">
        <v>642</v>
      </c>
      <c r="S91" s="1108" t="s">
        <v>1711</v>
      </c>
      <c r="T91" s="1105" t="s">
        <v>645</v>
      </c>
      <c r="U91" s="1105" t="s">
        <v>497</v>
      </c>
      <c r="V91" s="1105" t="s">
        <v>17</v>
      </c>
      <c r="W91" s="1105" t="s">
        <v>649</v>
      </c>
      <c r="X91" s="1105" t="s">
        <v>58</v>
      </c>
      <c r="Y91" s="1105" t="s">
        <v>266</v>
      </c>
      <c r="Z91" s="1105" t="s">
        <v>691</v>
      </c>
      <c r="AB91" s="1105" t="s">
        <v>661</v>
      </c>
      <c r="AC91" s="1105" t="s">
        <v>69</v>
      </c>
      <c r="AD91" s="1105" t="s">
        <v>450</v>
      </c>
      <c r="AE91" s="1105" t="s">
        <v>691</v>
      </c>
      <c r="AG91" s="1105" t="s">
        <v>661</v>
      </c>
      <c r="AH91" s="1105" t="s">
        <v>392</v>
      </c>
      <c r="AI91" s="1105" t="s">
        <v>694</v>
      </c>
      <c r="AJ91" s="1105" t="s">
        <v>1396</v>
      </c>
      <c r="AL91" s="1105" t="s">
        <v>661</v>
      </c>
      <c r="AM91" s="1105" t="s">
        <v>1069</v>
      </c>
      <c r="AN91" s="1105" t="s">
        <v>632</v>
      </c>
      <c r="AO91" s="1105" t="s">
        <v>691</v>
      </c>
      <c r="AQ91" s="1105" t="s">
        <v>661</v>
      </c>
      <c r="AR91" s="1108" t="s">
        <v>1798</v>
      </c>
      <c r="AS91" s="1108" t="s">
        <v>1801</v>
      </c>
      <c r="AT91" s="1108" t="s">
        <v>1714</v>
      </c>
      <c r="AU91" s="1108" t="s">
        <v>1714</v>
      </c>
      <c r="AV91" s="1108" t="s">
        <v>661</v>
      </c>
    </row>
    <row r="92" spans="1:53">
      <c r="A92" s="1105">
        <v>91</v>
      </c>
      <c r="B92" s="1105" t="s">
        <v>1431</v>
      </c>
      <c r="C92" s="1105" t="s">
        <v>20</v>
      </c>
      <c r="D92" s="1105" t="s">
        <v>1709</v>
      </c>
      <c r="E92" s="1105" t="s">
        <v>1501</v>
      </c>
      <c r="F92" s="1105" t="s">
        <v>1505</v>
      </c>
      <c r="H92" s="1105" t="s">
        <v>1805</v>
      </c>
      <c r="I92" s="1105" t="s">
        <v>1807</v>
      </c>
      <c r="J92" s="1105" t="s">
        <v>1811</v>
      </c>
      <c r="K92" s="1105" t="s">
        <v>1812</v>
      </c>
      <c r="L92" s="1105" t="s">
        <v>1813</v>
      </c>
      <c r="M92" s="1105" t="s">
        <v>1816</v>
      </c>
      <c r="N92" s="1105" t="s">
        <v>1818</v>
      </c>
      <c r="P92" s="1105" t="s">
        <v>691</v>
      </c>
      <c r="Q92" s="1105" t="s">
        <v>638</v>
      </c>
      <c r="R92" s="1105" t="s">
        <v>642</v>
      </c>
      <c r="T92" s="1105" t="s">
        <v>645</v>
      </c>
      <c r="U92" s="1105" t="s">
        <v>497</v>
      </c>
      <c r="V92" s="1105" t="s">
        <v>17</v>
      </c>
      <c r="W92" s="1105" t="s">
        <v>649</v>
      </c>
      <c r="X92" s="1105" t="s">
        <v>58</v>
      </c>
      <c r="Y92" s="1105" t="s">
        <v>266</v>
      </c>
      <c r="Z92" s="1105" t="s">
        <v>691</v>
      </c>
      <c r="AB92" s="1105" t="s">
        <v>661</v>
      </c>
      <c r="AC92" s="1105" t="s">
        <v>69</v>
      </c>
      <c r="AD92" s="1105" t="s">
        <v>450</v>
      </c>
      <c r="AE92" s="1105" t="s">
        <v>691</v>
      </c>
      <c r="AG92" s="1105" t="s">
        <v>661</v>
      </c>
      <c r="AH92" s="1105" t="s">
        <v>392</v>
      </c>
      <c r="AI92" s="1105" t="s">
        <v>694</v>
      </c>
      <c r="AJ92" s="1105" t="s">
        <v>1712</v>
      </c>
      <c r="AL92" s="1105" t="s">
        <v>661</v>
      </c>
      <c r="AM92" s="1105" t="s">
        <v>1069</v>
      </c>
      <c r="AN92" s="1105" t="s">
        <v>632</v>
      </c>
      <c r="AO92" s="1105" t="s">
        <v>691</v>
      </c>
      <c r="AQ92" s="1105" t="s">
        <v>661</v>
      </c>
    </row>
    <row r="93" spans="1:53">
      <c r="A93" s="1105">
        <v>92</v>
      </c>
      <c r="B93" s="1105" t="s">
        <v>1431</v>
      </c>
      <c r="C93" s="1105" t="s">
        <v>20</v>
      </c>
      <c r="D93" s="1105" t="s">
        <v>1709</v>
      </c>
      <c r="E93" s="1105" t="s">
        <v>1501</v>
      </c>
      <c r="F93" s="1105" t="s">
        <v>1505</v>
      </c>
      <c r="H93" s="1105" t="s">
        <v>753</v>
      </c>
      <c r="I93" s="1105" t="s">
        <v>1602</v>
      </c>
      <c r="J93" s="1105" t="s">
        <v>1804</v>
      </c>
      <c r="K93" s="1105" t="s">
        <v>1820</v>
      </c>
      <c r="L93" s="1105" t="s">
        <v>1821</v>
      </c>
      <c r="M93" s="1105" t="s">
        <v>1670</v>
      </c>
      <c r="N93" s="1105" t="s">
        <v>1353</v>
      </c>
      <c r="P93" s="1105" t="s">
        <v>691</v>
      </c>
      <c r="Q93" s="1105" t="s">
        <v>638</v>
      </c>
      <c r="R93" s="1105" t="s">
        <v>642</v>
      </c>
      <c r="T93" s="1105" t="s">
        <v>645</v>
      </c>
      <c r="U93" s="1105" t="s">
        <v>497</v>
      </c>
      <c r="V93" s="1105" t="s">
        <v>17</v>
      </c>
      <c r="W93" s="1105" t="s">
        <v>649</v>
      </c>
      <c r="X93" s="1105" t="s">
        <v>58</v>
      </c>
      <c r="Y93" s="1105" t="s">
        <v>266</v>
      </c>
      <c r="Z93" s="1105" t="s">
        <v>691</v>
      </c>
      <c r="AB93" s="1105" t="s">
        <v>661</v>
      </c>
      <c r="AC93" s="1105" t="s">
        <v>69</v>
      </c>
      <c r="AD93" s="1105" t="s">
        <v>450</v>
      </c>
      <c r="AE93" s="1105" t="s">
        <v>691</v>
      </c>
      <c r="AG93" s="1105" t="s">
        <v>661</v>
      </c>
      <c r="AH93" s="1105" t="s">
        <v>392</v>
      </c>
      <c r="AI93" s="1105" t="s">
        <v>694</v>
      </c>
      <c r="AJ93" s="1105" t="s">
        <v>1712</v>
      </c>
      <c r="AL93" s="1105" t="s">
        <v>661</v>
      </c>
      <c r="AM93" s="1105" t="s">
        <v>1069</v>
      </c>
      <c r="AN93" s="1105" t="s">
        <v>632</v>
      </c>
      <c r="AO93" s="1105" t="s">
        <v>691</v>
      </c>
      <c r="AQ93" s="1105" t="s">
        <v>661</v>
      </c>
    </row>
    <row r="94" spans="1:53">
      <c r="A94" s="1105">
        <v>93</v>
      </c>
      <c r="B94" s="1105" t="s">
        <v>1431</v>
      </c>
      <c r="C94" s="1105" t="s">
        <v>20</v>
      </c>
      <c r="D94" s="1105" t="s">
        <v>1709</v>
      </c>
      <c r="E94" s="1105" t="s">
        <v>1501</v>
      </c>
      <c r="F94" s="1105" t="s">
        <v>1505</v>
      </c>
      <c r="H94" s="1105" t="s">
        <v>994</v>
      </c>
      <c r="I94" s="1105" t="s">
        <v>1822</v>
      </c>
      <c r="J94" s="1105" t="s">
        <v>1065</v>
      </c>
      <c r="K94" s="1105" t="s">
        <v>438</v>
      </c>
      <c r="L94" s="1105" t="s">
        <v>1827</v>
      </c>
      <c r="M94" s="1105" t="s">
        <v>229</v>
      </c>
      <c r="N94" s="1105" t="s">
        <v>1746</v>
      </c>
      <c r="P94" s="1105" t="s">
        <v>691</v>
      </c>
      <c r="Q94" s="1105" t="s">
        <v>638</v>
      </c>
      <c r="R94" s="1105" t="s">
        <v>642</v>
      </c>
      <c r="T94" s="1105" t="s">
        <v>645</v>
      </c>
      <c r="U94" s="1105" t="s">
        <v>497</v>
      </c>
      <c r="V94" s="1105" t="s">
        <v>17</v>
      </c>
      <c r="W94" s="1105" t="s">
        <v>649</v>
      </c>
      <c r="X94" s="1105" t="s">
        <v>58</v>
      </c>
      <c r="Y94" s="1105" t="s">
        <v>266</v>
      </c>
      <c r="Z94" s="1105" t="s">
        <v>691</v>
      </c>
      <c r="AB94" s="1105" t="s">
        <v>661</v>
      </c>
      <c r="AC94" s="1105" t="s">
        <v>69</v>
      </c>
      <c r="AD94" s="1105" t="s">
        <v>450</v>
      </c>
      <c r="AE94" s="1105" t="s">
        <v>691</v>
      </c>
      <c r="AG94" s="1105" t="s">
        <v>661</v>
      </c>
      <c r="AH94" s="1105" t="s">
        <v>392</v>
      </c>
      <c r="AI94" s="1105" t="s">
        <v>694</v>
      </c>
      <c r="AJ94" s="1105" t="s">
        <v>1712</v>
      </c>
      <c r="AL94" s="1105" t="s">
        <v>661</v>
      </c>
      <c r="AM94" s="1105" t="s">
        <v>1069</v>
      </c>
      <c r="AN94" s="1105" t="s">
        <v>632</v>
      </c>
      <c r="AO94" s="1105" t="s">
        <v>691</v>
      </c>
      <c r="AQ94" s="1105" t="s">
        <v>661</v>
      </c>
    </row>
    <row r="95" spans="1:53">
      <c r="A95" s="1105">
        <v>94</v>
      </c>
      <c r="B95" s="1105" t="s">
        <v>1431</v>
      </c>
      <c r="C95" s="1105" t="s">
        <v>20</v>
      </c>
      <c r="D95" s="1105" t="s">
        <v>1709</v>
      </c>
      <c r="E95" s="1105" t="s">
        <v>1501</v>
      </c>
      <c r="F95" s="1105" t="s">
        <v>1505</v>
      </c>
      <c r="H95" s="1105" t="s">
        <v>1628</v>
      </c>
      <c r="I95" s="1105" t="s">
        <v>238</v>
      </c>
      <c r="J95" s="1105" t="s">
        <v>1829</v>
      </c>
      <c r="K95" s="1105" t="s">
        <v>589</v>
      </c>
      <c r="L95" s="1105" t="s">
        <v>958</v>
      </c>
      <c r="M95" s="1105" t="s">
        <v>1683</v>
      </c>
      <c r="N95" s="1105" t="s">
        <v>1571</v>
      </c>
      <c r="P95" s="1105" t="s">
        <v>691</v>
      </c>
      <c r="Q95" s="1105" t="s">
        <v>638</v>
      </c>
      <c r="R95" s="1105" t="s">
        <v>642</v>
      </c>
      <c r="T95" s="1105" t="s">
        <v>645</v>
      </c>
      <c r="U95" s="1105" t="s">
        <v>497</v>
      </c>
      <c r="V95" s="1105" t="s">
        <v>17</v>
      </c>
      <c r="W95" s="1105" t="s">
        <v>649</v>
      </c>
      <c r="X95" s="1105" t="s">
        <v>58</v>
      </c>
      <c r="Y95" s="1105" t="s">
        <v>266</v>
      </c>
      <c r="Z95" s="1105" t="s">
        <v>691</v>
      </c>
      <c r="AB95" s="1105" t="s">
        <v>661</v>
      </c>
      <c r="AC95" s="1105" t="s">
        <v>69</v>
      </c>
      <c r="AD95" s="1105" t="s">
        <v>450</v>
      </c>
      <c r="AE95" s="1105" t="s">
        <v>691</v>
      </c>
      <c r="AG95" s="1105" t="s">
        <v>661</v>
      </c>
      <c r="AH95" s="1105" t="s">
        <v>392</v>
      </c>
      <c r="AI95" s="1105" t="s">
        <v>694</v>
      </c>
      <c r="AJ95" s="1105" t="s">
        <v>1712</v>
      </c>
      <c r="AL95" s="1105" t="s">
        <v>661</v>
      </c>
      <c r="AM95" s="1105" t="s">
        <v>1069</v>
      </c>
      <c r="AN95" s="1105" t="s">
        <v>632</v>
      </c>
      <c r="AO95" s="1105" t="s">
        <v>691</v>
      </c>
      <c r="AQ95" s="1105" t="s">
        <v>661</v>
      </c>
    </row>
    <row r="96" spans="1:53">
      <c r="A96" s="1105">
        <v>95</v>
      </c>
      <c r="B96" s="1105" t="s">
        <v>1431</v>
      </c>
      <c r="C96" s="1105" t="s">
        <v>20</v>
      </c>
      <c r="D96" s="1105" t="s">
        <v>1709</v>
      </c>
      <c r="E96" s="1105" t="s">
        <v>1501</v>
      </c>
      <c r="F96" s="1105" t="s">
        <v>1505</v>
      </c>
      <c r="G96" s="1108">
        <v>20</v>
      </c>
      <c r="H96" s="1105" t="s">
        <v>1831</v>
      </c>
      <c r="I96" s="1105" t="s">
        <v>1833</v>
      </c>
      <c r="J96" s="1105" t="s">
        <v>1061</v>
      </c>
      <c r="K96" s="1105" t="s">
        <v>1520</v>
      </c>
      <c r="L96" s="1105" t="s">
        <v>1838</v>
      </c>
      <c r="M96" s="1105" t="s">
        <v>1843</v>
      </c>
      <c r="N96" s="1105" t="s">
        <v>1845</v>
      </c>
      <c r="P96" s="1105" t="s">
        <v>691</v>
      </c>
      <c r="Q96" s="1105" t="s">
        <v>638</v>
      </c>
      <c r="R96" s="1105" t="s">
        <v>642</v>
      </c>
      <c r="T96" s="1105" t="s">
        <v>645</v>
      </c>
      <c r="U96" s="1105" t="s">
        <v>497</v>
      </c>
      <c r="V96" s="1105" t="s">
        <v>17</v>
      </c>
      <c r="W96" s="1105" t="s">
        <v>649</v>
      </c>
      <c r="X96" s="1105" t="s">
        <v>44</v>
      </c>
      <c r="Y96" s="1105" t="s">
        <v>659</v>
      </c>
      <c r="Z96" s="1105" t="s">
        <v>1343</v>
      </c>
      <c r="AA96" s="1108" t="s">
        <v>1343</v>
      </c>
      <c r="AB96" s="1105" t="s">
        <v>661</v>
      </c>
      <c r="AC96" s="1105" t="s">
        <v>58</v>
      </c>
      <c r="AD96" s="1105" t="s">
        <v>266</v>
      </c>
      <c r="AE96" s="1105" t="s">
        <v>691</v>
      </c>
      <c r="AG96" s="1105" t="s">
        <v>661</v>
      </c>
      <c r="AH96" s="1105" t="s">
        <v>69</v>
      </c>
      <c r="AI96" s="1105" t="s">
        <v>450</v>
      </c>
      <c r="AJ96" s="1105" t="s">
        <v>691</v>
      </c>
      <c r="AL96" s="1105" t="s">
        <v>661</v>
      </c>
      <c r="AM96" s="1105" t="s">
        <v>392</v>
      </c>
      <c r="AN96" s="1105" t="s">
        <v>694</v>
      </c>
      <c r="AO96" s="1105" t="s">
        <v>1712</v>
      </c>
      <c r="AQ96" s="1105" t="s">
        <v>661</v>
      </c>
      <c r="AR96" s="1108" t="s">
        <v>1069</v>
      </c>
      <c r="AS96" s="1108" t="s">
        <v>632</v>
      </c>
      <c r="AT96" s="1108" t="s">
        <v>691</v>
      </c>
      <c r="AV96" s="1108" t="s">
        <v>661</v>
      </c>
    </row>
    <row r="97" spans="1:43">
      <c r="A97" s="1105">
        <v>96</v>
      </c>
      <c r="B97" s="1105" t="s">
        <v>1431</v>
      </c>
      <c r="C97" s="1105" t="s">
        <v>20</v>
      </c>
      <c r="D97" s="1105" t="s">
        <v>1709</v>
      </c>
      <c r="E97" s="1105" t="s">
        <v>1501</v>
      </c>
      <c r="F97" s="1105" t="s">
        <v>1505</v>
      </c>
      <c r="H97" s="1105" t="s">
        <v>402</v>
      </c>
      <c r="I97" s="1105" t="s">
        <v>1495</v>
      </c>
      <c r="J97" s="1105" t="s">
        <v>1849</v>
      </c>
      <c r="K97" s="1105" t="s">
        <v>199</v>
      </c>
      <c r="L97" s="1105" t="s">
        <v>1851</v>
      </c>
      <c r="M97" s="1105" t="s">
        <v>449</v>
      </c>
      <c r="N97" s="1105" t="s">
        <v>1179</v>
      </c>
      <c r="P97" s="1105" t="s">
        <v>691</v>
      </c>
      <c r="Q97" s="1105" t="s">
        <v>638</v>
      </c>
      <c r="R97" s="1105" t="s">
        <v>642</v>
      </c>
      <c r="T97" s="1105" t="s">
        <v>645</v>
      </c>
      <c r="U97" s="1105" t="s">
        <v>497</v>
      </c>
      <c r="V97" s="1105" t="s">
        <v>17</v>
      </c>
      <c r="W97" s="1105" t="s">
        <v>649</v>
      </c>
      <c r="X97" s="1105" t="s">
        <v>58</v>
      </c>
      <c r="Y97" s="1105" t="s">
        <v>266</v>
      </c>
      <c r="Z97" s="1105" t="s">
        <v>691</v>
      </c>
      <c r="AB97" s="1105" t="s">
        <v>661</v>
      </c>
      <c r="AC97" s="1105" t="s">
        <v>69</v>
      </c>
      <c r="AD97" s="1105" t="s">
        <v>450</v>
      </c>
      <c r="AE97" s="1105" t="s">
        <v>691</v>
      </c>
      <c r="AG97" s="1105" t="s">
        <v>661</v>
      </c>
      <c r="AH97" s="1105" t="s">
        <v>392</v>
      </c>
      <c r="AI97" s="1105" t="s">
        <v>694</v>
      </c>
      <c r="AJ97" s="1105" t="s">
        <v>1712</v>
      </c>
      <c r="AL97" s="1105" t="s">
        <v>661</v>
      </c>
      <c r="AM97" s="1105" t="s">
        <v>1069</v>
      </c>
      <c r="AN97" s="1105" t="s">
        <v>632</v>
      </c>
      <c r="AO97" s="1105" t="s">
        <v>691</v>
      </c>
      <c r="AQ97" s="1105" t="s">
        <v>661</v>
      </c>
    </row>
    <row r="98" spans="1:43">
      <c r="A98" s="1105">
        <v>97</v>
      </c>
      <c r="B98" s="1105" t="s">
        <v>1854</v>
      </c>
      <c r="C98" s="1105" t="s">
        <v>1857</v>
      </c>
      <c r="D98" s="1105" t="s">
        <v>1861</v>
      </c>
      <c r="E98" s="1105" t="s">
        <v>223</v>
      </c>
      <c r="F98" s="1105" t="s">
        <v>1200</v>
      </c>
      <c r="G98" s="1108">
        <v>60</v>
      </c>
      <c r="H98" s="1105" t="s">
        <v>377</v>
      </c>
      <c r="I98" s="1105" t="s">
        <v>1200</v>
      </c>
      <c r="J98" s="1105" t="s">
        <v>1854</v>
      </c>
      <c r="K98" s="1105" t="s">
        <v>1857</v>
      </c>
      <c r="L98" s="1105" t="s">
        <v>223</v>
      </c>
      <c r="M98" s="1105" t="s">
        <v>1861</v>
      </c>
      <c r="P98" s="1105" t="s">
        <v>691</v>
      </c>
      <c r="Q98" s="1105" t="s">
        <v>638</v>
      </c>
      <c r="R98" s="1105" t="s">
        <v>642</v>
      </c>
      <c r="S98" s="1108" t="s">
        <v>604</v>
      </c>
      <c r="T98" s="1105" t="s">
        <v>645</v>
      </c>
      <c r="U98" s="1105" t="s">
        <v>497</v>
      </c>
      <c r="V98" s="1105" t="s">
        <v>17</v>
      </c>
      <c r="W98" s="1105" t="s">
        <v>649</v>
      </c>
      <c r="X98" s="1105" t="s">
        <v>58</v>
      </c>
      <c r="Y98" s="1105" t="s">
        <v>266</v>
      </c>
      <c r="Z98" s="1105" t="s">
        <v>1229</v>
      </c>
      <c r="AB98" s="1105" t="s">
        <v>224</v>
      </c>
      <c r="AC98" s="1105" t="s">
        <v>392</v>
      </c>
      <c r="AD98" s="1105" t="s">
        <v>694</v>
      </c>
      <c r="AE98" s="1105" t="s">
        <v>1133</v>
      </c>
      <c r="AG98" s="1105" t="s">
        <v>224</v>
      </c>
    </row>
    <row r="99" spans="1:43">
      <c r="A99" s="1105">
        <v>98</v>
      </c>
      <c r="B99" s="1105" t="s">
        <v>1854</v>
      </c>
      <c r="C99" s="1105" t="s">
        <v>1857</v>
      </c>
      <c r="D99" s="1105" t="s">
        <v>1861</v>
      </c>
      <c r="E99" s="1105" t="s">
        <v>223</v>
      </c>
      <c r="F99" s="1105" t="s">
        <v>1200</v>
      </c>
      <c r="H99" s="1105" t="s">
        <v>1864</v>
      </c>
      <c r="I99" s="1105" t="s">
        <v>1865</v>
      </c>
      <c r="J99" s="1105" t="s">
        <v>1866</v>
      </c>
      <c r="K99" s="1105" t="s">
        <v>937</v>
      </c>
      <c r="L99" s="1105" t="s">
        <v>223</v>
      </c>
      <c r="M99" s="1105" t="s">
        <v>1867</v>
      </c>
      <c r="N99" s="1105" t="s">
        <v>1870</v>
      </c>
      <c r="O99" s="1108" t="s">
        <v>485</v>
      </c>
      <c r="P99" s="1105" t="s">
        <v>691</v>
      </c>
      <c r="Q99" s="1105" t="s">
        <v>638</v>
      </c>
      <c r="R99" s="1105" t="s">
        <v>642</v>
      </c>
      <c r="S99" s="1108" t="s">
        <v>604</v>
      </c>
      <c r="T99" s="1105" t="s">
        <v>645</v>
      </c>
      <c r="U99" s="1105" t="s">
        <v>497</v>
      </c>
      <c r="V99" s="1105" t="s">
        <v>17</v>
      </c>
      <c r="W99" s="1105" t="s">
        <v>649</v>
      </c>
      <c r="X99" s="1105" t="s">
        <v>58</v>
      </c>
      <c r="Y99" s="1105" t="s">
        <v>266</v>
      </c>
      <c r="Z99" s="1105" t="s">
        <v>1229</v>
      </c>
      <c r="AB99" s="1105" t="s">
        <v>224</v>
      </c>
      <c r="AC99" s="1105" t="s">
        <v>69</v>
      </c>
      <c r="AD99" s="1105" t="s">
        <v>450</v>
      </c>
      <c r="AE99" s="1105" t="s">
        <v>1229</v>
      </c>
      <c r="AG99" s="1105" t="s">
        <v>224</v>
      </c>
      <c r="AH99" s="1105" t="s">
        <v>1069</v>
      </c>
      <c r="AI99" s="1105" t="s">
        <v>632</v>
      </c>
      <c r="AJ99" s="1105" t="s">
        <v>1229</v>
      </c>
      <c r="AL99" s="1105" t="s">
        <v>224</v>
      </c>
    </row>
    <row r="100" spans="1:43">
      <c r="A100" s="1105">
        <v>99</v>
      </c>
      <c r="B100" s="1105" t="s">
        <v>500</v>
      </c>
      <c r="C100" s="1105" t="s">
        <v>1392</v>
      </c>
      <c r="D100" s="1105" t="s">
        <v>1875</v>
      </c>
      <c r="E100" s="1105" t="s">
        <v>537</v>
      </c>
      <c r="F100" s="1105" t="s">
        <v>887</v>
      </c>
      <c r="G100" s="1108">
        <v>23</v>
      </c>
      <c r="H100" s="1105" t="s">
        <v>1876</v>
      </c>
      <c r="I100" s="1105" t="s">
        <v>1378</v>
      </c>
      <c r="J100" s="1105" t="s">
        <v>1607</v>
      </c>
      <c r="K100" s="1105" t="s">
        <v>1237</v>
      </c>
      <c r="L100" s="1105" t="s">
        <v>960</v>
      </c>
      <c r="M100" s="1105" t="s">
        <v>1878</v>
      </c>
      <c r="N100" s="1105" t="s">
        <v>142</v>
      </c>
      <c r="P100" s="1105" t="s">
        <v>691</v>
      </c>
      <c r="Q100" s="1105" t="s">
        <v>638</v>
      </c>
      <c r="R100" s="1105" t="s">
        <v>642</v>
      </c>
      <c r="T100" s="1105" t="s">
        <v>645</v>
      </c>
      <c r="U100" s="1105" t="s">
        <v>497</v>
      </c>
      <c r="V100" s="1105" t="s">
        <v>17</v>
      </c>
      <c r="W100" s="1105" t="s">
        <v>649</v>
      </c>
      <c r="X100" s="1105" t="s">
        <v>58</v>
      </c>
      <c r="Y100" s="1105" t="s">
        <v>266</v>
      </c>
      <c r="Z100" s="1105" t="s">
        <v>691</v>
      </c>
      <c r="AB100" s="1105" t="s">
        <v>661</v>
      </c>
      <c r="AC100" s="1105" t="s">
        <v>69</v>
      </c>
      <c r="AD100" s="1105" t="s">
        <v>450</v>
      </c>
      <c r="AE100" s="1105" t="s">
        <v>1879</v>
      </c>
      <c r="AG100" s="1105" t="s">
        <v>661</v>
      </c>
      <c r="AH100" s="1105" t="s">
        <v>392</v>
      </c>
      <c r="AI100" s="1105" t="s">
        <v>694</v>
      </c>
      <c r="AJ100" s="1105" t="s">
        <v>1884</v>
      </c>
      <c r="AL100" s="1105" t="s">
        <v>661</v>
      </c>
      <c r="AM100" s="1105" t="s">
        <v>1069</v>
      </c>
      <c r="AN100" s="1105" t="s">
        <v>632</v>
      </c>
      <c r="AO100" s="1105" t="s">
        <v>691</v>
      </c>
      <c r="AQ100" s="1105" t="s">
        <v>661</v>
      </c>
    </row>
    <row r="101" spans="1:43">
      <c r="A101" s="1105">
        <v>100</v>
      </c>
      <c r="B101" s="1105" t="s">
        <v>500</v>
      </c>
      <c r="C101" s="1105" t="s">
        <v>1392</v>
      </c>
      <c r="D101" s="1105" t="s">
        <v>1875</v>
      </c>
      <c r="E101" s="1105" t="s">
        <v>537</v>
      </c>
      <c r="F101" s="1105" t="s">
        <v>887</v>
      </c>
      <c r="H101" s="1105" t="s">
        <v>1856</v>
      </c>
      <c r="I101" s="1105" t="s">
        <v>1690</v>
      </c>
      <c r="J101" s="1105" t="s">
        <v>1885</v>
      </c>
      <c r="K101" s="1105" t="s">
        <v>1888</v>
      </c>
      <c r="L101" s="1105" t="s">
        <v>1073</v>
      </c>
      <c r="M101" s="1105" t="s">
        <v>1889</v>
      </c>
      <c r="N101" s="1105" t="s">
        <v>1891</v>
      </c>
      <c r="P101" s="1105" t="s">
        <v>691</v>
      </c>
      <c r="Q101" s="1105" t="s">
        <v>638</v>
      </c>
      <c r="R101" s="1105" t="s">
        <v>642</v>
      </c>
      <c r="T101" s="1105" t="s">
        <v>645</v>
      </c>
      <c r="U101" s="1105" t="s">
        <v>497</v>
      </c>
      <c r="V101" s="1105" t="s">
        <v>17</v>
      </c>
      <c r="W101" s="1105" t="s">
        <v>649</v>
      </c>
      <c r="X101" s="1105" t="s">
        <v>58</v>
      </c>
      <c r="Y101" s="1105" t="s">
        <v>266</v>
      </c>
      <c r="Z101" s="1105" t="s">
        <v>691</v>
      </c>
      <c r="AB101" s="1105" t="s">
        <v>661</v>
      </c>
      <c r="AC101" s="1105" t="s">
        <v>69</v>
      </c>
      <c r="AD101" s="1105" t="s">
        <v>450</v>
      </c>
      <c r="AE101" s="1105" t="s">
        <v>1024</v>
      </c>
      <c r="AF101" s="1108" t="s">
        <v>1024</v>
      </c>
      <c r="AG101" s="1105" t="s">
        <v>661</v>
      </c>
      <c r="AH101" s="1105" t="s">
        <v>392</v>
      </c>
      <c r="AI101" s="1105" t="s">
        <v>694</v>
      </c>
      <c r="AJ101" s="1105" t="s">
        <v>1884</v>
      </c>
      <c r="AL101" s="1105" t="s">
        <v>661</v>
      </c>
      <c r="AM101" s="1105" t="s">
        <v>1069</v>
      </c>
      <c r="AN101" s="1105" t="s">
        <v>632</v>
      </c>
      <c r="AO101" s="1105" t="s">
        <v>691</v>
      </c>
      <c r="AQ101" s="1105" t="s">
        <v>661</v>
      </c>
    </row>
    <row r="102" spans="1:43">
      <c r="A102" s="1105">
        <v>101</v>
      </c>
      <c r="B102" s="1105" t="s">
        <v>500</v>
      </c>
      <c r="C102" s="1105" t="s">
        <v>1392</v>
      </c>
      <c r="D102" s="1105" t="s">
        <v>1875</v>
      </c>
      <c r="E102" s="1105" t="s">
        <v>537</v>
      </c>
      <c r="F102" s="1105" t="s">
        <v>887</v>
      </c>
      <c r="G102" s="1108">
        <v>23</v>
      </c>
      <c r="H102" s="1105" t="s">
        <v>302</v>
      </c>
      <c r="I102" s="1105" t="s">
        <v>1209</v>
      </c>
      <c r="J102" s="1105" t="s">
        <v>1858</v>
      </c>
      <c r="K102" s="1105" t="s">
        <v>1893</v>
      </c>
      <c r="L102" s="1105" t="s">
        <v>1894</v>
      </c>
      <c r="M102" s="1105" t="s">
        <v>1528</v>
      </c>
      <c r="N102" s="1105" t="s">
        <v>1896</v>
      </c>
      <c r="P102" s="1105" t="s">
        <v>691</v>
      </c>
      <c r="Q102" s="1105" t="s">
        <v>638</v>
      </c>
      <c r="R102" s="1105" t="s">
        <v>642</v>
      </c>
      <c r="T102" s="1105" t="s">
        <v>645</v>
      </c>
      <c r="U102" s="1105" t="s">
        <v>497</v>
      </c>
      <c r="V102" s="1105" t="s">
        <v>17</v>
      </c>
      <c r="W102" s="1105" t="s">
        <v>649</v>
      </c>
      <c r="X102" s="1105" t="s">
        <v>58</v>
      </c>
      <c r="Y102" s="1105" t="s">
        <v>266</v>
      </c>
      <c r="Z102" s="1105" t="s">
        <v>691</v>
      </c>
      <c r="AB102" s="1105" t="s">
        <v>661</v>
      </c>
      <c r="AC102" s="1105" t="s">
        <v>392</v>
      </c>
      <c r="AD102" s="1105" t="s">
        <v>694</v>
      </c>
      <c r="AE102" s="1105" t="s">
        <v>1884</v>
      </c>
      <c r="AG102" s="1105" t="s">
        <v>661</v>
      </c>
      <c r="AH102" s="1105" t="s">
        <v>1069</v>
      </c>
      <c r="AI102" s="1105" t="s">
        <v>632</v>
      </c>
      <c r="AJ102" s="1105" t="s">
        <v>691</v>
      </c>
      <c r="AL102" s="1105" t="s">
        <v>661</v>
      </c>
    </row>
    <row r="103" spans="1:43">
      <c r="A103" s="1105">
        <v>102</v>
      </c>
      <c r="B103" s="1105" t="s">
        <v>500</v>
      </c>
      <c r="C103" s="1105" t="s">
        <v>1392</v>
      </c>
      <c r="D103" s="1105" t="s">
        <v>1875</v>
      </c>
      <c r="E103" s="1105" t="s">
        <v>537</v>
      </c>
      <c r="F103" s="1105" t="s">
        <v>887</v>
      </c>
      <c r="H103" s="1105" t="s">
        <v>281</v>
      </c>
      <c r="I103" s="1105" t="s">
        <v>1777</v>
      </c>
      <c r="J103" s="1105" t="s">
        <v>1315</v>
      </c>
      <c r="K103" s="1105" t="s">
        <v>424</v>
      </c>
      <c r="L103" s="1105" t="s">
        <v>1898</v>
      </c>
      <c r="M103" s="1105" t="s">
        <v>130</v>
      </c>
      <c r="N103" s="1105" t="s">
        <v>1183</v>
      </c>
      <c r="P103" s="1105" t="s">
        <v>691</v>
      </c>
      <c r="Q103" s="1105" t="s">
        <v>638</v>
      </c>
      <c r="R103" s="1105" t="s">
        <v>642</v>
      </c>
      <c r="T103" s="1105" t="s">
        <v>645</v>
      </c>
      <c r="U103" s="1105" t="s">
        <v>497</v>
      </c>
      <c r="V103" s="1105" t="s">
        <v>17</v>
      </c>
      <c r="W103" s="1105" t="s">
        <v>649</v>
      </c>
      <c r="X103" s="1105" t="s">
        <v>58</v>
      </c>
      <c r="Y103" s="1105" t="s">
        <v>266</v>
      </c>
      <c r="Z103" s="1105" t="s">
        <v>691</v>
      </c>
      <c r="AB103" s="1105" t="s">
        <v>661</v>
      </c>
      <c r="AC103" s="1105" t="s">
        <v>392</v>
      </c>
      <c r="AD103" s="1105" t="s">
        <v>694</v>
      </c>
      <c r="AE103" s="1105" t="s">
        <v>1884</v>
      </c>
      <c r="AG103" s="1105" t="s">
        <v>661</v>
      </c>
      <c r="AH103" s="1105" t="s">
        <v>1069</v>
      </c>
      <c r="AI103" s="1105" t="s">
        <v>632</v>
      </c>
      <c r="AJ103" s="1105" t="s">
        <v>691</v>
      </c>
      <c r="AL103" s="1105" t="s">
        <v>661</v>
      </c>
    </row>
    <row r="104" spans="1:43">
      <c r="A104" s="1105">
        <v>103</v>
      </c>
      <c r="B104" s="1105" t="s">
        <v>500</v>
      </c>
      <c r="C104" s="1105" t="s">
        <v>1392</v>
      </c>
      <c r="D104" s="1105" t="s">
        <v>1875</v>
      </c>
      <c r="E104" s="1105" t="s">
        <v>537</v>
      </c>
      <c r="F104" s="1105" t="s">
        <v>887</v>
      </c>
      <c r="H104" s="1105" t="s">
        <v>1899</v>
      </c>
      <c r="I104" s="1105" t="s">
        <v>104</v>
      </c>
      <c r="J104" s="1105" t="s">
        <v>1902</v>
      </c>
      <c r="K104" s="1105" t="s">
        <v>835</v>
      </c>
      <c r="L104" s="1105" t="s">
        <v>1204</v>
      </c>
      <c r="M104" s="1105" t="s">
        <v>1903</v>
      </c>
      <c r="N104" s="1105" t="s">
        <v>1753</v>
      </c>
      <c r="P104" s="1105" t="s">
        <v>691</v>
      </c>
      <c r="Q104" s="1105" t="s">
        <v>638</v>
      </c>
      <c r="R104" s="1105" t="s">
        <v>642</v>
      </c>
      <c r="T104" s="1105" t="s">
        <v>645</v>
      </c>
      <c r="U104" s="1105" t="s">
        <v>497</v>
      </c>
      <c r="V104" s="1105" t="s">
        <v>17</v>
      </c>
      <c r="W104" s="1105" t="s">
        <v>649</v>
      </c>
      <c r="X104" s="1105" t="s">
        <v>58</v>
      </c>
      <c r="Y104" s="1105" t="s">
        <v>266</v>
      </c>
      <c r="Z104" s="1105" t="s">
        <v>691</v>
      </c>
      <c r="AB104" s="1105" t="s">
        <v>661</v>
      </c>
      <c r="AC104" s="1105" t="s">
        <v>392</v>
      </c>
      <c r="AD104" s="1105" t="s">
        <v>694</v>
      </c>
      <c r="AE104" s="1105" t="s">
        <v>1024</v>
      </c>
      <c r="AG104" s="1105" t="s">
        <v>661</v>
      </c>
      <c r="AH104" s="1105" t="s">
        <v>1069</v>
      </c>
      <c r="AI104" s="1105" t="s">
        <v>632</v>
      </c>
      <c r="AJ104" s="1105" t="s">
        <v>691</v>
      </c>
      <c r="AL104" s="1105" t="s">
        <v>661</v>
      </c>
    </row>
    <row r="105" spans="1:43">
      <c r="A105" s="1105">
        <v>104</v>
      </c>
      <c r="B105" s="1105" t="s">
        <v>500</v>
      </c>
      <c r="C105" s="1105" t="s">
        <v>1392</v>
      </c>
      <c r="D105" s="1105" t="s">
        <v>1875</v>
      </c>
      <c r="E105" s="1105" t="s">
        <v>537</v>
      </c>
      <c r="F105" s="1105" t="s">
        <v>887</v>
      </c>
      <c r="H105" s="1105" t="s">
        <v>1579</v>
      </c>
      <c r="I105" s="1105" t="s">
        <v>1908</v>
      </c>
      <c r="J105" s="1105" t="s">
        <v>1214</v>
      </c>
      <c r="K105" s="1105" t="s">
        <v>298</v>
      </c>
      <c r="L105" s="1105" t="s">
        <v>1554</v>
      </c>
      <c r="M105" s="1105" t="s">
        <v>1415</v>
      </c>
      <c r="N105" s="1105" t="s">
        <v>1911</v>
      </c>
      <c r="P105" s="1105" t="s">
        <v>691</v>
      </c>
      <c r="Q105" s="1105" t="s">
        <v>638</v>
      </c>
      <c r="R105" s="1105" t="s">
        <v>642</v>
      </c>
      <c r="T105" s="1105" t="s">
        <v>645</v>
      </c>
      <c r="U105" s="1105" t="s">
        <v>497</v>
      </c>
      <c r="V105" s="1105" t="s">
        <v>17</v>
      </c>
      <c r="W105" s="1105" t="s">
        <v>649</v>
      </c>
      <c r="X105" s="1105" t="s">
        <v>58</v>
      </c>
      <c r="Y105" s="1105" t="s">
        <v>266</v>
      </c>
      <c r="Z105" s="1105" t="s">
        <v>691</v>
      </c>
      <c r="AB105" s="1105" t="s">
        <v>661</v>
      </c>
      <c r="AC105" s="1105" t="s">
        <v>392</v>
      </c>
      <c r="AD105" s="1105" t="s">
        <v>694</v>
      </c>
      <c r="AE105" s="1105" t="s">
        <v>1276</v>
      </c>
      <c r="AG105" s="1105" t="s">
        <v>661</v>
      </c>
      <c r="AH105" s="1105" t="s">
        <v>1069</v>
      </c>
      <c r="AI105" s="1105" t="s">
        <v>632</v>
      </c>
      <c r="AJ105" s="1105" t="s">
        <v>691</v>
      </c>
      <c r="AL105" s="1105" t="s">
        <v>661</v>
      </c>
    </row>
    <row r="106" spans="1:43">
      <c r="A106" s="1105">
        <v>105</v>
      </c>
      <c r="B106" s="1105" t="s">
        <v>500</v>
      </c>
      <c r="C106" s="1105" t="s">
        <v>1392</v>
      </c>
      <c r="D106" s="1105" t="s">
        <v>1875</v>
      </c>
      <c r="E106" s="1105" t="s">
        <v>537</v>
      </c>
      <c r="F106" s="1105" t="s">
        <v>887</v>
      </c>
      <c r="H106" s="1105" t="s">
        <v>511</v>
      </c>
      <c r="I106" s="1105" t="s">
        <v>67</v>
      </c>
      <c r="J106" s="1105" t="s">
        <v>1912</v>
      </c>
      <c r="K106" s="1105" t="s">
        <v>1913</v>
      </c>
      <c r="L106" s="1105" t="s">
        <v>211</v>
      </c>
      <c r="M106" s="1105" t="s">
        <v>605</v>
      </c>
      <c r="N106" s="1105" t="s">
        <v>1139</v>
      </c>
      <c r="P106" s="1105" t="s">
        <v>691</v>
      </c>
      <c r="Q106" s="1105" t="s">
        <v>638</v>
      </c>
      <c r="R106" s="1105" t="s">
        <v>642</v>
      </c>
      <c r="T106" s="1105" t="s">
        <v>645</v>
      </c>
      <c r="U106" s="1105" t="s">
        <v>497</v>
      </c>
      <c r="V106" s="1105" t="s">
        <v>17</v>
      </c>
      <c r="W106" s="1105" t="s">
        <v>649</v>
      </c>
      <c r="X106" s="1105" t="s">
        <v>58</v>
      </c>
      <c r="Y106" s="1105" t="s">
        <v>266</v>
      </c>
      <c r="Z106" s="1105" t="s">
        <v>691</v>
      </c>
      <c r="AB106" s="1105" t="s">
        <v>661</v>
      </c>
      <c r="AC106" s="1105" t="s">
        <v>69</v>
      </c>
      <c r="AD106" s="1105" t="s">
        <v>450</v>
      </c>
      <c r="AE106" s="1105" t="s">
        <v>1632</v>
      </c>
      <c r="AF106" s="1108" t="s">
        <v>50</v>
      </c>
      <c r="AG106" s="1105" t="s">
        <v>661</v>
      </c>
      <c r="AH106" s="1105" t="s">
        <v>392</v>
      </c>
      <c r="AI106" s="1105" t="s">
        <v>694</v>
      </c>
      <c r="AJ106" s="1105" t="s">
        <v>1884</v>
      </c>
      <c r="AL106" s="1105" t="s">
        <v>661</v>
      </c>
      <c r="AM106" s="1105" t="s">
        <v>1069</v>
      </c>
      <c r="AN106" s="1105" t="s">
        <v>632</v>
      </c>
      <c r="AO106" s="1105" t="s">
        <v>691</v>
      </c>
      <c r="AQ106" s="1105" t="s">
        <v>661</v>
      </c>
    </row>
    <row r="107" spans="1:43">
      <c r="A107" s="1105">
        <v>106</v>
      </c>
      <c r="B107" s="1105" t="s">
        <v>500</v>
      </c>
      <c r="C107" s="1105" t="s">
        <v>1392</v>
      </c>
      <c r="D107" s="1105" t="s">
        <v>1875</v>
      </c>
      <c r="E107" s="1105" t="s">
        <v>537</v>
      </c>
      <c r="F107" s="1105" t="s">
        <v>887</v>
      </c>
      <c r="H107" s="1105" t="s">
        <v>1914</v>
      </c>
      <c r="I107" s="1105" t="s">
        <v>313</v>
      </c>
      <c r="J107" s="1105" t="s">
        <v>1907</v>
      </c>
      <c r="K107" s="1105" t="s">
        <v>964</v>
      </c>
      <c r="L107" s="1105" t="s">
        <v>1916</v>
      </c>
      <c r="M107" s="1105" t="s">
        <v>1765</v>
      </c>
      <c r="N107" s="1105" t="s">
        <v>1282</v>
      </c>
      <c r="P107" s="1105" t="s">
        <v>691</v>
      </c>
      <c r="Q107" s="1105" t="s">
        <v>638</v>
      </c>
      <c r="R107" s="1105" t="s">
        <v>642</v>
      </c>
      <c r="T107" s="1105" t="s">
        <v>645</v>
      </c>
      <c r="U107" s="1105" t="s">
        <v>497</v>
      </c>
      <c r="V107" s="1105" t="s">
        <v>17</v>
      </c>
      <c r="W107" s="1105" t="s">
        <v>649</v>
      </c>
      <c r="X107" s="1105" t="s">
        <v>58</v>
      </c>
      <c r="Y107" s="1105" t="s">
        <v>266</v>
      </c>
      <c r="Z107" s="1105" t="s">
        <v>691</v>
      </c>
      <c r="AB107" s="1105" t="s">
        <v>661</v>
      </c>
      <c r="AC107" s="1105" t="s">
        <v>69</v>
      </c>
      <c r="AD107" s="1105" t="s">
        <v>450</v>
      </c>
      <c r="AE107" s="1105" t="s">
        <v>593</v>
      </c>
      <c r="AF107" s="1108" t="s">
        <v>910</v>
      </c>
      <c r="AG107" s="1105" t="s">
        <v>661</v>
      </c>
      <c r="AH107" s="1105" t="s">
        <v>392</v>
      </c>
      <c r="AI107" s="1105" t="s">
        <v>694</v>
      </c>
      <c r="AJ107" s="1105" t="s">
        <v>1884</v>
      </c>
      <c r="AL107" s="1105" t="s">
        <v>661</v>
      </c>
      <c r="AM107" s="1105" t="s">
        <v>1069</v>
      </c>
      <c r="AN107" s="1105" t="s">
        <v>632</v>
      </c>
      <c r="AO107" s="1105" t="s">
        <v>691</v>
      </c>
      <c r="AQ107" s="1105" t="s">
        <v>661</v>
      </c>
    </row>
    <row r="108" spans="1:43">
      <c r="A108" s="1105">
        <v>107</v>
      </c>
      <c r="B108" s="1105" t="s">
        <v>500</v>
      </c>
      <c r="C108" s="1105" t="s">
        <v>1392</v>
      </c>
      <c r="D108" s="1105" t="s">
        <v>1875</v>
      </c>
      <c r="E108" s="1105" t="s">
        <v>537</v>
      </c>
      <c r="F108" s="1105" t="s">
        <v>887</v>
      </c>
      <c r="G108" s="1108">
        <v>23</v>
      </c>
      <c r="H108" s="1105" t="s">
        <v>974</v>
      </c>
      <c r="I108" s="1105" t="s">
        <v>1919</v>
      </c>
      <c r="J108" s="1105" t="s">
        <v>1921</v>
      </c>
      <c r="K108" s="1105" t="s">
        <v>1924</v>
      </c>
      <c r="L108" s="1105" t="s">
        <v>1925</v>
      </c>
      <c r="M108" s="1105" t="s">
        <v>1886</v>
      </c>
      <c r="N108" s="1105" t="s">
        <v>1928</v>
      </c>
      <c r="P108" s="1105" t="s">
        <v>691</v>
      </c>
      <c r="Q108" s="1105" t="s">
        <v>638</v>
      </c>
      <c r="R108" s="1105" t="s">
        <v>642</v>
      </c>
      <c r="T108" s="1105" t="s">
        <v>645</v>
      </c>
      <c r="U108" s="1105" t="s">
        <v>497</v>
      </c>
      <c r="V108" s="1105" t="s">
        <v>17</v>
      </c>
      <c r="W108" s="1105" t="s">
        <v>649</v>
      </c>
      <c r="X108" s="1105" t="s">
        <v>58</v>
      </c>
      <c r="Y108" s="1105" t="s">
        <v>266</v>
      </c>
      <c r="Z108" s="1105" t="s">
        <v>691</v>
      </c>
      <c r="AB108" s="1105" t="s">
        <v>661</v>
      </c>
      <c r="AC108" s="1105" t="s">
        <v>69</v>
      </c>
      <c r="AD108" s="1105" t="s">
        <v>450</v>
      </c>
      <c r="AE108" s="1105" t="s">
        <v>388</v>
      </c>
      <c r="AF108" s="1108" t="s">
        <v>1088</v>
      </c>
      <c r="AG108" s="1105" t="s">
        <v>661</v>
      </c>
      <c r="AH108" s="1105" t="s">
        <v>392</v>
      </c>
      <c r="AI108" s="1105" t="s">
        <v>694</v>
      </c>
      <c r="AJ108" s="1105" t="s">
        <v>1493</v>
      </c>
      <c r="AL108" s="1105" t="s">
        <v>661</v>
      </c>
      <c r="AM108" s="1105" t="s">
        <v>1069</v>
      </c>
      <c r="AN108" s="1105" t="s">
        <v>632</v>
      </c>
      <c r="AO108" s="1105" t="s">
        <v>691</v>
      </c>
      <c r="AQ108" s="1105" t="s">
        <v>661</v>
      </c>
    </row>
    <row r="109" spans="1:43">
      <c r="A109" s="1105">
        <v>108</v>
      </c>
      <c r="B109" s="1105" t="s">
        <v>500</v>
      </c>
      <c r="C109" s="1105" t="s">
        <v>1392</v>
      </c>
      <c r="D109" s="1105" t="s">
        <v>1875</v>
      </c>
      <c r="E109" s="1105" t="s">
        <v>537</v>
      </c>
      <c r="F109" s="1105" t="s">
        <v>887</v>
      </c>
      <c r="H109" s="1105" t="s">
        <v>1930</v>
      </c>
      <c r="I109" s="1105" t="s">
        <v>509</v>
      </c>
      <c r="J109" s="1105" t="s">
        <v>1083</v>
      </c>
      <c r="K109" s="1105" t="s">
        <v>1848</v>
      </c>
      <c r="L109" s="1105" t="s">
        <v>1933</v>
      </c>
      <c r="M109" s="1105" t="s">
        <v>1934</v>
      </c>
      <c r="N109" s="1105" t="s">
        <v>1441</v>
      </c>
      <c r="P109" s="1105" t="s">
        <v>691</v>
      </c>
      <c r="Q109" s="1105" t="s">
        <v>638</v>
      </c>
      <c r="R109" s="1105" t="s">
        <v>642</v>
      </c>
      <c r="T109" s="1105" t="s">
        <v>645</v>
      </c>
      <c r="U109" s="1105" t="s">
        <v>497</v>
      </c>
      <c r="V109" s="1105" t="s">
        <v>17</v>
      </c>
      <c r="W109" s="1105" t="s">
        <v>649</v>
      </c>
      <c r="X109" s="1105" t="s">
        <v>58</v>
      </c>
      <c r="Y109" s="1105" t="s">
        <v>266</v>
      </c>
      <c r="Z109" s="1105" t="s">
        <v>691</v>
      </c>
      <c r="AB109" s="1105" t="s">
        <v>661</v>
      </c>
      <c r="AC109" s="1105" t="s">
        <v>392</v>
      </c>
      <c r="AD109" s="1105" t="s">
        <v>694</v>
      </c>
      <c r="AE109" s="1105" t="s">
        <v>1231</v>
      </c>
      <c r="AG109" s="1105" t="s">
        <v>661</v>
      </c>
      <c r="AH109" s="1105" t="s">
        <v>1069</v>
      </c>
      <c r="AI109" s="1105" t="s">
        <v>632</v>
      </c>
      <c r="AJ109" s="1105" t="s">
        <v>691</v>
      </c>
      <c r="AL109" s="1105" t="s">
        <v>661</v>
      </c>
    </row>
    <row r="110" spans="1:43">
      <c r="A110" s="1105">
        <v>109</v>
      </c>
      <c r="B110" s="1105" t="s">
        <v>500</v>
      </c>
      <c r="C110" s="1105" t="s">
        <v>1392</v>
      </c>
      <c r="D110" s="1105" t="s">
        <v>1875</v>
      </c>
      <c r="E110" s="1105" t="s">
        <v>537</v>
      </c>
      <c r="F110" s="1105" t="s">
        <v>887</v>
      </c>
      <c r="H110" s="1105" t="s">
        <v>1729</v>
      </c>
      <c r="I110" s="1105" t="s">
        <v>448</v>
      </c>
      <c r="J110" s="1105" t="s">
        <v>1935</v>
      </c>
      <c r="K110" s="1105" t="s">
        <v>1936</v>
      </c>
      <c r="L110" s="1105" t="s">
        <v>1937</v>
      </c>
      <c r="M110" s="1105" t="s">
        <v>1940</v>
      </c>
      <c r="N110" s="1105" t="s">
        <v>1942</v>
      </c>
      <c r="P110" s="1105" t="s">
        <v>691</v>
      </c>
      <c r="Q110" s="1105" t="s">
        <v>638</v>
      </c>
      <c r="R110" s="1105" t="s">
        <v>642</v>
      </c>
      <c r="T110" s="1105" t="s">
        <v>645</v>
      </c>
      <c r="U110" s="1105" t="s">
        <v>497</v>
      </c>
      <c r="V110" s="1105" t="s">
        <v>17</v>
      </c>
      <c r="W110" s="1105" t="s">
        <v>649</v>
      </c>
      <c r="X110" s="1105" t="s">
        <v>44</v>
      </c>
      <c r="Y110" s="1105" t="s">
        <v>659</v>
      </c>
      <c r="Z110" s="1105" t="s">
        <v>1343</v>
      </c>
      <c r="AA110" s="1105" t="s">
        <v>1143</v>
      </c>
      <c r="AB110" s="1105" t="s">
        <v>661</v>
      </c>
      <c r="AC110" s="1105" t="s">
        <v>58</v>
      </c>
      <c r="AD110" s="1105" t="s">
        <v>266</v>
      </c>
      <c r="AE110" s="1105" t="s">
        <v>691</v>
      </c>
      <c r="AG110" s="1105" t="s">
        <v>661</v>
      </c>
      <c r="AH110" s="1105" t="s">
        <v>392</v>
      </c>
      <c r="AI110" s="1105" t="s">
        <v>694</v>
      </c>
      <c r="AJ110" s="1105" t="s">
        <v>1884</v>
      </c>
      <c r="AL110" s="1105" t="s">
        <v>661</v>
      </c>
      <c r="AM110" s="1105" t="s">
        <v>1069</v>
      </c>
      <c r="AN110" s="1105" t="s">
        <v>632</v>
      </c>
      <c r="AO110" s="1105" t="s">
        <v>691</v>
      </c>
      <c r="AQ110" s="1105" t="s">
        <v>661</v>
      </c>
    </row>
    <row r="111" spans="1:43">
      <c r="A111" s="1105">
        <v>110</v>
      </c>
      <c r="B111" s="1105" t="s">
        <v>500</v>
      </c>
      <c r="C111" s="1105" t="s">
        <v>1392</v>
      </c>
      <c r="D111" s="1105" t="s">
        <v>1875</v>
      </c>
      <c r="E111" s="1105" t="s">
        <v>537</v>
      </c>
      <c r="F111" s="1105" t="s">
        <v>887</v>
      </c>
      <c r="H111" s="1105" t="s">
        <v>1944</v>
      </c>
      <c r="I111" s="1105" t="s">
        <v>202</v>
      </c>
      <c r="J111" s="1105" t="s">
        <v>1945</v>
      </c>
      <c r="K111" s="1105" t="s">
        <v>1946</v>
      </c>
      <c r="L111" s="1105" t="s">
        <v>271</v>
      </c>
      <c r="M111" s="1105" t="s">
        <v>1696</v>
      </c>
      <c r="N111" s="1105" t="s">
        <v>1948</v>
      </c>
      <c r="P111" s="1105" t="s">
        <v>691</v>
      </c>
      <c r="Q111" s="1105" t="s">
        <v>638</v>
      </c>
      <c r="R111" s="1105" t="s">
        <v>642</v>
      </c>
      <c r="T111" s="1105" t="s">
        <v>645</v>
      </c>
      <c r="U111" s="1105" t="s">
        <v>497</v>
      </c>
      <c r="V111" s="1105" t="s">
        <v>17</v>
      </c>
      <c r="W111" s="1105" t="s">
        <v>649</v>
      </c>
      <c r="X111" s="1105" t="s">
        <v>58</v>
      </c>
      <c r="Y111" s="1105" t="s">
        <v>266</v>
      </c>
      <c r="Z111" s="1105" t="s">
        <v>691</v>
      </c>
      <c r="AB111" s="1105" t="s">
        <v>661</v>
      </c>
      <c r="AC111" s="1105" t="s">
        <v>392</v>
      </c>
      <c r="AD111" s="1105" t="s">
        <v>694</v>
      </c>
      <c r="AE111" s="1105" t="s">
        <v>850</v>
      </c>
      <c r="AG111" s="1105" t="s">
        <v>661</v>
      </c>
      <c r="AH111" s="1108" t="s">
        <v>1069</v>
      </c>
      <c r="AI111" s="1108" t="s">
        <v>632</v>
      </c>
      <c r="AJ111" s="1108" t="s">
        <v>691</v>
      </c>
      <c r="AL111" s="1108" t="s">
        <v>661</v>
      </c>
    </row>
    <row r="112" spans="1:43">
      <c r="A112" s="1105">
        <v>111</v>
      </c>
      <c r="B112" s="1105" t="s">
        <v>500</v>
      </c>
      <c r="C112" s="1105" t="s">
        <v>1392</v>
      </c>
      <c r="D112" s="1105" t="s">
        <v>1875</v>
      </c>
      <c r="E112" s="1105" t="s">
        <v>537</v>
      </c>
      <c r="F112" s="1105" t="s">
        <v>887</v>
      </c>
      <c r="H112" s="1105" t="s">
        <v>1951</v>
      </c>
      <c r="I112" s="1105" t="s">
        <v>1952</v>
      </c>
      <c r="J112" s="1105" t="s">
        <v>1511</v>
      </c>
      <c r="K112" s="1105" t="s">
        <v>57</v>
      </c>
      <c r="L112" s="1105" t="s">
        <v>1953</v>
      </c>
      <c r="M112" s="1105" t="s">
        <v>1955</v>
      </c>
      <c r="N112" s="1105" t="s">
        <v>1191</v>
      </c>
      <c r="P112" s="1105" t="s">
        <v>691</v>
      </c>
      <c r="Q112" s="1105" t="s">
        <v>638</v>
      </c>
      <c r="R112" s="1105" t="s">
        <v>642</v>
      </c>
      <c r="T112" s="1105" t="s">
        <v>645</v>
      </c>
      <c r="U112" s="1105" t="s">
        <v>497</v>
      </c>
      <c r="V112" s="1105" t="s">
        <v>17</v>
      </c>
      <c r="W112" s="1105" t="s">
        <v>649</v>
      </c>
      <c r="X112" s="1105" t="s">
        <v>58</v>
      </c>
      <c r="Y112" s="1105" t="s">
        <v>266</v>
      </c>
      <c r="Z112" s="1105" t="s">
        <v>691</v>
      </c>
      <c r="AB112" s="1105" t="s">
        <v>661</v>
      </c>
      <c r="AC112" s="1105" t="s">
        <v>392</v>
      </c>
      <c r="AD112" s="1105" t="s">
        <v>694</v>
      </c>
      <c r="AE112" s="1105" t="s">
        <v>700</v>
      </c>
      <c r="AG112" s="1105" t="s">
        <v>661</v>
      </c>
      <c r="AH112" s="1108" t="s">
        <v>1069</v>
      </c>
      <c r="AI112" s="1108" t="s">
        <v>632</v>
      </c>
      <c r="AJ112" s="1108" t="s">
        <v>691</v>
      </c>
      <c r="AL112" s="1108" t="s">
        <v>661</v>
      </c>
    </row>
    <row r="113" spans="1:58">
      <c r="A113" s="1105">
        <v>112</v>
      </c>
      <c r="B113" s="1105" t="s">
        <v>500</v>
      </c>
      <c r="C113" s="1105" t="s">
        <v>1392</v>
      </c>
      <c r="D113" s="1105" t="s">
        <v>1875</v>
      </c>
      <c r="E113" s="1105" t="s">
        <v>537</v>
      </c>
      <c r="F113" s="1105" t="s">
        <v>887</v>
      </c>
      <c r="H113" s="1105" t="s">
        <v>1731</v>
      </c>
      <c r="I113" s="1105" t="s">
        <v>1959</v>
      </c>
      <c r="J113" s="1105" t="s">
        <v>188</v>
      </c>
      <c r="K113" s="1105" t="s">
        <v>168</v>
      </c>
      <c r="L113" s="1105" t="s">
        <v>1814</v>
      </c>
      <c r="M113" s="1105" t="s">
        <v>896</v>
      </c>
      <c r="N113" s="1105" t="s">
        <v>1681</v>
      </c>
      <c r="P113" s="1105" t="s">
        <v>691</v>
      </c>
      <c r="Q113" s="1105" t="s">
        <v>638</v>
      </c>
      <c r="R113" s="1105" t="s">
        <v>642</v>
      </c>
      <c r="T113" s="1105" t="s">
        <v>645</v>
      </c>
      <c r="U113" s="1105" t="s">
        <v>497</v>
      </c>
      <c r="V113" s="1105" t="s">
        <v>17</v>
      </c>
      <c r="W113" s="1105" t="s">
        <v>649</v>
      </c>
      <c r="X113" s="1105" t="s">
        <v>58</v>
      </c>
      <c r="Y113" s="1105" t="s">
        <v>266</v>
      </c>
      <c r="Z113" s="1105" t="s">
        <v>691</v>
      </c>
      <c r="AB113" s="1105" t="s">
        <v>661</v>
      </c>
      <c r="AC113" s="1105" t="s">
        <v>69</v>
      </c>
      <c r="AD113" s="1105" t="s">
        <v>450</v>
      </c>
      <c r="AE113" s="1105" t="s">
        <v>1960</v>
      </c>
      <c r="AG113" s="1105" t="s">
        <v>661</v>
      </c>
      <c r="AH113" s="1105" t="s">
        <v>392</v>
      </c>
      <c r="AI113" s="1105" t="s">
        <v>694</v>
      </c>
      <c r="AJ113" s="1105" t="s">
        <v>1884</v>
      </c>
      <c r="AL113" s="1105" t="s">
        <v>661</v>
      </c>
      <c r="AM113" s="1108" t="s">
        <v>1069</v>
      </c>
      <c r="AN113" s="1108" t="s">
        <v>632</v>
      </c>
      <c r="AO113" s="1108" t="s">
        <v>691</v>
      </c>
      <c r="AQ113" s="1108" t="s">
        <v>661</v>
      </c>
    </row>
    <row r="114" spans="1:58">
      <c r="A114" s="1105">
        <v>113</v>
      </c>
      <c r="B114" s="1105" t="s">
        <v>500</v>
      </c>
      <c r="C114" s="1105" t="s">
        <v>1392</v>
      </c>
      <c r="D114" s="1105" t="s">
        <v>1875</v>
      </c>
      <c r="E114" s="1105" t="s">
        <v>537</v>
      </c>
      <c r="F114" s="1105" t="s">
        <v>887</v>
      </c>
      <c r="G114" s="1108">
        <v>23</v>
      </c>
      <c r="H114" s="1105" t="s">
        <v>816</v>
      </c>
      <c r="I114" s="1105" t="s">
        <v>525</v>
      </c>
      <c r="J114" s="1105" t="s">
        <v>1961</v>
      </c>
      <c r="K114" s="1105" t="s">
        <v>1965</v>
      </c>
      <c r="L114" s="1105" t="s">
        <v>1966</v>
      </c>
      <c r="M114" s="1105" t="s">
        <v>6</v>
      </c>
      <c r="N114" s="1105" t="s">
        <v>1967</v>
      </c>
      <c r="P114" s="1105" t="s">
        <v>691</v>
      </c>
      <c r="Q114" s="1105" t="s">
        <v>638</v>
      </c>
      <c r="R114" s="1105" t="s">
        <v>642</v>
      </c>
      <c r="T114" s="1105" t="s">
        <v>645</v>
      </c>
      <c r="U114" s="1105" t="s">
        <v>497</v>
      </c>
      <c r="V114" s="1105" t="s">
        <v>17</v>
      </c>
      <c r="W114" s="1105" t="s">
        <v>649</v>
      </c>
      <c r="X114" s="1105" t="s">
        <v>58</v>
      </c>
      <c r="Y114" s="1105" t="s">
        <v>266</v>
      </c>
      <c r="Z114" s="1105" t="s">
        <v>691</v>
      </c>
      <c r="AB114" s="1105" t="s">
        <v>661</v>
      </c>
      <c r="AC114" s="1105" t="s">
        <v>392</v>
      </c>
      <c r="AD114" s="1105" t="s">
        <v>694</v>
      </c>
      <c r="AE114" s="1105" t="s">
        <v>1884</v>
      </c>
      <c r="AG114" s="1105" t="s">
        <v>661</v>
      </c>
      <c r="AH114" s="1105" t="s">
        <v>1069</v>
      </c>
      <c r="AI114" s="1105" t="s">
        <v>632</v>
      </c>
      <c r="AJ114" s="1105" t="s">
        <v>691</v>
      </c>
      <c r="AL114" s="1105" t="s">
        <v>661</v>
      </c>
    </row>
    <row r="115" spans="1:58">
      <c r="A115" s="1105">
        <v>114</v>
      </c>
      <c r="B115" s="1105" t="s">
        <v>500</v>
      </c>
      <c r="C115" s="1105" t="s">
        <v>1392</v>
      </c>
      <c r="D115" s="1105" t="s">
        <v>1875</v>
      </c>
      <c r="E115" s="1105" t="s">
        <v>537</v>
      </c>
      <c r="F115" s="1105" t="s">
        <v>887</v>
      </c>
      <c r="H115" s="1105" t="s">
        <v>1968</v>
      </c>
      <c r="I115" s="1105" t="s">
        <v>1969</v>
      </c>
      <c r="J115" s="1105" t="s">
        <v>1972</v>
      </c>
      <c r="K115" s="1105" t="s">
        <v>1028</v>
      </c>
      <c r="L115" s="1105" t="s">
        <v>1973</v>
      </c>
      <c r="M115" s="1105" t="s">
        <v>1974</v>
      </c>
      <c r="N115" s="1105" t="s">
        <v>1976</v>
      </c>
      <c r="P115" s="1105" t="s">
        <v>691</v>
      </c>
      <c r="Q115" s="1105" t="s">
        <v>638</v>
      </c>
      <c r="R115" s="1105" t="s">
        <v>642</v>
      </c>
      <c r="T115" s="1105" t="s">
        <v>645</v>
      </c>
      <c r="U115" s="1105" t="s">
        <v>497</v>
      </c>
      <c r="V115" s="1105" t="s">
        <v>17</v>
      </c>
      <c r="W115" s="1105" t="s">
        <v>649</v>
      </c>
      <c r="X115" s="1105" t="s">
        <v>58</v>
      </c>
      <c r="Y115" s="1105" t="s">
        <v>266</v>
      </c>
      <c r="Z115" s="1105" t="s">
        <v>691</v>
      </c>
      <c r="AB115" s="1105" t="s">
        <v>661</v>
      </c>
      <c r="AC115" s="1105" t="s">
        <v>392</v>
      </c>
      <c r="AD115" s="1105" t="s">
        <v>694</v>
      </c>
      <c r="AE115" s="1105" t="s">
        <v>1884</v>
      </c>
      <c r="AG115" s="1105" t="s">
        <v>661</v>
      </c>
      <c r="AH115" s="1108" t="s">
        <v>1069</v>
      </c>
      <c r="AI115" s="1108" t="s">
        <v>632</v>
      </c>
      <c r="AJ115" s="1108" t="s">
        <v>691</v>
      </c>
      <c r="AL115" s="1108" t="s">
        <v>661</v>
      </c>
    </row>
    <row r="116" spans="1:58">
      <c r="A116" s="1105">
        <v>115</v>
      </c>
      <c r="B116" s="1105" t="s">
        <v>500</v>
      </c>
      <c r="C116" s="1105" t="s">
        <v>1392</v>
      </c>
      <c r="D116" s="1105" t="s">
        <v>1875</v>
      </c>
      <c r="E116" s="1105" t="s">
        <v>537</v>
      </c>
      <c r="F116" s="1105" t="s">
        <v>887</v>
      </c>
      <c r="H116" s="1105" t="s">
        <v>486</v>
      </c>
      <c r="I116" s="1105" t="s">
        <v>772</v>
      </c>
      <c r="J116" s="1105" t="s">
        <v>1977</v>
      </c>
      <c r="K116" s="1105" t="s">
        <v>62</v>
      </c>
      <c r="L116" s="1105" t="s">
        <v>1432</v>
      </c>
      <c r="M116" s="1105" t="s">
        <v>305</v>
      </c>
      <c r="N116" s="1105" t="s">
        <v>1790</v>
      </c>
      <c r="P116" s="1105" t="s">
        <v>691</v>
      </c>
      <c r="Q116" s="1105" t="s">
        <v>638</v>
      </c>
      <c r="R116" s="1105" t="s">
        <v>642</v>
      </c>
      <c r="T116" s="1105" t="s">
        <v>645</v>
      </c>
      <c r="U116" s="1105" t="s">
        <v>497</v>
      </c>
      <c r="V116" s="1105" t="s">
        <v>17</v>
      </c>
      <c r="W116" s="1105" t="s">
        <v>649</v>
      </c>
      <c r="X116" s="1105" t="s">
        <v>58</v>
      </c>
      <c r="Y116" s="1105" t="s">
        <v>266</v>
      </c>
      <c r="Z116" s="1105" t="s">
        <v>691</v>
      </c>
      <c r="AB116" s="1105" t="s">
        <v>661</v>
      </c>
      <c r="AC116" s="1105" t="s">
        <v>392</v>
      </c>
      <c r="AD116" s="1105" t="s">
        <v>694</v>
      </c>
      <c r="AE116" s="1105" t="s">
        <v>781</v>
      </c>
      <c r="AG116" s="1105" t="s">
        <v>661</v>
      </c>
      <c r="AH116" s="1108" t="s">
        <v>1069</v>
      </c>
      <c r="AI116" s="1108" t="s">
        <v>632</v>
      </c>
      <c r="AJ116" s="1108" t="s">
        <v>691</v>
      </c>
      <c r="AL116" s="1108" t="s">
        <v>661</v>
      </c>
    </row>
    <row r="117" spans="1:58">
      <c r="A117" s="1105">
        <v>116</v>
      </c>
      <c r="B117" s="1105" t="s">
        <v>500</v>
      </c>
      <c r="C117" s="1105" t="s">
        <v>1392</v>
      </c>
      <c r="D117" s="1105" t="s">
        <v>1875</v>
      </c>
      <c r="E117" s="1105" t="s">
        <v>537</v>
      </c>
      <c r="F117" s="1105" t="s">
        <v>887</v>
      </c>
      <c r="H117" s="1105" t="s">
        <v>90</v>
      </c>
      <c r="I117" s="1105" t="s">
        <v>1979</v>
      </c>
      <c r="J117" s="1105" t="s">
        <v>1980</v>
      </c>
      <c r="K117" s="1105" t="s">
        <v>1981</v>
      </c>
      <c r="L117" s="1105" t="s">
        <v>1984</v>
      </c>
      <c r="M117" s="1105" t="s">
        <v>1539</v>
      </c>
      <c r="N117" s="1105" t="s">
        <v>1987</v>
      </c>
      <c r="P117" s="1105" t="s">
        <v>691</v>
      </c>
      <c r="Q117" s="1105" t="s">
        <v>638</v>
      </c>
      <c r="R117" s="1105" t="s">
        <v>642</v>
      </c>
      <c r="T117" s="1105" t="s">
        <v>645</v>
      </c>
      <c r="U117" s="1105" t="s">
        <v>497</v>
      </c>
      <c r="V117" s="1105" t="s">
        <v>17</v>
      </c>
      <c r="W117" s="1105" t="s">
        <v>649</v>
      </c>
      <c r="X117" s="1105" t="s">
        <v>58</v>
      </c>
      <c r="Y117" s="1105" t="s">
        <v>266</v>
      </c>
      <c r="Z117" s="1105" t="s">
        <v>691</v>
      </c>
      <c r="AB117" s="1105" t="s">
        <v>661</v>
      </c>
      <c r="AC117" s="1105" t="s">
        <v>392</v>
      </c>
      <c r="AD117" s="1105" t="s">
        <v>694</v>
      </c>
      <c r="AE117" s="1105" t="s">
        <v>521</v>
      </c>
      <c r="AG117" s="1105" t="s">
        <v>661</v>
      </c>
      <c r="AH117" s="1108" t="s">
        <v>1069</v>
      </c>
      <c r="AI117" s="1108" t="s">
        <v>632</v>
      </c>
      <c r="AJ117" s="1108" t="s">
        <v>691</v>
      </c>
      <c r="AL117" s="1108" t="s">
        <v>661</v>
      </c>
    </row>
    <row r="118" spans="1:58">
      <c r="A118" s="1105">
        <v>117</v>
      </c>
      <c r="B118" s="1105" t="s">
        <v>500</v>
      </c>
      <c r="C118" s="1105" t="s">
        <v>1392</v>
      </c>
      <c r="D118" s="1105" t="s">
        <v>1875</v>
      </c>
      <c r="E118" s="1105" t="s">
        <v>537</v>
      </c>
      <c r="F118" s="1105" t="s">
        <v>887</v>
      </c>
      <c r="H118" s="1105" t="s">
        <v>1989</v>
      </c>
      <c r="I118" s="1105" t="s">
        <v>1992</v>
      </c>
      <c r="J118" s="1105" t="s">
        <v>1994</v>
      </c>
      <c r="K118" s="1105" t="s">
        <v>1561</v>
      </c>
      <c r="L118" s="1105" t="s">
        <v>1996</v>
      </c>
      <c r="M118" s="1105" t="s">
        <v>1997</v>
      </c>
      <c r="N118" s="1105" t="s">
        <v>2000</v>
      </c>
      <c r="P118" s="1105" t="s">
        <v>691</v>
      </c>
      <c r="Q118" s="1105" t="s">
        <v>638</v>
      </c>
      <c r="R118" s="1105" t="s">
        <v>642</v>
      </c>
      <c r="T118" s="1105" t="s">
        <v>645</v>
      </c>
      <c r="U118" s="1105" t="s">
        <v>497</v>
      </c>
      <c r="V118" s="1105" t="s">
        <v>17</v>
      </c>
      <c r="W118" s="1105" t="s">
        <v>649</v>
      </c>
      <c r="X118" s="1105" t="s">
        <v>58</v>
      </c>
      <c r="Y118" s="1105" t="s">
        <v>266</v>
      </c>
      <c r="Z118" s="1105" t="s">
        <v>691</v>
      </c>
      <c r="AB118" s="1105" t="s">
        <v>661</v>
      </c>
      <c r="AC118" s="1105" t="s">
        <v>392</v>
      </c>
      <c r="AD118" s="1105" t="s">
        <v>694</v>
      </c>
      <c r="AE118" s="1105" t="s">
        <v>691</v>
      </c>
      <c r="AG118" s="1105" t="s">
        <v>661</v>
      </c>
      <c r="AH118" s="1108" t="s">
        <v>1069</v>
      </c>
      <c r="AI118" s="1108" t="s">
        <v>632</v>
      </c>
      <c r="AJ118" s="1108" t="s">
        <v>328</v>
      </c>
      <c r="AL118" s="1108" t="s">
        <v>661</v>
      </c>
    </row>
    <row r="119" spans="1:58">
      <c r="A119" s="1105">
        <v>118</v>
      </c>
      <c r="B119" s="1105" t="s">
        <v>500</v>
      </c>
      <c r="C119" s="1105" t="s">
        <v>1392</v>
      </c>
      <c r="D119" s="1105" t="s">
        <v>1875</v>
      </c>
      <c r="E119" s="1105" t="s">
        <v>537</v>
      </c>
      <c r="F119" s="1105" t="s">
        <v>887</v>
      </c>
      <c r="H119" s="1105" t="s">
        <v>1046</v>
      </c>
      <c r="I119" s="1105" t="s">
        <v>1615</v>
      </c>
      <c r="J119" s="1105" t="s">
        <v>1430</v>
      </c>
      <c r="K119" s="1105" t="s">
        <v>2002</v>
      </c>
      <c r="L119" s="1105" t="s">
        <v>537</v>
      </c>
      <c r="M119" s="1105" t="s">
        <v>1875</v>
      </c>
      <c r="N119" s="1105" t="s">
        <v>2004</v>
      </c>
      <c r="P119" s="1105" t="s">
        <v>691</v>
      </c>
      <c r="Q119" s="1105" t="s">
        <v>638</v>
      </c>
      <c r="R119" s="1105" t="s">
        <v>642</v>
      </c>
      <c r="T119" s="1105" t="s">
        <v>645</v>
      </c>
      <c r="U119" s="1105" t="s">
        <v>497</v>
      </c>
      <c r="V119" s="1105" t="s">
        <v>17</v>
      </c>
      <c r="W119" s="1105" t="s">
        <v>649</v>
      </c>
      <c r="X119" s="1105" t="s">
        <v>44</v>
      </c>
      <c r="Y119" s="1105" t="s">
        <v>659</v>
      </c>
      <c r="Z119" s="1105" t="s">
        <v>691</v>
      </c>
      <c r="AB119" s="1105" t="s">
        <v>661</v>
      </c>
      <c r="AC119" s="1105" t="s">
        <v>58</v>
      </c>
      <c r="AD119" s="1105" t="s">
        <v>266</v>
      </c>
      <c r="AE119" s="1105" t="s">
        <v>691</v>
      </c>
      <c r="AG119" s="1105" t="s">
        <v>661</v>
      </c>
      <c r="AH119" s="1108" t="s">
        <v>69</v>
      </c>
      <c r="AI119" s="1108" t="s">
        <v>450</v>
      </c>
      <c r="AJ119" s="1108" t="s">
        <v>691</v>
      </c>
      <c r="AL119" s="1108" t="s">
        <v>661</v>
      </c>
      <c r="AM119" s="1108" t="s">
        <v>109</v>
      </c>
      <c r="AN119" s="1108" t="s">
        <v>84</v>
      </c>
      <c r="AO119" s="1108" t="s">
        <v>691</v>
      </c>
      <c r="AQ119" s="1108" t="s">
        <v>661</v>
      </c>
      <c r="AR119" s="1108" t="s">
        <v>392</v>
      </c>
      <c r="AS119" s="1108" t="s">
        <v>694</v>
      </c>
      <c r="AT119" s="1108" t="s">
        <v>1151</v>
      </c>
      <c r="AV119" s="1108" t="s">
        <v>661</v>
      </c>
      <c r="AW119" s="1108" t="s">
        <v>1069</v>
      </c>
      <c r="AX119" s="1108" t="s">
        <v>632</v>
      </c>
      <c r="AY119" s="1108" t="s">
        <v>691</v>
      </c>
      <c r="BA119" s="1108" t="s">
        <v>661</v>
      </c>
    </row>
    <row r="120" spans="1:58">
      <c r="A120" s="1105">
        <v>119</v>
      </c>
      <c r="B120" s="1105" t="s">
        <v>286</v>
      </c>
      <c r="C120" s="1105" t="s">
        <v>2007</v>
      </c>
      <c r="D120" s="1105" t="s">
        <v>2009</v>
      </c>
      <c r="E120" s="1105" t="s">
        <v>2010</v>
      </c>
      <c r="F120" s="1105" t="s">
        <v>2012</v>
      </c>
      <c r="G120" s="1108">
        <v>26</v>
      </c>
      <c r="H120" s="1105" t="s">
        <v>2015</v>
      </c>
      <c r="I120" s="1105" t="s">
        <v>2017</v>
      </c>
      <c r="J120" s="1105" t="s">
        <v>2018</v>
      </c>
      <c r="K120" s="1105" t="s">
        <v>143</v>
      </c>
      <c r="L120" s="1105" t="s">
        <v>2010</v>
      </c>
      <c r="M120" s="1105" t="s">
        <v>2020</v>
      </c>
      <c r="N120" s="1105" t="s">
        <v>2022</v>
      </c>
      <c r="P120" s="1105" t="s">
        <v>691</v>
      </c>
      <c r="Q120" s="1105" t="s">
        <v>638</v>
      </c>
      <c r="R120" s="1105" t="s">
        <v>642</v>
      </c>
      <c r="S120" s="1108" t="s">
        <v>2023</v>
      </c>
      <c r="T120" s="1105" t="s">
        <v>645</v>
      </c>
      <c r="U120" s="1105" t="s">
        <v>497</v>
      </c>
      <c r="V120" s="1105" t="s">
        <v>17</v>
      </c>
      <c r="W120" s="1105" t="s">
        <v>649</v>
      </c>
      <c r="X120" s="1105" t="s">
        <v>44</v>
      </c>
      <c r="Y120" s="1105" t="s">
        <v>659</v>
      </c>
      <c r="Z120" s="1105" t="s">
        <v>691</v>
      </c>
      <c r="AA120" s="1108" t="s">
        <v>2026</v>
      </c>
      <c r="AB120" s="1105" t="s">
        <v>224</v>
      </c>
      <c r="AC120" s="1105" t="s">
        <v>58</v>
      </c>
      <c r="AD120" s="1105" t="s">
        <v>266</v>
      </c>
      <c r="AE120" s="1105" t="s">
        <v>1493</v>
      </c>
      <c r="AG120" s="1105" t="s">
        <v>224</v>
      </c>
      <c r="AH120" s="1105" t="s">
        <v>69</v>
      </c>
      <c r="AI120" s="1105" t="s">
        <v>450</v>
      </c>
      <c r="AJ120" s="1105" t="s">
        <v>2027</v>
      </c>
      <c r="AL120" s="1105" t="s">
        <v>224</v>
      </c>
      <c r="AM120" s="1108" t="s">
        <v>109</v>
      </c>
      <c r="AN120" s="1108" t="s">
        <v>84</v>
      </c>
      <c r="AO120" s="1108" t="s">
        <v>1276</v>
      </c>
      <c r="AP120" s="1108" t="s">
        <v>2026</v>
      </c>
      <c r="AQ120" s="1108" t="s">
        <v>224</v>
      </c>
      <c r="AR120" s="1108" t="s">
        <v>392</v>
      </c>
      <c r="AS120" s="1108" t="s">
        <v>694</v>
      </c>
      <c r="AT120" s="1108" t="s">
        <v>888</v>
      </c>
      <c r="AU120" s="1108" t="s">
        <v>1394</v>
      </c>
      <c r="AV120" s="1108" t="s">
        <v>224</v>
      </c>
      <c r="AW120" s="1108" t="s">
        <v>1069</v>
      </c>
      <c r="AX120" s="1108" t="s">
        <v>632</v>
      </c>
      <c r="AY120" s="1108" t="s">
        <v>2027</v>
      </c>
      <c r="BA120" s="1108" t="s">
        <v>224</v>
      </c>
      <c r="BB120" s="1108" t="s">
        <v>697</v>
      </c>
      <c r="BC120" s="1108" t="s">
        <v>172</v>
      </c>
      <c r="BD120" s="1108" t="s">
        <v>1471</v>
      </c>
      <c r="BE120" s="1108" t="s">
        <v>1471</v>
      </c>
      <c r="BF120" s="1108" t="s">
        <v>224</v>
      </c>
    </row>
    <row r="121" spans="1:58">
      <c r="A121" s="1105">
        <v>120</v>
      </c>
      <c r="B121" s="1105" t="s">
        <v>2029</v>
      </c>
      <c r="C121" s="1105" t="s">
        <v>2034</v>
      </c>
      <c r="D121" s="1105" t="s">
        <v>2036</v>
      </c>
      <c r="E121" s="1105" t="s">
        <v>2038</v>
      </c>
      <c r="F121" s="1105" t="s">
        <v>2039</v>
      </c>
      <c r="G121" s="1108">
        <v>3</v>
      </c>
      <c r="H121" s="1105" t="s">
        <v>2042</v>
      </c>
      <c r="I121" s="1105" t="s">
        <v>2044</v>
      </c>
      <c r="J121" s="1105" t="s">
        <v>2047</v>
      </c>
      <c r="K121" s="1105" t="s">
        <v>2048</v>
      </c>
      <c r="L121" s="1105" t="s">
        <v>2038</v>
      </c>
      <c r="M121" s="1105" t="s">
        <v>2049</v>
      </c>
      <c r="N121" s="1105" t="s">
        <v>287</v>
      </c>
      <c r="P121" s="1105" t="s">
        <v>691</v>
      </c>
      <c r="Q121" s="1105" t="s">
        <v>638</v>
      </c>
      <c r="R121" s="1105" t="s">
        <v>642</v>
      </c>
      <c r="T121" s="1105" t="s">
        <v>645</v>
      </c>
      <c r="U121" s="1105" t="s">
        <v>497</v>
      </c>
      <c r="V121" s="1105" t="s">
        <v>17</v>
      </c>
      <c r="W121" s="1105" t="s">
        <v>649</v>
      </c>
      <c r="X121" s="1105" t="s">
        <v>44</v>
      </c>
      <c r="Y121" s="1105" t="s">
        <v>659</v>
      </c>
      <c r="Z121" s="1105" t="s">
        <v>908</v>
      </c>
      <c r="AB121" s="1105" t="s">
        <v>224</v>
      </c>
      <c r="AC121" s="1105" t="s">
        <v>109</v>
      </c>
      <c r="AD121" s="1105" t="s">
        <v>84</v>
      </c>
      <c r="AE121" s="1105" t="s">
        <v>447</v>
      </c>
      <c r="AG121" s="1105" t="s">
        <v>224</v>
      </c>
    </row>
    <row r="122" spans="1:58">
      <c r="A122" s="1105">
        <v>121</v>
      </c>
      <c r="B122" s="1105" t="s">
        <v>2029</v>
      </c>
      <c r="C122" s="1105" t="s">
        <v>2034</v>
      </c>
      <c r="D122" s="1105" t="s">
        <v>2036</v>
      </c>
      <c r="E122" s="1105" t="s">
        <v>2038</v>
      </c>
      <c r="F122" s="1105" t="s">
        <v>2039</v>
      </c>
      <c r="H122" s="1105" t="s">
        <v>903</v>
      </c>
      <c r="I122" s="1105" t="s">
        <v>1341</v>
      </c>
      <c r="J122" s="1105" t="s">
        <v>2050</v>
      </c>
      <c r="K122" s="1105" t="s">
        <v>2054</v>
      </c>
      <c r="L122" s="1105" t="s">
        <v>1498</v>
      </c>
      <c r="M122" s="1105" t="s">
        <v>2055</v>
      </c>
      <c r="N122" s="1105" t="s">
        <v>292</v>
      </c>
      <c r="P122" s="1105" t="s">
        <v>691</v>
      </c>
      <c r="Q122" s="1105" t="s">
        <v>638</v>
      </c>
      <c r="R122" s="1105" t="s">
        <v>642</v>
      </c>
      <c r="T122" s="1105" t="s">
        <v>645</v>
      </c>
      <c r="U122" s="1105" t="s">
        <v>497</v>
      </c>
      <c r="V122" s="1105" t="s">
        <v>17</v>
      </c>
      <c r="W122" s="1105" t="s">
        <v>649</v>
      </c>
      <c r="X122" s="1105" t="s">
        <v>58</v>
      </c>
      <c r="Y122" s="1105" t="s">
        <v>266</v>
      </c>
      <c r="Z122" s="1105" t="s">
        <v>691</v>
      </c>
      <c r="AB122" s="1105" t="s">
        <v>224</v>
      </c>
      <c r="AC122" s="1105" t="s">
        <v>69</v>
      </c>
      <c r="AD122" s="1105" t="s">
        <v>450</v>
      </c>
      <c r="AE122" s="1105" t="s">
        <v>691</v>
      </c>
      <c r="AG122" s="1105" t="s">
        <v>224</v>
      </c>
      <c r="AH122" s="1108" t="s">
        <v>109</v>
      </c>
      <c r="AI122" s="1108" t="s">
        <v>84</v>
      </c>
      <c r="AJ122" s="1108" t="s">
        <v>2056</v>
      </c>
      <c r="AK122" s="1108" t="s">
        <v>1394</v>
      </c>
      <c r="AL122" s="1108" t="s">
        <v>224</v>
      </c>
      <c r="AM122" s="1108" t="s">
        <v>1069</v>
      </c>
      <c r="AN122" s="1108" t="s">
        <v>632</v>
      </c>
      <c r="AO122" s="1108" t="s">
        <v>691</v>
      </c>
      <c r="AQ122" s="1108" t="s">
        <v>224</v>
      </c>
    </row>
    <row r="123" spans="1:58">
      <c r="A123" s="1105">
        <v>122</v>
      </c>
      <c r="B123" s="1105" t="s">
        <v>2029</v>
      </c>
      <c r="C123" s="1105" t="s">
        <v>2034</v>
      </c>
      <c r="D123" s="1105" t="s">
        <v>2036</v>
      </c>
      <c r="E123" s="1105" t="s">
        <v>2038</v>
      </c>
      <c r="F123" s="1105" t="s">
        <v>2039</v>
      </c>
      <c r="H123" s="1105" t="s">
        <v>2057</v>
      </c>
      <c r="I123" s="1105" t="s">
        <v>1166</v>
      </c>
      <c r="J123" s="1105" t="s">
        <v>1090</v>
      </c>
      <c r="K123" s="1105" t="s">
        <v>2058</v>
      </c>
      <c r="L123" s="1105" t="s">
        <v>1332</v>
      </c>
      <c r="M123" s="1105" t="s">
        <v>2061</v>
      </c>
      <c r="N123" s="1105" t="s">
        <v>2066</v>
      </c>
      <c r="P123" s="1105" t="s">
        <v>691</v>
      </c>
      <c r="Q123" s="1105" t="s">
        <v>638</v>
      </c>
      <c r="R123" s="1105" t="s">
        <v>642</v>
      </c>
      <c r="T123" s="1105" t="s">
        <v>645</v>
      </c>
      <c r="U123" s="1105" t="s">
        <v>497</v>
      </c>
      <c r="V123" s="1105" t="s">
        <v>17</v>
      </c>
      <c r="W123" s="1105" t="s">
        <v>649</v>
      </c>
      <c r="X123" s="1105" t="s">
        <v>58</v>
      </c>
      <c r="Y123" s="1105" t="s">
        <v>266</v>
      </c>
      <c r="Z123" s="1105" t="s">
        <v>691</v>
      </c>
      <c r="AB123" s="1105" t="s">
        <v>661</v>
      </c>
      <c r="AC123" s="1105" t="s">
        <v>69</v>
      </c>
      <c r="AD123" s="1105" t="s">
        <v>450</v>
      </c>
      <c r="AE123" s="1105" t="s">
        <v>691</v>
      </c>
      <c r="AG123" s="1105" t="s">
        <v>661</v>
      </c>
      <c r="AH123" s="1108" t="s">
        <v>1069</v>
      </c>
      <c r="AI123" s="1108" t="s">
        <v>632</v>
      </c>
      <c r="AJ123" s="1108" t="s">
        <v>691</v>
      </c>
      <c r="AL123" s="1108" t="s">
        <v>661</v>
      </c>
    </row>
    <row r="124" spans="1:58">
      <c r="A124" s="1105">
        <v>123</v>
      </c>
      <c r="B124" s="1105" t="s">
        <v>599</v>
      </c>
      <c r="C124" s="1105" t="s">
        <v>2067</v>
      </c>
      <c r="D124" s="1105" t="s">
        <v>2070</v>
      </c>
      <c r="E124" s="1105" t="s">
        <v>2074</v>
      </c>
      <c r="F124" s="1105" t="s">
        <v>2076</v>
      </c>
      <c r="G124" s="1108">
        <v>1</v>
      </c>
      <c r="H124" s="1105" t="s">
        <v>823</v>
      </c>
      <c r="I124" s="1105" t="s">
        <v>2079</v>
      </c>
      <c r="J124" s="1105" t="s">
        <v>2081</v>
      </c>
      <c r="K124" s="1105" t="s">
        <v>1956</v>
      </c>
      <c r="L124" s="1105" t="s">
        <v>2083</v>
      </c>
      <c r="M124" s="1105" t="s">
        <v>1954</v>
      </c>
      <c r="N124" s="1105" t="s">
        <v>2085</v>
      </c>
      <c r="P124" s="1105" t="s">
        <v>984</v>
      </c>
      <c r="Q124" s="1105" t="s">
        <v>638</v>
      </c>
      <c r="R124" s="1105" t="s">
        <v>642</v>
      </c>
      <c r="S124" s="1108" t="s">
        <v>2087</v>
      </c>
      <c r="T124" s="1105" t="s">
        <v>645</v>
      </c>
      <c r="U124" s="1105" t="s">
        <v>497</v>
      </c>
      <c r="V124" s="1105" t="s">
        <v>17</v>
      </c>
      <c r="W124" s="1105" t="s">
        <v>649</v>
      </c>
      <c r="X124" s="1105" t="s">
        <v>44</v>
      </c>
      <c r="Y124" s="1105" t="s">
        <v>659</v>
      </c>
      <c r="Z124" s="1105" t="s">
        <v>984</v>
      </c>
      <c r="AB124" s="1105" t="s">
        <v>224</v>
      </c>
      <c r="AC124" s="1105" t="s">
        <v>58</v>
      </c>
      <c r="AD124" s="1105" t="s">
        <v>266</v>
      </c>
      <c r="AE124" s="1105" t="s">
        <v>984</v>
      </c>
      <c r="AG124" s="1105" t="s">
        <v>661</v>
      </c>
      <c r="AH124" s="1108" t="s">
        <v>69</v>
      </c>
      <c r="AI124" s="1108" t="s">
        <v>450</v>
      </c>
      <c r="AJ124" s="1108" t="s">
        <v>984</v>
      </c>
      <c r="AL124" s="1108" t="s">
        <v>661</v>
      </c>
      <c r="AM124" s="1108" t="s">
        <v>109</v>
      </c>
      <c r="AN124" s="1108" t="s">
        <v>84</v>
      </c>
      <c r="AO124" s="1108" t="s">
        <v>984</v>
      </c>
      <c r="AQ124" s="1108" t="s">
        <v>224</v>
      </c>
      <c r="AR124" s="1108" t="s">
        <v>392</v>
      </c>
      <c r="AS124" s="1108" t="s">
        <v>694</v>
      </c>
      <c r="AT124" s="1108" t="s">
        <v>984</v>
      </c>
      <c r="AV124" s="1108" t="s">
        <v>224</v>
      </c>
      <c r="AW124" s="1108" t="s">
        <v>1069</v>
      </c>
      <c r="AX124" s="1108" t="s">
        <v>632</v>
      </c>
      <c r="AY124" s="1108" t="s">
        <v>984</v>
      </c>
      <c r="BA124" s="1108" t="s">
        <v>661</v>
      </c>
    </row>
    <row r="125" spans="1:58">
      <c r="A125" s="1105">
        <v>124</v>
      </c>
      <c r="B125" s="1105" t="s">
        <v>2088</v>
      </c>
      <c r="C125" s="1105" t="s">
        <v>699</v>
      </c>
      <c r="D125" s="1105" t="s">
        <v>724</v>
      </c>
      <c r="E125" s="1105" t="s">
        <v>2090</v>
      </c>
      <c r="F125" s="1105" t="s">
        <v>2091</v>
      </c>
      <c r="G125" s="1108">
        <v>3</v>
      </c>
      <c r="H125" s="1105" t="s">
        <v>1058</v>
      </c>
      <c r="I125" s="1105" t="s">
        <v>2093</v>
      </c>
      <c r="J125" s="1105" t="s">
        <v>2094</v>
      </c>
      <c r="K125" s="1105" t="s">
        <v>749</v>
      </c>
      <c r="L125" s="1105" t="s">
        <v>2099</v>
      </c>
      <c r="M125" s="1105" t="s">
        <v>673</v>
      </c>
      <c r="N125" s="1105" t="s">
        <v>2101</v>
      </c>
      <c r="P125" s="1105" t="s">
        <v>691</v>
      </c>
      <c r="Q125" s="1105" t="s">
        <v>638</v>
      </c>
      <c r="R125" s="1105" t="s">
        <v>642</v>
      </c>
      <c r="T125" s="1105" t="s">
        <v>645</v>
      </c>
      <c r="U125" s="1105" t="s">
        <v>497</v>
      </c>
      <c r="V125" s="1105" t="s">
        <v>17</v>
      </c>
      <c r="W125" s="1105" t="s">
        <v>649</v>
      </c>
      <c r="X125" s="1105" t="s">
        <v>44</v>
      </c>
      <c r="Y125" s="1105" t="s">
        <v>659</v>
      </c>
      <c r="Z125" s="1105" t="s">
        <v>691</v>
      </c>
      <c r="AB125" s="1105" t="s">
        <v>661</v>
      </c>
      <c r="AC125" s="1105" t="s">
        <v>58</v>
      </c>
      <c r="AD125" s="1105" t="s">
        <v>266</v>
      </c>
      <c r="AE125" s="1105" t="s">
        <v>691</v>
      </c>
      <c r="AG125" s="1105" t="s">
        <v>661</v>
      </c>
      <c r="AH125" s="1108" t="s">
        <v>69</v>
      </c>
      <c r="AI125" s="1108" t="s">
        <v>450</v>
      </c>
      <c r="AJ125" s="1108" t="s">
        <v>756</v>
      </c>
      <c r="AK125" s="1108" t="s">
        <v>1464</v>
      </c>
      <c r="AL125" s="1108" t="s">
        <v>661</v>
      </c>
      <c r="AM125" s="1108" t="s">
        <v>392</v>
      </c>
      <c r="AN125" s="1108" t="s">
        <v>694</v>
      </c>
      <c r="AO125" s="1108" t="s">
        <v>1839</v>
      </c>
      <c r="AQ125" s="1108" t="s">
        <v>661</v>
      </c>
    </row>
    <row r="126" spans="1:58">
      <c r="A126" s="1105">
        <v>125</v>
      </c>
      <c r="B126" s="1105" t="s">
        <v>2088</v>
      </c>
      <c r="C126" s="1105" t="s">
        <v>699</v>
      </c>
      <c r="D126" s="1105" t="s">
        <v>724</v>
      </c>
      <c r="E126" s="1105" t="s">
        <v>2090</v>
      </c>
      <c r="F126" s="1105" t="s">
        <v>2091</v>
      </c>
      <c r="G126" s="1108">
        <v>3</v>
      </c>
      <c r="H126" s="1105" t="s">
        <v>2103</v>
      </c>
      <c r="I126" s="1105" t="s">
        <v>2105</v>
      </c>
      <c r="J126" s="1105" t="s">
        <v>730</v>
      </c>
      <c r="K126" s="1105" t="s">
        <v>2108</v>
      </c>
      <c r="L126" s="1105" t="s">
        <v>2109</v>
      </c>
      <c r="M126" s="1105" t="s">
        <v>1676</v>
      </c>
      <c r="N126" s="1105" t="s">
        <v>2113</v>
      </c>
      <c r="P126" s="1105" t="s">
        <v>691</v>
      </c>
      <c r="Q126" s="1105" t="s">
        <v>638</v>
      </c>
      <c r="R126" s="1105" t="s">
        <v>642</v>
      </c>
      <c r="T126" s="1105" t="s">
        <v>645</v>
      </c>
      <c r="U126" s="1105" t="s">
        <v>497</v>
      </c>
      <c r="V126" s="1105" t="s">
        <v>17</v>
      </c>
      <c r="W126" s="1105" t="s">
        <v>649</v>
      </c>
      <c r="X126" s="1105" t="s">
        <v>44</v>
      </c>
      <c r="Y126" s="1105" t="s">
        <v>659</v>
      </c>
      <c r="Z126" s="1105" t="s">
        <v>691</v>
      </c>
      <c r="AB126" s="1105" t="s">
        <v>661</v>
      </c>
      <c r="AC126" s="1105" t="s">
        <v>58</v>
      </c>
      <c r="AD126" s="1105" t="s">
        <v>266</v>
      </c>
      <c r="AE126" s="1105" t="s">
        <v>691</v>
      </c>
      <c r="AG126" s="1105" t="s">
        <v>661</v>
      </c>
      <c r="AH126" s="1105" t="s">
        <v>69</v>
      </c>
      <c r="AI126" s="1105" t="s">
        <v>450</v>
      </c>
      <c r="AJ126" s="1105" t="s">
        <v>691</v>
      </c>
      <c r="AK126" s="1108" t="s">
        <v>1464</v>
      </c>
      <c r="AL126" s="1105" t="s">
        <v>661</v>
      </c>
    </row>
    <row r="127" spans="1:58">
      <c r="A127" s="1105">
        <v>126</v>
      </c>
      <c r="B127" s="1105" t="s">
        <v>2088</v>
      </c>
      <c r="C127" s="1105" t="s">
        <v>699</v>
      </c>
      <c r="D127" s="1105" t="s">
        <v>724</v>
      </c>
      <c r="E127" s="1105" t="s">
        <v>2090</v>
      </c>
      <c r="F127" s="1105" t="s">
        <v>2091</v>
      </c>
      <c r="H127" s="1105" t="s">
        <v>2116</v>
      </c>
      <c r="I127" s="1105" t="s">
        <v>1990</v>
      </c>
      <c r="J127" s="1105" t="s">
        <v>1540</v>
      </c>
      <c r="K127" s="1105" t="s">
        <v>2117</v>
      </c>
      <c r="L127" s="1105" t="s">
        <v>1662</v>
      </c>
      <c r="M127" s="1105" t="s">
        <v>701</v>
      </c>
      <c r="N127" s="1105" t="s">
        <v>1815</v>
      </c>
      <c r="O127" s="1108" t="s">
        <v>606</v>
      </c>
      <c r="P127" s="1105" t="s">
        <v>2118</v>
      </c>
      <c r="Q127" s="1105" t="s">
        <v>638</v>
      </c>
      <c r="R127" s="1105" t="s">
        <v>642</v>
      </c>
      <c r="T127" s="1105" t="s">
        <v>645</v>
      </c>
      <c r="U127" s="1105" t="s">
        <v>497</v>
      </c>
      <c r="V127" s="1105" t="s">
        <v>17</v>
      </c>
      <c r="W127" s="1105" t="s">
        <v>649</v>
      </c>
      <c r="X127" s="1105" t="s">
        <v>44</v>
      </c>
      <c r="Y127" s="1105" t="s">
        <v>659</v>
      </c>
      <c r="Z127" s="1105" t="s">
        <v>691</v>
      </c>
      <c r="AB127" s="1105" t="s">
        <v>661</v>
      </c>
      <c r="AC127" s="1105" t="s">
        <v>26</v>
      </c>
      <c r="AD127" s="1105" t="s">
        <v>128</v>
      </c>
      <c r="AE127" s="1105" t="s">
        <v>2119</v>
      </c>
      <c r="AF127" s="1108" t="s">
        <v>2120</v>
      </c>
      <c r="AG127" s="1105" t="s">
        <v>661</v>
      </c>
      <c r="AH127" s="1105" t="s">
        <v>58</v>
      </c>
      <c r="AI127" s="1105" t="s">
        <v>266</v>
      </c>
      <c r="AJ127" s="1105" t="s">
        <v>2118</v>
      </c>
      <c r="AL127" s="1105" t="s">
        <v>661</v>
      </c>
      <c r="AM127" s="1108" t="s">
        <v>69</v>
      </c>
      <c r="AN127" s="1108" t="s">
        <v>450</v>
      </c>
      <c r="AO127" s="1108" t="s">
        <v>762</v>
      </c>
      <c r="AP127" s="1108" t="s">
        <v>1464</v>
      </c>
      <c r="AQ127" s="1108" t="s">
        <v>661</v>
      </c>
    </row>
    <row r="128" spans="1:58">
      <c r="A128" s="1105">
        <v>127</v>
      </c>
      <c r="B128" s="1105" t="s">
        <v>1517</v>
      </c>
      <c r="C128" s="1105" t="s">
        <v>2122</v>
      </c>
      <c r="D128" s="1105" t="s">
        <v>2124</v>
      </c>
      <c r="E128" s="1105" t="s">
        <v>900</v>
      </c>
      <c r="F128" s="1105" t="s">
        <v>2125</v>
      </c>
      <c r="G128" s="1108">
        <v>2</v>
      </c>
      <c r="H128" s="1105" t="s">
        <v>1530</v>
      </c>
      <c r="I128" s="1105" t="s">
        <v>1164</v>
      </c>
      <c r="J128" s="1105" t="s">
        <v>1678</v>
      </c>
      <c r="K128" s="1105" t="s">
        <v>2127</v>
      </c>
      <c r="L128" s="1105" t="s">
        <v>1532</v>
      </c>
      <c r="M128" s="1105" t="s">
        <v>1900</v>
      </c>
      <c r="N128" s="1105" t="s">
        <v>2128</v>
      </c>
      <c r="P128" s="1105" t="s">
        <v>691</v>
      </c>
      <c r="Q128" s="1105" t="s">
        <v>638</v>
      </c>
      <c r="R128" s="1105" t="s">
        <v>642</v>
      </c>
      <c r="T128" s="1105" t="s">
        <v>645</v>
      </c>
      <c r="U128" s="1105" t="s">
        <v>497</v>
      </c>
      <c r="V128" s="1105" t="s">
        <v>17</v>
      </c>
      <c r="W128" s="1105" t="s">
        <v>649</v>
      </c>
      <c r="X128" s="1105" t="s">
        <v>58</v>
      </c>
      <c r="Y128" s="1105" t="s">
        <v>266</v>
      </c>
      <c r="Z128" s="1105" t="s">
        <v>691</v>
      </c>
      <c r="AB128" s="1105" t="s">
        <v>661</v>
      </c>
      <c r="AC128" s="1105" t="s">
        <v>392</v>
      </c>
      <c r="AD128" s="1105" t="s">
        <v>694</v>
      </c>
      <c r="AE128" s="1105" t="s">
        <v>850</v>
      </c>
      <c r="AG128" s="1105" t="s">
        <v>661</v>
      </c>
      <c r="AH128" s="1105" t="s">
        <v>1069</v>
      </c>
      <c r="AI128" s="1105" t="s">
        <v>632</v>
      </c>
      <c r="AJ128" s="1105" t="s">
        <v>691</v>
      </c>
      <c r="AL128" s="1105" t="s">
        <v>661</v>
      </c>
      <c r="AM128" s="1105" t="s">
        <v>1798</v>
      </c>
      <c r="AN128" s="1105" t="s">
        <v>1801</v>
      </c>
      <c r="AO128" s="1105" t="s">
        <v>786</v>
      </c>
      <c r="AP128" s="1108" t="s">
        <v>786</v>
      </c>
      <c r="AQ128" s="1105" t="s">
        <v>661</v>
      </c>
    </row>
    <row r="129" spans="1:63">
      <c r="A129" s="1105">
        <v>128</v>
      </c>
      <c r="B129" s="1105" t="s">
        <v>534</v>
      </c>
      <c r="C129" s="1105" t="s">
        <v>2129</v>
      </c>
      <c r="D129" s="1105" t="s">
        <v>798</v>
      </c>
      <c r="E129" s="1105" t="s">
        <v>2132</v>
      </c>
      <c r="F129" s="1105" t="s">
        <v>453</v>
      </c>
      <c r="G129" s="1105">
        <v>1</v>
      </c>
      <c r="H129" s="1105" t="s">
        <v>373</v>
      </c>
      <c r="I129" s="1105" t="s">
        <v>858</v>
      </c>
      <c r="J129" s="1105" t="s">
        <v>534</v>
      </c>
      <c r="K129" s="1105" t="s">
        <v>2133</v>
      </c>
      <c r="L129" s="1105" t="s">
        <v>2132</v>
      </c>
      <c r="M129" s="1105" t="s">
        <v>798</v>
      </c>
      <c r="N129" s="1105" t="s">
        <v>581</v>
      </c>
      <c r="O129" s="1108" t="s">
        <v>2135</v>
      </c>
      <c r="P129" s="1105" t="s">
        <v>691</v>
      </c>
      <c r="Q129" s="1105" t="s">
        <v>638</v>
      </c>
      <c r="R129" s="1105" t="s">
        <v>642</v>
      </c>
      <c r="T129" s="1105" t="s">
        <v>645</v>
      </c>
      <c r="U129" s="1105" t="s">
        <v>497</v>
      </c>
      <c r="V129" s="1105" t="s">
        <v>17</v>
      </c>
      <c r="W129" s="1105" t="s">
        <v>649</v>
      </c>
      <c r="X129" s="1105" t="s">
        <v>58</v>
      </c>
      <c r="Y129" s="1105" t="s">
        <v>266</v>
      </c>
      <c r="Z129" s="1105" t="s">
        <v>691</v>
      </c>
      <c r="AB129" s="1105" t="s">
        <v>224</v>
      </c>
      <c r="AC129" s="1105" t="s">
        <v>69</v>
      </c>
      <c r="AD129" s="1105" t="s">
        <v>450</v>
      </c>
      <c r="AE129" s="1105" t="s">
        <v>691</v>
      </c>
      <c r="AG129" s="1105" t="s">
        <v>224</v>
      </c>
      <c r="AH129" s="1105" t="s">
        <v>1069</v>
      </c>
      <c r="AI129" s="1105" t="s">
        <v>632</v>
      </c>
      <c r="AJ129" s="1105" t="s">
        <v>691</v>
      </c>
      <c r="AL129" s="1105" t="s">
        <v>224</v>
      </c>
    </row>
    <row r="130" spans="1:63">
      <c r="A130" s="1105">
        <v>129</v>
      </c>
      <c r="B130" s="1105" t="s">
        <v>2136</v>
      </c>
      <c r="C130" s="1105" t="s">
        <v>2138</v>
      </c>
      <c r="D130" s="1105" t="s">
        <v>2139</v>
      </c>
      <c r="E130" s="1105" t="s">
        <v>1909</v>
      </c>
      <c r="F130" s="1105" t="s">
        <v>226</v>
      </c>
      <c r="G130" s="1108">
        <v>3</v>
      </c>
      <c r="H130" s="1105" t="s">
        <v>2141</v>
      </c>
      <c r="I130" s="1105" t="s">
        <v>1817</v>
      </c>
      <c r="J130" s="1105" t="s">
        <v>2142</v>
      </c>
      <c r="K130" s="1105" t="s">
        <v>2144</v>
      </c>
      <c r="L130" s="1105" t="s">
        <v>1590</v>
      </c>
      <c r="M130" s="1105" t="s">
        <v>1013</v>
      </c>
      <c r="N130" s="1105" t="s">
        <v>2115</v>
      </c>
      <c r="P130" s="1105" t="s">
        <v>691</v>
      </c>
      <c r="Q130" s="1105" t="s">
        <v>638</v>
      </c>
      <c r="R130" s="1105" t="s">
        <v>642</v>
      </c>
      <c r="T130" s="1105" t="s">
        <v>645</v>
      </c>
      <c r="U130" s="1105" t="s">
        <v>497</v>
      </c>
      <c r="V130" s="1105" t="s">
        <v>17</v>
      </c>
      <c r="W130" s="1105" t="s">
        <v>649</v>
      </c>
      <c r="X130" s="1105" t="s">
        <v>58</v>
      </c>
      <c r="Y130" s="1105" t="s">
        <v>266</v>
      </c>
      <c r="Z130" s="1105" t="s">
        <v>691</v>
      </c>
      <c r="AB130" s="1105" t="s">
        <v>661</v>
      </c>
      <c r="AC130" s="1105" t="s">
        <v>392</v>
      </c>
      <c r="AD130" s="1105" t="s">
        <v>694</v>
      </c>
      <c r="AE130" s="1105" t="s">
        <v>691</v>
      </c>
      <c r="AG130" s="1105" t="s">
        <v>661</v>
      </c>
      <c r="AH130" s="1108" t="s">
        <v>1069</v>
      </c>
      <c r="AI130" s="1108" t="s">
        <v>632</v>
      </c>
      <c r="AJ130" s="1108" t="s">
        <v>691</v>
      </c>
      <c r="AL130" s="1108" t="s">
        <v>661</v>
      </c>
    </row>
    <row r="131" spans="1:63">
      <c r="A131" s="1105">
        <v>130</v>
      </c>
      <c r="B131" s="1105" t="s">
        <v>693</v>
      </c>
      <c r="C131" s="1105" t="s">
        <v>1414</v>
      </c>
      <c r="D131" s="1105" t="s">
        <v>1900</v>
      </c>
      <c r="E131" s="1105" t="s">
        <v>2145</v>
      </c>
      <c r="F131" s="1105" t="s">
        <v>2147</v>
      </c>
      <c r="G131" s="1108">
        <v>27</v>
      </c>
      <c r="H131" s="1105" t="s">
        <v>1034</v>
      </c>
      <c r="I131" s="1105" t="s">
        <v>2150</v>
      </c>
      <c r="J131" s="1105" t="s">
        <v>1382</v>
      </c>
      <c r="K131" s="1105" t="s">
        <v>2154</v>
      </c>
      <c r="L131" s="1105" t="s">
        <v>2145</v>
      </c>
      <c r="M131" s="1105" t="s">
        <v>1900</v>
      </c>
      <c r="N131" s="1105" t="s">
        <v>456</v>
      </c>
      <c r="P131" s="1105" t="s">
        <v>1995</v>
      </c>
      <c r="Q131" s="1105" t="s">
        <v>638</v>
      </c>
      <c r="R131" s="1105" t="s">
        <v>642</v>
      </c>
      <c r="S131" s="1108" t="s">
        <v>1059</v>
      </c>
      <c r="T131" s="1105" t="s">
        <v>645</v>
      </c>
      <c r="U131" s="1105" t="s">
        <v>497</v>
      </c>
      <c r="V131" s="1105" t="s">
        <v>17</v>
      </c>
      <c r="W131" s="1105" t="s">
        <v>649</v>
      </c>
      <c r="X131" s="1105" t="s">
        <v>44</v>
      </c>
      <c r="Y131" s="1105" t="s">
        <v>659</v>
      </c>
      <c r="Z131" s="1105" t="s">
        <v>691</v>
      </c>
      <c r="AA131" s="1108" t="s">
        <v>2157</v>
      </c>
      <c r="AB131" s="1105" t="s">
        <v>224</v>
      </c>
      <c r="AC131" s="1105" t="s">
        <v>58</v>
      </c>
      <c r="AD131" s="1105" t="s">
        <v>266</v>
      </c>
      <c r="AE131" s="1105" t="s">
        <v>1995</v>
      </c>
      <c r="AG131" s="1105" t="s">
        <v>224</v>
      </c>
      <c r="AH131" s="1108" t="s">
        <v>109</v>
      </c>
      <c r="AI131" s="1108" t="s">
        <v>84</v>
      </c>
      <c r="AJ131" s="1108" t="s">
        <v>691</v>
      </c>
      <c r="AK131" s="1108" t="s">
        <v>2157</v>
      </c>
      <c r="AL131" s="1108" t="s">
        <v>224</v>
      </c>
      <c r="AM131" s="1108" t="s">
        <v>392</v>
      </c>
      <c r="AN131" s="1108" t="s">
        <v>694</v>
      </c>
      <c r="AO131" s="1108" t="s">
        <v>1151</v>
      </c>
      <c r="AQ131" s="1108" t="s">
        <v>224</v>
      </c>
      <c r="AR131" s="1108" t="s">
        <v>1069</v>
      </c>
      <c r="AS131" s="1108" t="s">
        <v>632</v>
      </c>
      <c r="AT131" s="1108" t="s">
        <v>691</v>
      </c>
      <c r="AV131" s="1108" t="s">
        <v>224</v>
      </c>
      <c r="AW131" s="1108" t="s">
        <v>697</v>
      </c>
      <c r="AX131" s="1108" t="s">
        <v>172</v>
      </c>
      <c r="AY131" s="1108" t="s">
        <v>691</v>
      </c>
      <c r="BA131" s="1108" t="s">
        <v>224</v>
      </c>
      <c r="BB131" s="1108" t="s">
        <v>530</v>
      </c>
      <c r="BC131" s="1108" t="s">
        <v>739</v>
      </c>
      <c r="BD131" s="1108" t="s">
        <v>1018</v>
      </c>
      <c r="BF131" s="1108" t="s">
        <v>224</v>
      </c>
    </row>
    <row r="132" spans="1:63">
      <c r="A132" s="1105">
        <v>131</v>
      </c>
      <c r="B132" s="1105" t="s">
        <v>505</v>
      </c>
      <c r="C132" s="1105" t="s">
        <v>261</v>
      </c>
      <c r="D132" s="1105" t="s">
        <v>1327</v>
      </c>
      <c r="E132" s="1105" t="s">
        <v>2159</v>
      </c>
      <c r="F132" s="1105" t="s">
        <v>342</v>
      </c>
      <c r="G132" s="1108">
        <v>5</v>
      </c>
      <c r="H132" s="1105" t="s">
        <v>2161</v>
      </c>
      <c r="I132" s="1105" t="s">
        <v>1650</v>
      </c>
      <c r="J132" s="1105" t="s">
        <v>2165</v>
      </c>
      <c r="K132" s="1105" t="s">
        <v>1426</v>
      </c>
      <c r="L132" s="1105" t="s">
        <v>2159</v>
      </c>
      <c r="M132" s="1105" t="s">
        <v>923</v>
      </c>
      <c r="N132" s="1105" t="s">
        <v>2167</v>
      </c>
      <c r="P132" s="1105" t="s">
        <v>691</v>
      </c>
      <c r="Q132" s="1105" t="s">
        <v>638</v>
      </c>
      <c r="R132" s="1105" t="s">
        <v>642</v>
      </c>
      <c r="S132" s="1108" t="s">
        <v>2169</v>
      </c>
      <c r="T132" s="1105" t="s">
        <v>645</v>
      </c>
      <c r="U132" s="1105" t="s">
        <v>497</v>
      </c>
      <c r="V132" s="1105" t="s">
        <v>17</v>
      </c>
      <c r="W132" s="1105" t="s">
        <v>649</v>
      </c>
      <c r="X132" s="1105" t="s">
        <v>44</v>
      </c>
      <c r="Y132" s="1105" t="s">
        <v>659</v>
      </c>
      <c r="Z132" s="1105" t="s">
        <v>1151</v>
      </c>
      <c r="AA132" s="1108" t="s">
        <v>2170</v>
      </c>
      <c r="AB132" s="1105" t="s">
        <v>661</v>
      </c>
      <c r="AC132" s="1105" t="s">
        <v>58</v>
      </c>
      <c r="AD132" s="1105" t="s">
        <v>266</v>
      </c>
      <c r="AE132" s="1105" t="s">
        <v>691</v>
      </c>
      <c r="AG132" s="1105" t="s">
        <v>661</v>
      </c>
      <c r="AH132" s="1108" t="s">
        <v>69</v>
      </c>
      <c r="AI132" s="1108" t="s">
        <v>450</v>
      </c>
      <c r="AJ132" s="1108" t="s">
        <v>691</v>
      </c>
      <c r="AL132" s="1108" t="s">
        <v>661</v>
      </c>
      <c r="AM132" s="1108" t="s">
        <v>109</v>
      </c>
      <c r="AN132" s="1108" t="s">
        <v>84</v>
      </c>
      <c r="AO132" s="1108" t="s">
        <v>691</v>
      </c>
      <c r="AQ132" s="1108" t="s">
        <v>661</v>
      </c>
      <c r="AR132" s="1108" t="s">
        <v>72</v>
      </c>
      <c r="AS132" s="1108" t="s">
        <v>718</v>
      </c>
      <c r="AT132" s="1108" t="s">
        <v>852</v>
      </c>
      <c r="AV132" s="1108" t="s">
        <v>661</v>
      </c>
      <c r="AW132" s="1108" t="s">
        <v>1097</v>
      </c>
      <c r="AX132" s="1108" t="s">
        <v>553</v>
      </c>
      <c r="AY132" s="1108" t="s">
        <v>691</v>
      </c>
      <c r="AZ132" s="1108" t="s">
        <v>1151</v>
      </c>
      <c r="BA132" s="1108" t="s">
        <v>661</v>
      </c>
      <c r="BB132" s="1108" t="s">
        <v>392</v>
      </c>
      <c r="BC132" s="1108" t="s">
        <v>694</v>
      </c>
      <c r="BD132" s="1108" t="s">
        <v>2171</v>
      </c>
      <c r="BF132" s="1108" t="s">
        <v>661</v>
      </c>
      <c r="BG132" s="1108" t="s">
        <v>1069</v>
      </c>
      <c r="BH132" s="1108" t="s">
        <v>632</v>
      </c>
      <c r="BI132" s="1108" t="s">
        <v>691</v>
      </c>
      <c r="BK132" s="1108" t="s">
        <v>661</v>
      </c>
    </row>
    <row r="133" spans="1:63">
      <c r="A133" s="1105">
        <v>132</v>
      </c>
      <c r="B133" s="1105" t="s">
        <v>2092</v>
      </c>
      <c r="C133" s="1105" t="s">
        <v>2173</v>
      </c>
      <c r="D133" s="1105" t="s">
        <v>2176</v>
      </c>
      <c r="E133" s="1105" t="s">
        <v>2177</v>
      </c>
      <c r="F133" s="1105" t="s">
        <v>2179</v>
      </c>
      <c r="G133" s="1108">
        <v>121</v>
      </c>
      <c r="H133" s="1105" t="s">
        <v>685</v>
      </c>
      <c r="I133" s="1105" t="s">
        <v>2107</v>
      </c>
      <c r="J133" s="1105" t="s">
        <v>2182</v>
      </c>
      <c r="K133" s="1105" t="s">
        <v>451</v>
      </c>
      <c r="L133" s="1105" t="s">
        <v>2189</v>
      </c>
      <c r="M133" s="1105" t="s">
        <v>1388</v>
      </c>
      <c r="N133" s="1105" t="s">
        <v>1537</v>
      </c>
      <c r="P133" s="1105" t="s">
        <v>691</v>
      </c>
      <c r="Q133" s="1105" t="s">
        <v>638</v>
      </c>
      <c r="R133" s="1105" t="s">
        <v>642</v>
      </c>
      <c r="S133" s="1108" t="s">
        <v>2169</v>
      </c>
      <c r="T133" s="1105" t="s">
        <v>645</v>
      </c>
      <c r="U133" s="1105" t="s">
        <v>497</v>
      </c>
      <c r="V133" s="1105" t="s">
        <v>17</v>
      </c>
      <c r="W133" s="1105" t="s">
        <v>649</v>
      </c>
      <c r="X133" s="1105" t="s">
        <v>44</v>
      </c>
      <c r="Y133" s="1105" t="s">
        <v>659</v>
      </c>
      <c r="Z133" s="1105" t="s">
        <v>691</v>
      </c>
      <c r="AA133" s="1108" t="s">
        <v>2190</v>
      </c>
      <c r="AB133" s="1105" t="s">
        <v>661</v>
      </c>
      <c r="AC133" s="1105" t="s">
        <v>58</v>
      </c>
      <c r="AD133" s="1105" t="s">
        <v>266</v>
      </c>
      <c r="AE133" s="1105" t="s">
        <v>691</v>
      </c>
      <c r="AG133" s="1105" t="s">
        <v>661</v>
      </c>
      <c r="AH133" s="1105" t="s">
        <v>1069</v>
      </c>
      <c r="AI133" s="1105" t="s">
        <v>632</v>
      </c>
      <c r="AJ133" s="1105" t="s">
        <v>691</v>
      </c>
      <c r="AL133" s="1105" t="s">
        <v>661</v>
      </c>
      <c r="AM133" s="1108" t="s">
        <v>530</v>
      </c>
      <c r="AN133" s="1108" t="s">
        <v>739</v>
      </c>
      <c r="AO133" s="1108" t="s">
        <v>1248</v>
      </c>
      <c r="AQ133" s="1108" t="s">
        <v>661</v>
      </c>
    </row>
    <row r="134" spans="1:63">
      <c r="A134" s="1105">
        <v>133</v>
      </c>
      <c r="B134" s="1105" t="s">
        <v>2092</v>
      </c>
      <c r="C134" s="1105" t="s">
        <v>2173</v>
      </c>
      <c r="D134" s="1105" t="s">
        <v>2176</v>
      </c>
      <c r="E134" s="1105" t="s">
        <v>2177</v>
      </c>
      <c r="F134" s="1105" t="s">
        <v>2179</v>
      </c>
      <c r="H134" s="1105" t="s">
        <v>132</v>
      </c>
      <c r="I134" s="1105" t="s">
        <v>1060</v>
      </c>
      <c r="J134" s="1105" t="s">
        <v>2005</v>
      </c>
      <c r="K134" s="1105" t="s">
        <v>2193</v>
      </c>
      <c r="L134" s="1105" t="s">
        <v>2195</v>
      </c>
      <c r="M134" s="1105" t="s">
        <v>1240</v>
      </c>
      <c r="N134" s="1105" t="s">
        <v>2197</v>
      </c>
      <c r="P134" s="1105" t="s">
        <v>691</v>
      </c>
      <c r="Q134" s="1105" t="s">
        <v>638</v>
      </c>
      <c r="R134" s="1105" t="s">
        <v>642</v>
      </c>
      <c r="S134" s="1108" t="s">
        <v>2169</v>
      </c>
      <c r="T134" s="1105" t="s">
        <v>645</v>
      </c>
      <c r="U134" s="1105" t="s">
        <v>497</v>
      </c>
      <c r="V134" s="1105" t="s">
        <v>17</v>
      </c>
      <c r="W134" s="1105" t="s">
        <v>649</v>
      </c>
      <c r="X134" s="1105" t="s">
        <v>44</v>
      </c>
      <c r="Y134" s="1105" t="s">
        <v>659</v>
      </c>
      <c r="Z134" s="1105" t="s">
        <v>691</v>
      </c>
      <c r="AA134" s="1108" t="s">
        <v>2190</v>
      </c>
      <c r="AB134" s="1105" t="s">
        <v>661</v>
      </c>
      <c r="AC134" s="1105" t="s">
        <v>58</v>
      </c>
      <c r="AD134" s="1105" t="s">
        <v>266</v>
      </c>
      <c r="AE134" s="1105" t="s">
        <v>691</v>
      </c>
      <c r="AG134" s="1105" t="s">
        <v>661</v>
      </c>
      <c r="AH134" s="1105" t="s">
        <v>1069</v>
      </c>
      <c r="AI134" s="1105" t="s">
        <v>632</v>
      </c>
      <c r="AJ134" s="1105" t="s">
        <v>691</v>
      </c>
      <c r="AL134" s="1105" t="s">
        <v>661</v>
      </c>
      <c r="AM134" s="1108" t="s">
        <v>530</v>
      </c>
      <c r="AN134" s="1108" t="s">
        <v>739</v>
      </c>
      <c r="AO134" s="1108" t="s">
        <v>1276</v>
      </c>
      <c r="AQ134" s="1108" t="s">
        <v>661</v>
      </c>
    </row>
    <row r="135" spans="1:63">
      <c r="A135" s="1105">
        <v>134</v>
      </c>
      <c r="B135" s="1105" t="s">
        <v>2092</v>
      </c>
      <c r="C135" s="1105" t="s">
        <v>2173</v>
      </c>
      <c r="D135" s="1105" t="s">
        <v>2176</v>
      </c>
      <c r="E135" s="1105" t="s">
        <v>2177</v>
      </c>
      <c r="F135" s="1105" t="s">
        <v>2179</v>
      </c>
      <c r="H135" s="1105" t="s">
        <v>2199</v>
      </c>
      <c r="I135" s="1105" t="s">
        <v>2200</v>
      </c>
      <c r="J135" s="1105" t="s">
        <v>116</v>
      </c>
      <c r="K135" s="1105" t="s">
        <v>2206</v>
      </c>
      <c r="L135" s="1105" t="s">
        <v>1608</v>
      </c>
      <c r="M135" s="1105" t="s">
        <v>1915</v>
      </c>
      <c r="N135" s="1105" t="s">
        <v>2210</v>
      </c>
      <c r="P135" s="1105" t="s">
        <v>691</v>
      </c>
      <c r="Q135" s="1105" t="s">
        <v>638</v>
      </c>
      <c r="R135" s="1105" t="s">
        <v>642</v>
      </c>
      <c r="S135" s="1108" t="s">
        <v>2169</v>
      </c>
      <c r="T135" s="1105" t="s">
        <v>645</v>
      </c>
      <c r="U135" s="1105" t="s">
        <v>497</v>
      </c>
      <c r="V135" s="1105" t="s">
        <v>17</v>
      </c>
      <c r="W135" s="1105" t="s">
        <v>649</v>
      </c>
      <c r="X135" s="1105" t="s">
        <v>44</v>
      </c>
      <c r="Y135" s="1105" t="s">
        <v>659</v>
      </c>
      <c r="Z135" s="1105" t="s">
        <v>691</v>
      </c>
      <c r="AA135" s="1108" t="s">
        <v>2190</v>
      </c>
      <c r="AB135" s="1105" t="s">
        <v>661</v>
      </c>
      <c r="AC135" s="1105" t="s">
        <v>58</v>
      </c>
      <c r="AD135" s="1105" t="s">
        <v>266</v>
      </c>
      <c r="AE135" s="1105" t="s">
        <v>691</v>
      </c>
      <c r="AG135" s="1105" t="s">
        <v>661</v>
      </c>
      <c r="AH135" s="1108" t="s">
        <v>1069</v>
      </c>
      <c r="AI135" s="1108" t="s">
        <v>632</v>
      </c>
      <c r="AJ135" s="1108" t="s">
        <v>691</v>
      </c>
      <c r="AL135" s="1108" t="s">
        <v>661</v>
      </c>
      <c r="AM135" s="1108" t="s">
        <v>530</v>
      </c>
      <c r="AN135" s="1108" t="s">
        <v>739</v>
      </c>
      <c r="AO135" s="1108" t="s">
        <v>762</v>
      </c>
      <c r="AQ135" s="1108" t="s">
        <v>661</v>
      </c>
    </row>
    <row r="136" spans="1:63">
      <c r="A136" s="1105">
        <v>135</v>
      </c>
      <c r="B136" s="1105" t="s">
        <v>2092</v>
      </c>
      <c r="C136" s="1105" t="s">
        <v>2173</v>
      </c>
      <c r="D136" s="1105" t="s">
        <v>2176</v>
      </c>
      <c r="E136" s="1105" t="s">
        <v>2177</v>
      </c>
      <c r="F136" s="1105" t="s">
        <v>2179</v>
      </c>
      <c r="H136" s="1105" t="s">
        <v>2213</v>
      </c>
      <c r="I136" s="1105" t="s">
        <v>1422</v>
      </c>
      <c r="J136" s="1105" t="s">
        <v>891</v>
      </c>
      <c r="K136" s="1105" t="s">
        <v>325</v>
      </c>
      <c r="L136" s="1105" t="s">
        <v>506</v>
      </c>
      <c r="M136" s="1105" t="s">
        <v>1949</v>
      </c>
      <c r="N136" s="1105" t="s">
        <v>2215</v>
      </c>
      <c r="P136" s="1105" t="s">
        <v>691</v>
      </c>
      <c r="Q136" s="1105" t="s">
        <v>638</v>
      </c>
      <c r="R136" s="1105" t="s">
        <v>642</v>
      </c>
      <c r="S136" s="1108" t="s">
        <v>2169</v>
      </c>
      <c r="T136" s="1105" t="s">
        <v>645</v>
      </c>
      <c r="U136" s="1105" t="s">
        <v>497</v>
      </c>
      <c r="V136" s="1105" t="s">
        <v>17</v>
      </c>
      <c r="W136" s="1105" t="s">
        <v>649</v>
      </c>
      <c r="X136" s="1105" t="s">
        <v>44</v>
      </c>
      <c r="Y136" s="1105" t="s">
        <v>659</v>
      </c>
      <c r="Z136" s="1105" t="s">
        <v>691</v>
      </c>
      <c r="AA136" s="1105" t="s">
        <v>2190</v>
      </c>
      <c r="AB136" s="1105" t="s">
        <v>661</v>
      </c>
      <c r="AC136" s="1105" t="s">
        <v>58</v>
      </c>
      <c r="AD136" s="1105" t="s">
        <v>266</v>
      </c>
      <c r="AE136" s="1105" t="s">
        <v>691</v>
      </c>
      <c r="AG136" s="1105" t="s">
        <v>661</v>
      </c>
      <c r="AH136" s="1105" t="s">
        <v>69</v>
      </c>
      <c r="AI136" s="1105" t="s">
        <v>450</v>
      </c>
      <c r="AJ136" s="1105" t="s">
        <v>2218</v>
      </c>
      <c r="AK136" s="1108" t="s">
        <v>2218</v>
      </c>
      <c r="AL136" s="1105" t="s">
        <v>661</v>
      </c>
      <c r="AM136" s="1108" t="s">
        <v>1069</v>
      </c>
      <c r="AN136" s="1108" t="s">
        <v>632</v>
      </c>
      <c r="AO136" s="1108" t="s">
        <v>691</v>
      </c>
      <c r="AQ136" s="1108" t="s">
        <v>661</v>
      </c>
      <c r="AR136" s="1108" t="s">
        <v>530</v>
      </c>
      <c r="AS136" s="1108" t="s">
        <v>739</v>
      </c>
      <c r="AT136" s="1108" t="s">
        <v>1943</v>
      </c>
      <c r="AV136" s="1108" t="s">
        <v>661</v>
      </c>
    </row>
    <row r="137" spans="1:63">
      <c r="A137" s="1105">
        <v>136</v>
      </c>
      <c r="B137" s="1105" t="s">
        <v>2092</v>
      </c>
      <c r="C137" s="1105" t="s">
        <v>2173</v>
      </c>
      <c r="D137" s="1105" t="s">
        <v>2176</v>
      </c>
      <c r="E137" s="1105" t="s">
        <v>2177</v>
      </c>
      <c r="F137" s="1105" t="s">
        <v>2179</v>
      </c>
      <c r="H137" s="1105" t="s">
        <v>2221</v>
      </c>
      <c r="I137" s="1105" t="s">
        <v>2078</v>
      </c>
      <c r="J137" s="1105" t="s">
        <v>1483</v>
      </c>
      <c r="K137" s="1105" t="s">
        <v>1309</v>
      </c>
      <c r="L137" s="1105" t="s">
        <v>1477</v>
      </c>
      <c r="M137" s="1105" t="s">
        <v>121</v>
      </c>
      <c r="N137" s="1105" t="s">
        <v>2225</v>
      </c>
      <c r="P137" s="1105" t="s">
        <v>691</v>
      </c>
      <c r="Q137" s="1105" t="s">
        <v>638</v>
      </c>
      <c r="R137" s="1105" t="s">
        <v>642</v>
      </c>
      <c r="S137" s="1108" t="s">
        <v>2169</v>
      </c>
      <c r="T137" s="1105" t="s">
        <v>645</v>
      </c>
      <c r="U137" s="1105" t="s">
        <v>497</v>
      </c>
      <c r="V137" s="1105" t="s">
        <v>17</v>
      </c>
      <c r="W137" s="1105" t="s">
        <v>649</v>
      </c>
      <c r="X137" s="1105" t="s">
        <v>44</v>
      </c>
      <c r="Y137" s="1105" t="s">
        <v>659</v>
      </c>
      <c r="Z137" s="1105" t="s">
        <v>691</v>
      </c>
      <c r="AA137" s="1108" t="s">
        <v>2190</v>
      </c>
      <c r="AB137" s="1105" t="s">
        <v>661</v>
      </c>
      <c r="AC137" s="1105" t="s">
        <v>58</v>
      </c>
      <c r="AD137" s="1105" t="s">
        <v>266</v>
      </c>
      <c r="AE137" s="1105" t="s">
        <v>691</v>
      </c>
      <c r="AG137" s="1105" t="s">
        <v>661</v>
      </c>
      <c r="AH137" s="1105" t="s">
        <v>69</v>
      </c>
      <c r="AI137" s="1105" t="s">
        <v>450</v>
      </c>
      <c r="AJ137" s="1105" t="s">
        <v>1758</v>
      </c>
      <c r="AK137" s="1108" t="s">
        <v>521</v>
      </c>
      <c r="AL137" s="1105" t="s">
        <v>661</v>
      </c>
      <c r="AM137" s="1108" t="s">
        <v>392</v>
      </c>
      <c r="AN137" s="1108" t="s">
        <v>694</v>
      </c>
      <c r="AO137" s="1108" t="s">
        <v>521</v>
      </c>
      <c r="AP137" s="1108" t="s">
        <v>521</v>
      </c>
      <c r="AQ137" s="1108" t="s">
        <v>661</v>
      </c>
      <c r="AR137" s="1108" t="s">
        <v>1069</v>
      </c>
      <c r="AS137" s="1108" t="s">
        <v>632</v>
      </c>
      <c r="AT137" s="1108" t="s">
        <v>691</v>
      </c>
      <c r="AV137" s="1108" t="s">
        <v>661</v>
      </c>
      <c r="AW137" s="1108" t="s">
        <v>530</v>
      </c>
      <c r="AX137" s="1108" t="s">
        <v>739</v>
      </c>
      <c r="AY137" s="1108" t="s">
        <v>2226</v>
      </c>
      <c r="BA137" s="1108" t="s">
        <v>661</v>
      </c>
    </row>
    <row r="138" spans="1:63">
      <c r="A138" s="1105">
        <v>137</v>
      </c>
      <c r="B138" s="1105" t="s">
        <v>2092</v>
      </c>
      <c r="C138" s="1105" t="s">
        <v>2173</v>
      </c>
      <c r="D138" s="1105" t="s">
        <v>2176</v>
      </c>
      <c r="E138" s="1105" t="s">
        <v>2177</v>
      </c>
      <c r="F138" s="1105" t="s">
        <v>2179</v>
      </c>
      <c r="G138" s="1108">
        <v>121</v>
      </c>
      <c r="H138" s="1105" t="s">
        <v>758</v>
      </c>
      <c r="I138" s="1105" t="s">
        <v>2164</v>
      </c>
      <c r="J138" s="1105" t="s">
        <v>197</v>
      </c>
      <c r="K138" s="1105" t="s">
        <v>1587</v>
      </c>
      <c r="L138" s="1105" t="s">
        <v>2227</v>
      </c>
      <c r="M138" s="1105" t="s">
        <v>2228</v>
      </c>
      <c r="N138" s="1105" t="s">
        <v>2231</v>
      </c>
      <c r="P138" s="1105" t="s">
        <v>691</v>
      </c>
      <c r="Q138" s="1105" t="s">
        <v>638</v>
      </c>
      <c r="R138" s="1105" t="s">
        <v>642</v>
      </c>
      <c r="S138" s="1108" t="s">
        <v>2169</v>
      </c>
      <c r="T138" s="1105" t="s">
        <v>645</v>
      </c>
      <c r="U138" s="1105" t="s">
        <v>497</v>
      </c>
      <c r="V138" s="1105" t="s">
        <v>17</v>
      </c>
      <c r="W138" s="1105" t="s">
        <v>649</v>
      </c>
      <c r="X138" s="1105" t="s">
        <v>44</v>
      </c>
      <c r="Y138" s="1105" t="s">
        <v>659</v>
      </c>
      <c r="Z138" s="1105" t="s">
        <v>691</v>
      </c>
      <c r="AA138" s="1108" t="s">
        <v>2190</v>
      </c>
      <c r="AB138" s="1105" t="s">
        <v>661</v>
      </c>
      <c r="AC138" s="1105" t="s">
        <v>58</v>
      </c>
      <c r="AD138" s="1105" t="s">
        <v>266</v>
      </c>
      <c r="AE138" s="1105" t="s">
        <v>691</v>
      </c>
      <c r="AG138" s="1105" t="s">
        <v>661</v>
      </c>
      <c r="AH138" s="1108" t="s">
        <v>1069</v>
      </c>
      <c r="AI138" s="1108" t="s">
        <v>632</v>
      </c>
      <c r="AJ138" s="1108" t="s">
        <v>691</v>
      </c>
      <c r="AL138" s="1108" t="s">
        <v>661</v>
      </c>
      <c r="AM138" s="1108" t="s">
        <v>530</v>
      </c>
      <c r="AN138" s="1108" t="s">
        <v>739</v>
      </c>
      <c r="AO138" s="1108" t="s">
        <v>691</v>
      </c>
      <c r="AQ138" s="1108" t="s">
        <v>661</v>
      </c>
    </row>
    <row r="139" spans="1:63">
      <c r="A139" s="1105">
        <v>138</v>
      </c>
      <c r="B139" s="1105" t="s">
        <v>2092</v>
      </c>
      <c r="C139" s="1105" t="s">
        <v>2173</v>
      </c>
      <c r="D139" s="1105" t="s">
        <v>2176</v>
      </c>
      <c r="E139" s="1105" t="s">
        <v>2177</v>
      </c>
      <c r="F139" s="1105" t="s">
        <v>2179</v>
      </c>
      <c r="H139" s="1105" t="s">
        <v>2032</v>
      </c>
      <c r="I139" s="1105" t="s">
        <v>1789</v>
      </c>
      <c r="J139" s="1105" t="s">
        <v>2232</v>
      </c>
      <c r="K139" s="1105" t="s">
        <v>1188</v>
      </c>
      <c r="L139" s="1105" t="s">
        <v>2233</v>
      </c>
      <c r="M139" s="1105" t="s">
        <v>2234</v>
      </c>
      <c r="N139" s="1105" t="s">
        <v>2235</v>
      </c>
      <c r="P139" s="1105" t="s">
        <v>691</v>
      </c>
      <c r="Q139" s="1105" t="s">
        <v>638</v>
      </c>
      <c r="R139" s="1105" t="s">
        <v>642</v>
      </c>
      <c r="S139" s="1108" t="s">
        <v>2169</v>
      </c>
      <c r="T139" s="1105" t="s">
        <v>645</v>
      </c>
      <c r="U139" s="1105" t="s">
        <v>497</v>
      </c>
      <c r="V139" s="1105" t="s">
        <v>17</v>
      </c>
      <c r="W139" s="1105" t="s">
        <v>649</v>
      </c>
      <c r="X139" s="1105" t="s">
        <v>44</v>
      </c>
      <c r="Y139" s="1105" t="s">
        <v>659</v>
      </c>
      <c r="Z139" s="1105" t="s">
        <v>691</v>
      </c>
      <c r="AA139" s="1108" t="s">
        <v>2190</v>
      </c>
      <c r="AB139" s="1105" t="s">
        <v>661</v>
      </c>
      <c r="AC139" s="1105" t="s">
        <v>58</v>
      </c>
      <c r="AD139" s="1105" t="s">
        <v>266</v>
      </c>
      <c r="AE139" s="1105" t="s">
        <v>691</v>
      </c>
      <c r="AG139" s="1105" t="s">
        <v>661</v>
      </c>
      <c r="AH139" s="1108" t="s">
        <v>1069</v>
      </c>
      <c r="AI139" s="1108" t="s">
        <v>632</v>
      </c>
      <c r="AJ139" s="1108" t="s">
        <v>691</v>
      </c>
      <c r="AL139" s="1108" t="s">
        <v>661</v>
      </c>
      <c r="AM139" s="1108" t="s">
        <v>530</v>
      </c>
      <c r="AN139" s="1108" t="s">
        <v>739</v>
      </c>
      <c r="AO139" s="1108" t="s">
        <v>328</v>
      </c>
      <c r="AQ139" s="1108" t="s">
        <v>661</v>
      </c>
    </row>
    <row r="140" spans="1:63">
      <c r="A140" s="1105">
        <v>139</v>
      </c>
      <c r="B140" s="1105" t="s">
        <v>2092</v>
      </c>
      <c r="C140" s="1105" t="s">
        <v>2173</v>
      </c>
      <c r="D140" s="1105" t="s">
        <v>2176</v>
      </c>
      <c r="E140" s="1105" t="s">
        <v>2177</v>
      </c>
      <c r="F140" s="1105" t="s">
        <v>2179</v>
      </c>
      <c r="H140" s="1105" t="s">
        <v>2238</v>
      </c>
      <c r="I140" s="1105" t="s">
        <v>49</v>
      </c>
      <c r="J140" s="1105" t="s">
        <v>2089</v>
      </c>
      <c r="K140" s="1105" t="s">
        <v>2112</v>
      </c>
      <c r="L140" s="1105" t="s">
        <v>2243</v>
      </c>
      <c r="M140" s="1105" t="s">
        <v>775</v>
      </c>
      <c r="N140" s="1105" t="s">
        <v>2244</v>
      </c>
      <c r="P140" s="1105" t="s">
        <v>691</v>
      </c>
      <c r="Q140" s="1105" t="s">
        <v>638</v>
      </c>
      <c r="R140" s="1105" t="s">
        <v>642</v>
      </c>
      <c r="S140" s="1108" t="s">
        <v>2169</v>
      </c>
      <c r="T140" s="1105" t="s">
        <v>645</v>
      </c>
      <c r="U140" s="1105" t="s">
        <v>497</v>
      </c>
      <c r="V140" s="1105" t="s">
        <v>17</v>
      </c>
      <c r="W140" s="1105" t="s">
        <v>649</v>
      </c>
      <c r="X140" s="1105" t="s">
        <v>44</v>
      </c>
      <c r="Y140" s="1105" t="s">
        <v>659</v>
      </c>
      <c r="Z140" s="1105" t="s">
        <v>691</v>
      </c>
      <c r="AA140" s="1105" t="s">
        <v>2190</v>
      </c>
      <c r="AB140" s="1105" t="s">
        <v>661</v>
      </c>
      <c r="AC140" s="1105" t="s">
        <v>58</v>
      </c>
      <c r="AD140" s="1105" t="s">
        <v>266</v>
      </c>
      <c r="AE140" s="1105" t="s">
        <v>691</v>
      </c>
      <c r="AG140" s="1105" t="s">
        <v>661</v>
      </c>
      <c r="AH140" s="1105" t="s">
        <v>1069</v>
      </c>
      <c r="AI140" s="1105" t="s">
        <v>632</v>
      </c>
      <c r="AJ140" s="1105" t="s">
        <v>691</v>
      </c>
      <c r="AL140" s="1105" t="s">
        <v>661</v>
      </c>
    </row>
    <row r="141" spans="1:63">
      <c r="A141" s="1105">
        <v>140</v>
      </c>
      <c r="B141" s="1105" t="s">
        <v>2092</v>
      </c>
      <c r="C141" s="1105" t="s">
        <v>2173</v>
      </c>
      <c r="D141" s="1105" t="s">
        <v>2176</v>
      </c>
      <c r="E141" s="1105" t="s">
        <v>2177</v>
      </c>
      <c r="F141" s="1105" t="s">
        <v>2179</v>
      </c>
      <c r="H141" s="1105" t="s">
        <v>2248</v>
      </c>
      <c r="I141" s="1105" t="s">
        <v>2249</v>
      </c>
      <c r="J141" s="1105" t="s">
        <v>2250</v>
      </c>
      <c r="K141" s="1105" t="s">
        <v>2251</v>
      </c>
      <c r="L141" s="1105" t="s">
        <v>2252</v>
      </c>
      <c r="M141" s="1105" t="s">
        <v>2253</v>
      </c>
      <c r="N141" s="1105" t="s">
        <v>2254</v>
      </c>
      <c r="P141" s="1105" t="s">
        <v>691</v>
      </c>
      <c r="Q141" s="1105" t="s">
        <v>638</v>
      </c>
      <c r="R141" s="1105" t="s">
        <v>642</v>
      </c>
      <c r="S141" s="1108" t="s">
        <v>2169</v>
      </c>
      <c r="T141" s="1105" t="s">
        <v>645</v>
      </c>
      <c r="U141" s="1105" t="s">
        <v>497</v>
      </c>
      <c r="V141" s="1105" t="s">
        <v>17</v>
      </c>
      <c r="W141" s="1105" t="s">
        <v>649</v>
      </c>
      <c r="X141" s="1105" t="s">
        <v>44</v>
      </c>
      <c r="Y141" s="1105" t="s">
        <v>659</v>
      </c>
      <c r="Z141" s="1105" t="s">
        <v>691</v>
      </c>
      <c r="AA141" s="1108" t="s">
        <v>2190</v>
      </c>
      <c r="AB141" s="1105" t="s">
        <v>661</v>
      </c>
      <c r="AC141" s="1105" t="s">
        <v>58</v>
      </c>
      <c r="AD141" s="1105" t="s">
        <v>266</v>
      </c>
      <c r="AE141" s="1105" t="s">
        <v>691</v>
      </c>
      <c r="AG141" s="1105" t="s">
        <v>661</v>
      </c>
      <c r="AH141" s="1105" t="s">
        <v>1069</v>
      </c>
      <c r="AI141" s="1105" t="s">
        <v>632</v>
      </c>
      <c r="AJ141" s="1105" t="s">
        <v>691</v>
      </c>
      <c r="AL141" s="1105" t="s">
        <v>661</v>
      </c>
      <c r="AM141" s="1108" t="s">
        <v>530</v>
      </c>
      <c r="AN141" s="1108" t="s">
        <v>739</v>
      </c>
      <c r="AO141" s="1108" t="s">
        <v>992</v>
      </c>
      <c r="AQ141" s="1108" t="s">
        <v>661</v>
      </c>
    </row>
    <row r="142" spans="1:63">
      <c r="A142" s="1105">
        <v>141</v>
      </c>
      <c r="B142" s="1105" t="s">
        <v>2092</v>
      </c>
      <c r="C142" s="1105" t="s">
        <v>2173</v>
      </c>
      <c r="D142" s="1105" t="s">
        <v>2176</v>
      </c>
      <c r="E142" s="1105" t="s">
        <v>2177</v>
      </c>
      <c r="F142" s="1105" t="s">
        <v>2179</v>
      </c>
      <c r="H142" s="1105" t="s">
        <v>2260</v>
      </c>
      <c r="I142" s="1105" t="s">
        <v>2262</v>
      </c>
      <c r="J142" s="1105" t="s">
        <v>841</v>
      </c>
      <c r="K142" s="1105" t="s">
        <v>2263</v>
      </c>
      <c r="L142" s="1105" t="s">
        <v>2264</v>
      </c>
      <c r="M142" s="1105" t="s">
        <v>2265</v>
      </c>
      <c r="N142" s="1105" t="s">
        <v>1599</v>
      </c>
      <c r="P142" s="1105" t="s">
        <v>691</v>
      </c>
      <c r="Q142" s="1105" t="s">
        <v>638</v>
      </c>
      <c r="R142" s="1105" t="s">
        <v>642</v>
      </c>
      <c r="S142" s="1108" t="s">
        <v>2169</v>
      </c>
      <c r="T142" s="1105" t="s">
        <v>645</v>
      </c>
      <c r="U142" s="1105" t="s">
        <v>497</v>
      </c>
      <c r="V142" s="1105" t="s">
        <v>17</v>
      </c>
      <c r="W142" s="1105" t="s">
        <v>649</v>
      </c>
      <c r="X142" s="1105" t="s">
        <v>44</v>
      </c>
      <c r="Y142" s="1105" t="s">
        <v>659</v>
      </c>
      <c r="Z142" s="1105" t="s">
        <v>691</v>
      </c>
      <c r="AA142" s="1108" t="s">
        <v>2190</v>
      </c>
      <c r="AB142" s="1105" t="s">
        <v>661</v>
      </c>
      <c r="AC142" s="1105" t="s">
        <v>58</v>
      </c>
      <c r="AD142" s="1105" t="s">
        <v>266</v>
      </c>
      <c r="AE142" s="1105" t="s">
        <v>691</v>
      </c>
      <c r="AG142" s="1105" t="s">
        <v>661</v>
      </c>
      <c r="AH142" s="1105" t="s">
        <v>1069</v>
      </c>
      <c r="AI142" s="1105" t="s">
        <v>632</v>
      </c>
      <c r="AJ142" s="1105" t="s">
        <v>691</v>
      </c>
      <c r="AL142" s="1105" t="s">
        <v>661</v>
      </c>
    </row>
    <row r="143" spans="1:63">
      <c r="A143" s="1105">
        <v>142</v>
      </c>
      <c r="B143" s="1105" t="s">
        <v>2092</v>
      </c>
      <c r="C143" s="1105" t="s">
        <v>2173</v>
      </c>
      <c r="D143" s="1105" t="s">
        <v>2176</v>
      </c>
      <c r="E143" s="1105" t="s">
        <v>2177</v>
      </c>
      <c r="F143" s="1105" t="s">
        <v>2179</v>
      </c>
      <c r="H143" s="1105" t="s">
        <v>2266</v>
      </c>
      <c r="I143" s="1105" t="s">
        <v>2268</v>
      </c>
      <c r="J143" s="1105" t="s">
        <v>573</v>
      </c>
      <c r="K143" s="1105" t="s">
        <v>2269</v>
      </c>
      <c r="L143" s="1105" t="s">
        <v>2271</v>
      </c>
      <c r="M143" s="1105" t="s">
        <v>2176</v>
      </c>
      <c r="N143" s="1105" t="s">
        <v>2273</v>
      </c>
      <c r="P143" s="1105" t="s">
        <v>691</v>
      </c>
      <c r="Q143" s="1105" t="s">
        <v>638</v>
      </c>
      <c r="R143" s="1105" t="s">
        <v>642</v>
      </c>
      <c r="S143" s="1108" t="s">
        <v>2169</v>
      </c>
      <c r="T143" s="1105" t="s">
        <v>645</v>
      </c>
      <c r="U143" s="1105" t="s">
        <v>497</v>
      </c>
      <c r="V143" s="1105" t="s">
        <v>17</v>
      </c>
      <c r="W143" s="1105" t="s">
        <v>649</v>
      </c>
      <c r="X143" s="1105" t="s">
        <v>44</v>
      </c>
      <c r="Y143" s="1105" t="s">
        <v>659</v>
      </c>
      <c r="Z143" s="1105" t="s">
        <v>691</v>
      </c>
      <c r="AA143" s="1105" t="s">
        <v>2190</v>
      </c>
      <c r="AB143" s="1105" t="s">
        <v>661</v>
      </c>
      <c r="AC143" s="1105" t="s">
        <v>58</v>
      </c>
      <c r="AD143" s="1105" t="s">
        <v>266</v>
      </c>
      <c r="AE143" s="1105" t="s">
        <v>691</v>
      </c>
      <c r="AG143" s="1105" t="s">
        <v>661</v>
      </c>
      <c r="AH143" s="1105" t="s">
        <v>1069</v>
      </c>
      <c r="AI143" s="1105" t="s">
        <v>632</v>
      </c>
      <c r="AJ143" s="1105" t="s">
        <v>691</v>
      </c>
      <c r="AL143" s="1105" t="s">
        <v>661</v>
      </c>
      <c r="AM143" s="1105" t="s">
        <v>530</v>
      </c>
      <c r="AN143" s="1105" t="s">
        <v>739</v>
      </c>
      <c r="AO143" s="1105" t="s">
        <v>691</v>
      </c>
      <c r="AQ143" s="1105" t="s">
        <v>661</v>
      </c>
    </row>
    <row r="144" spans="1:63">
      <c r="A144" s="1105">
        <v>143</v>
      </c>
      <c r="B144" s="1105" t="s">
        <v>2092</v>
      </c>
      <c r="C144" s="1105" t="s">
        <v>2173</v>
      </c>
      <c r="D144" s="1105" t="s">
        <v>2176</v>
      </c>
      <c r="E144" s="1105" t="s">
        <v>2177</v>
      </c>
      <c r="F144" s="1105" t="s">
        <v>2179</v>
      </c>
      <c r="G144" s="1108">
        <v>121</v>
      </c>
      <c r="H144" s="1105" t="s">
        <v>2275</v>
      </c>
      <c r="I144" s="1105" t="s">
        <v>2277</v>
      </c>
      <c r="J144" s="1105" t="s">
        <v>2013</v>
      </c>
      <c r="K144" s="1105" t="s">
        <v>1724</v>
      </c>
      <c r="L144" s="1105" t="s">
        <v>262</v>
      </c>
      <c r="M144" s="1105" t="s">
        <v>1835</v>
      </c>
      <c r="N144" s="1105" t="s">
        <v>2280</v>
      </c>
      <c r="P144" s="1105" t="s">
        <v>691</v>
      </c>
      <c r="Q144" s="1105" t="s">
        <v>638</v>
      </c>
      <c r="R144" s="1105" t="s">
        <v>642</v>
      </c>
      <c r="S144" s="1108" t="s">
        <v>2169</v>
      </c>
      <c r="T144" s="1105" t="s">
        <v>645</v>
      </c>
      <c r="U144" s="1105" t="s">
        <v>497</v>
      </c>
      <c r="V144" s="1105" t="s">
        <v>17</v>
      </c>
      <c r="W144" s="1105" t="s">
        <v>649</v>
      </c>
      <c r="X144" s="1105" t="s">
        <v>44</v>
      </c>
      <c r="Y144" s="1105" t="s">
        <v>659</v>
      </c>
      <c r="Z144" s="1105" t="s">
        <v>691</v>
      </c>
      <c r="AA144" s="1108" t="s">
        <v>2190</v>
      </c>
      <c r="AB144" s="1105" t="s">
        <v>661</v>
      </c>
      <c r="AC144" s="1105" t="s">
        <v>58</v>
      </c>
      <c r="AD144" s="1105" t="s">
        <v>266</v>
      </c>
      <c r="AE144" s="1105" t="s">
        <v>691</v>
      </c>
      <c r="AG144" s="1105" t="s">
        <v>661</v>
      </c>
      <c r="AH144" s="1105" t="s">
        <v>1069</v>
      </c>
      <c r="AI144" s="1105" t="s">
        <v>632</v>
      </c>
      <c r="AJ144" s="1105" t="s">
        <v>691</v>
      </c>
      <c r="AL144" s="1105" t="s">
        <v>661</v>
      </c>
      <c r="AM144" s="1108" t="s">
        <v>530</v>
      </c>
      <c r="AN144" s="1108" t="s">
        <v>739</v>
      </c>
      <c r="AO144" s="1108" t="s">
        <v>2027</v>
      </c>
      <c r="AQ144" s="1108" t="s">
        <v>661</v>
      </c>
    </row>
    <row r="145" spans="1:53">
      <c r="A145" s="1105">
        <v>144</v>
      </c>
      <c r="B145" s="1105" t="s">
        <v>2092</v>
      </c>
      <c r="C145" s="1105" t="s">
        <v>2173</v>
      </c>
      <c r="D145" s="1105" t="s">
        <v>2176</v>
      </c>
      <c r="E145" s="1105" t="s">
        <v>2177</v>
      </c>
      <c r="F145" s="1105" t="s">
        <v>2179</v>
      </c>
      <c r="H145" s="1105" t="s">
        <v>2283</v>
      </c>
      <c r="I145" s="1105" t="s">
        <v>2285</v>
      </c>
      <c r="J145" s="1105" t="s">
        <v>191</v>
      </c>
      <c r="K145" s="1105" t="s">
        <v>2287</v>
      </c>
      <c r="L145" s="1105" t="s">
        <v>2289</v>
      </c>
      <c r="M145" s="1105" t="s">
        <v>2290</v>
      </c>
      <c r="N145" s="1105" t="s">
        <v>2291</v>
      </c>
      <c r="P145" s="1105" t="s">
        <v>691</v>
      </c>
      <c r="Q145" s="1105" t="s">
        <v>638</v>
      </c>
      <c r="R145" s="1105" t="s">
        <v>642</v>
      </c>
      <c r="S145" s="1108" t="s">
        <v>2169</v>
      </c>
      <c r="T145" s="1105" t="s">
        <v>645</v>
      </c>
      <c r="U145" s="1105" t="s">
        <v>497</v>
      </c>
      <c r="V145" s="1105" t="s">
        <v>17</v>
      </c>
      <c r="W145" s="1105" t="s">
        <v>649</v>
      </c>
      <c r="X145" s="1105" t="s">
        <v>44</v>
      </c>
      <c r="Y145" s="1105" t="s">
        <v>659</v>
      </c>
      <c r="Z145" s="1105" t="s">
        <v>691</v>
      </c>
      <c r="AA145" s="1108" t="s">
        <v>2190</v>
      </c>
      <c r="AB145" s="1105" t="s">
        <v>661</v>
      </c>
      <c r="AC145" s="1105" t="s">
        <v>58</v>
      </c>
      <c r="AD145" s="1105" t="s">
        <v>266</v>
      </c>
      <c r="AE145" s="1105" t="s">
        <v>691</v>
      </c>
      <c r="AG145" s="1105" t="s">
        <v>661</v>
      </c>
      <c r="AH145" s="1105" t="s">
        <v>1069</v>
      </c>
      <c r="AI145" s="1105" t="s">
        <v>632</v>
      </c>
      <c r="AJ145" s="1105" t="s">
        <v>691</v>
      </c>
      <c r="AL145" s="1105" t="s">
        <v>661</v>
      </c>
      <c r="AM145" s="1108" t="s">
        <v>530</v>
      </c>
      <c r="AN145" s="1108" t="s">
        <v>739</v>
      </c>
      <c r="AO145" s="1108" t="s">
        <v>691</v>
      </c>
      <c r="AQ145" s="1108" t="s">
        <v>661</v>
      </c>
    </row>
    <row r="146" spans="1:53">
      <c r="A146" s="1105">
        <v>145</v>
      </c>
      <c r="B146" s="1105" t="s">
        <v>2092</v>
      </c>
      <c r="C146" s="1105" t="s">
        <v>2173</v>
      </c>
      <c r="D146" s="1105" t="s">
        <v>2176</v>
      </c>
      <c r="E146" s="1105" t="s">
        <v>2177</v>
      </c>
      <c r="F146" s="1105" t="s">
        <v>2179</v>
      </c>
      <c r="H146" s="1105" t="s">
        <v>429</v>
      </c>
      <c r="I146" s="1105" t="s">
        <v>426</v>
      </c>
      <c r="J146" s="1105" t="s">
        <v>588</v>
      </c>
      <c r="K146" s="1105" t="s">
        <v>2294</v>
      </c>
      <c r="L146" s="1105" t="s">
        <v>282</v>
      </c>
      <c r="M146" s="1105" t="s">
        <v>2295</v>
      </c>
      <c r="N146" s="1105" t="s">
        <v>2293</v>
      </c>
      <c r="P146" s="1105" t="s">
        <v>691</v>
      </c>
      <c r="Q146" s="1105" t="s">
        <v>638</v>
      </c>
      <c r="R146" s="1105" t="s">
        <v>642</v>
      </c>
      <c r="S146" s="1108" t="s">
        <v>2169</v>
      </c>
      <c r="T146" s="1105" t="s">
        <v>645</v>
      </c>
      <c r="U146" s="1105" t="s">
        <v>497</v>
      </c>
      <c r="V146" s="1105" t="s">
        <v>17</v>
      </c>
      <c r="W146" s="1105" t="s">
        <v>649</v>
      </c>
      <c r="X146" s="1105" t="s">
        <v>44</v>
      </c>
      <c r="Y146" s="1105" t="s">
        <v>659</v>
      </c>
      <c r="Z146" s="1105" t="s">
        <v>691</v>
      </c>
      <c r="AA146" s="1108" t="s">
        <v>2190</v>
      </c>
      <c r="AB146" s="1105" t="s">
        <v>661</v>
      </c>
      <c r="AC146" s="1105" t="s">
        <v>58</v>
      </c>
      <c r="AD146" s="1105" t="s">
        <v>266</v>
      </c>
      <c r="AE146" s="1105" t="s">
        <v>691</v>
      </c>
      <c r="AG146" s="1105" t="s">
        <v>661</v>
      </c>
      <c r="AH146" s="1105" t="s">
        <v>392</v>
      </c>
      <c r="AI146" s="1105" t="s">
        <v>694</v>
      </c>
      <c r="AJ146" s="1105" t="s">
        <v>888</v>
      </c>
      <c r="AK146" s="1108" t="s">
        <v>2297</v>
      </c>
      <c r="AL146" s="1105" t="s">
        <v>661</v>
      </c>
      <c r="AM146" s="1108" t="s">
        <v>1069</v>
      </c>
      <c r="AN146" s="1108" t="s">
        <v>632</v>
      </c>
      <c r="AO146" s="1108" t="s">
        <v>691</v>
      </c>
      <c r="AQ146" s="1108" t="s">
        <v>661</v>
      </c>
    </row>
    <row r="147" spans="1:53">
      <c r="A147" s="1105">
        <v>146</v>
      </c>
      <c r="B147" s="1105" t="s">
        <v>2092</v>
      </c>
      <c r="C147" s="1105" t="s">
        <v>2173</v>
      </c>
      <c r="D147" s="1105" t="s">
        <v>2176</v>
      </c>
      <c r="E147" s="1105" t="s">
        <v>2177</v>
      </c>
      <c r="F147" s="1105" t="s">
        <v>2179</v>
      </c>
      <c r="H147" s="1105" t="s">
        <v>1684</v>
      </c>
      <c r="I147" s="1105" t="s">
        <v>2299</v>
      </c>
      <c r="J147" s="1105" t="s">
        <v>1015</v>
      </c>
      <c r="K147" s="1105" t="s">
        <v>1626</v>
      </c>
      <c r="L147" s="1105" t="s">
        <v>484</v>
      </c>
      <c r="M147" s="1105" t="s">
        <v>2301</v>
      </c>
      <c r="N147" s="1105" t="s">
        <v>2305</v>
      </c>
      <c r="P147" s="1105" t="s">
        <v>691</v>
      </c>
      <c r="Q147" s="1105" t="s">
        <v>638</v>
      </c>
      <c r="R147" s="1105" t="s">
        <v>642</v>
      </c>
      <c r="S147" s="1108" t="s">
        <v>2169</v>
      </c>
      <c r="T147" s="1105" t="s">
        <v>645</v>
      </c>
      <c r="U147" s="1105" t="s">
        <v>497</v>
      </c>
      <c r="V147" s="1105" t="s">
        <v>17</v>
      </c>
      <c r="W147" s="1105" t="s">
        <v>649</v>
      </c>
      <c r="X147" s="1105" t="s">
        <v>44</v>
      </c>
      <c r="Y147" s="1105" t="s">
        <v>659</v>
      </c>
      <c r="Z147" s="1105" t="s">
        <v>691</v>
      </c>
      <c r="AA147" s="1108" t="s">
        <v>2190</v>
      </c>
      <c r="AB147" s="1105" t="s">
        <v>661</v>
      </c>
      <c r="AC147" s="1105" t="s">
        <v>58</v>
      </c>
      <c r="AD147" s="1105" t="s">
        <v>266</v>
      </c>
      <c r="AE147" s="1105" t="s">
        <v>691</v>
      </c>
      <c r="AG147" s="1105" t="s">
        <v>661</v>
      </c>
      <c r="AH147" s="1105" t="s">
        <v>1069</v>
      </c>
      <c r="AI147" s="1105" t="s">
        <v>632</v>
      </c>
      <c r="AJ147" s="1105" t="s">
        <v>691</v>
      </c>
      <c r="AL147" s="1105" t="s">
        <v>661</v>
      </c>
      <c r="AM147" s="1105" t="s">
        <v>1798</v>
      </c>
      <c r="AN147" s="1105" t="s">
        <v>1801</v>
      </c>
      <c r="AO147" s="1105" t="s">
        <v>849</v>
      </c>
      <c r="AP147" s="1108" t="s">
        <v>849</v>
      </c>
      <c r="AQ147" s="1105" t="s">
        <v>661</v>
      </c>
    </row>
    <row r="148" spans="1:53">
      <c r="A148" s="1105">
        <v>147</v>
      </c>
      <c r="B148" s="1105" t="s">
        <v>2092</v>
      </c>
      <c r="C148" s="1105" t="s">
        <v>2173</v>
      </c>
      <c r="D148" s="1105" t="s">
        <v>2176</v>
      </c>
      <c r="E148" s="1105" t="s">
        <v>2177</v>
      </c>
      <c r="F148" s="1105" t="s">
        <v>2179</v>
      </c>
      <c r="H148" s="1105" t="s">
        <v>295</v>
      </c>
      <c r="I148" s="1105" t="s">
        <v>2308</v>
      </c>
      <c r="J148" s="1105" t="s">
        <v>1957</v>
      </c>
      <c r="K148" s="1105" t="s">
        <v>2311</v>
      </c>
      <c r="L148" s="1105" t="s">
        <v>2313</v>
      </c>
      <c r="M148" s="1105" t="s">
        <v>2315</v>
      </c>
      <c r="N148" s="1105" t="s">
        <v>1176</v>
      </c>
      <c r="P148" s="1105" t="s">
        <v>691</v>
      </c>
      <c r="Q148" s="1105" t="s">
        <v>638</v>
      </c>
      <c r="R148" s="1105" t="s">
        <v>642</v>
      </c>
      <c r="S148" s="1108" t="s">
        <v>2169</v>
      </c>
      <c r="T148" s="1105" t="s">
        <v>645</v>
      </c>
      <c r="U148" s="1105" t="s">
        <v>497</v>
      </c>
      <c r="V148" s="1105" t="s">
        <v>17</v>
      </c>
      <c r="W148" s="1105" t="s">
        <v>649</v>
      </c>
      <c r="X148" s="1105" t="s">
        <v>44</v>
      </c>
      <c r="Y148" s="1105" t="s">
        <v>659</v>
      </c>
      <c r="Z148" s="1105" t="s">
        <v>691</v>
      </c>
      <c r="AA148" s="1105" t="s">
        <v>2190</v>
      </c>
      <c r="AB148" s="1105" t="s">
        <v>661</v>
      </c>
      <c r="AC148" s="1105" t="s">
        <v>58</v>
      </c>
      <c r="AD148" s="1105" t="s">
        <v>266</v>
      </c>
      <c r="AE148" s="1105" t="s">
        <v>691</v>
      </c>
      <c r="AG148" s="1105" t="s">
        <v>661</v>
      </c>
      <c r="AH148" s="1105" t="s">
        <v>69</v>
      </c>
      <c r="AI148" s="1105" t="s">
        <v>450</v>
      </c>
      <c r="AJ148" s="1105" t="s">
        <v>319</v>
      </c>
      <c r="AL148" s="1105" t="s">
        <v>661</v>
      </c>
      <c r="AM148" s="1105" t="s">
        <v>1069</v>
      </c>
      <c r="AN148" s="1105" t="s">
        <v>632</v>
      </c>
      <c r="AO148" s="1105" t="s">
        <v>691</v>
      </c>
      <c r="AQ148" s="1105" t="s">
        <v>661</v>
      </c>
      <c r="AR148" s="1105" t="s">
        <v>530</v>
      </c>
      <c r="AS148" s="1105" t="s">
        <v>739</v>
      </c>
      <c r="AT148" s="1105" t="s">
        <v>716</v>
      </c>
      <c r="AV148" s="1105" t="s">
        <v>661</v>
      </c>
    </row>
    <row r="149" spans="1:53">
      <c r="A149" s="1105">
        <v>148</v>
      </c>
      <c r="B149" s="1105" t="s">
        <v>2092</v>
      </c>
      <c r="C149" s="1105" t="s">
        <v>2173</v>
      </c>
      <c r="D149" s="1105" t="s">
        <v>2176</v>
      </c>
      <c r="E149" s="1105" t="s">
        <v>2177</v>
      </c>
      <c r="F149" s="1105" t="s">
        <v>2179</v>
      </c>
      <c r="H149" s="1105" t="s">
        <v>2316</v>
      </c>
      <c r="I149" s="1105" t="s">
        <v>2318</v>
      </c>
      <c r="J149" s="1105" t="s">
        <v>516</v>
      </c>
      <c r="K149" s="1105" t="s">
        <v>2321</v>
      </c>
      <c r="L149" s="1105" t="s">
        <v>2325</v>
      </c>
      <c r="M149" s="1105" t="s">
        <v>2315</v>
      </c>
      <c r="N149" s="1105" t="s">
        <v>2326</v>
      </c>
      <c r="P149" s="1105" t="s">
        <v>691</v>
      </c>
      <c r="Q149" s="1105" t="s">
        <v>638</v>
      </c>
      <c r="R149" s="1105" t="s">
        <v>642</v>
      </c>
      <c r="S149" s="1108" t="s">
        <v>2169</v>
      </c>
      <c r="T149" s="1105" t="s">
        <v>645</v>
      </c>
      <c r="U149" s="1105" t="s">
        <v>497</v>
      </c>
      <c r="V149" s="1105" t="s">
        <v>17</v>
      </c>
      <c r="W149" s="1105" t="s">
        <v>649</v>
      </c>
      <c r="X149" s="1105" t="s">
        <v>44</v>
      </c>
      <c r="Y149" s="1105" t="s">
        <v>659</v>
      </c>
      <c r="Z149" s="1105" t="s">
        <v>691</v>
      </c>
      <c r="AA149" s="1108" t="s">
        <v>2190</v>
      </c>
      <c r="AB149" s="1105" t="s">
        <v>661</v>
      </c>
      <c r="AC149" s="1105" t="s">
        <v>58</v>
      </c>
      <c r="AD149" s="1105" t="s">
        <v>266</v>
      </c>
      <c r="AE149" s="1105" t="s">
        <v>691</v>
      </c>
      <c r="AG149" s="1105" t="s">
        <v>661</v>
      </c>
      <c r="AH149" s="1105" t="s">
        <v>1069</v>
      </c>
      <c r="AI149" s="1105" t="s">
        <v>632</v>
      </c>
      <c r="AJ149" s="1105" t="s">
        <v>691</v>
      </c>
      <c r="AL149" s="1105" t="s">
        <v>661</v>
      </c>
    </row>
    <row r="150" spans="1:53">
      <c r="A150" s="1105">
        <v>149</v>
      </c>
      <c r="B150" s="1105" t="s">
        <v>2092</v>
      </c>
      <c r="C150" s="1105" t="s">
        <v>2173</v>
      </c>
      <c r="D150" s="1105" t="s">
        <v>2176</v>
      </c>
      <c r="E150" s="1105" t="s">
        <v>2177</v>
      </c>
      <c r="F150" s="1105" t="s">
        <v>2179</v>
      </c>
      <c r="G150" s="1108">
        <v>121</v>
      </c>
      <c r="H150" s="1105" t="s">
        <v>2328</v>
      </c>
      <c r="I150" s="1105" t="s">
        <v>2329</v>
      </c>
      <c r="J150" s="1105" t="s">
        <v>2331</v>
      </c>
      <c r="K150" s="1105" t="s">
        <v>1489</v>
      </c>
      <c r="L150" s="1105" t="s">
        <v>2274</v>
      </c>
      <c r="M150" s="1105" t="s">
        <v>761</v>
      </c>
      <c r="N150" s="1105" t="s">
        <v>728</v>
      </c>
      <c r="P150" s="1105" t="s">
        <v>691</v>
      </c>
      <c r="Q150" s="1105" t="s">
        <v>638</v>
      </c>
      <c r="R150" s="1105" t="s">
        <v>642</v>
      </c>
      <c r="S150" s="1108" t="s">
        <v>2169</v>
      </c>
      <c r="T150" s="1105" t="s">
        <v>645</v>
      </c>
      <c r="U150" s="1105" t="s">
        <v>497</v>
      </c>
      <c r="V150" s="1105" t="s">
        <v>17</v>
      </c>
      <c r="W150" s="1105" t="s">
        <v>649</v>
      </c>
      <c r="X150" s="1105" t="s">
        <v>44</v>
      </c>
      <c r="Y150" s="1105" t="s">
        <v>659</v>
      </c>
      <c r="Z150" s="1105" t="s">
        <v>691</v>
      </c>
      <c r="AA150" s="1108" t="s">
        <v>2190</v>
      </c>
      <c r="AB150" s="1105" t="s">
        <v>661</v>
      </c>
      <c r="AC150" s="1105" t="s">
        <v>58</v>
      </c>
      <c r="AD150" s="1105" t="s">
        <v>266</v>
      </c>
      <c r="AE150" s="1105" t="s">
        <v>691</v>
      </c>
      <c r="AG150" s="1105" t="s">
        <v>661</v>
      </c>
      <c r="AH150" s="1105" t="s">
        <v>392</v>
      </c>
      <c r="AI150" s="1105" t="s">
        <v>694</v>
      </c>
      <c r="AJ150" s="1105" t="s">
        <v>1018</v>
      </c>
      <c r="AL150" s="1105" t="s">
        <v>661</v>
      </c>
      <c r="AM150" s="1105" t="s">
        <v>1069</v>
      </c>
      <c r="AN150" s="1105" t="s">
        <v>632</v>
      </c>
      <c r="AO150" s="1105" t="s">
        <v>691</v>
      </c>
      <c r="AQ150" s="1105" t="s">
        <v>661</v>
      </c>
      <c r="AR150" s="1108" t="s">
        <v>530</v>
      </c>
      <c r="AS150" s="1108" t="s">
        <v>739</v>
      </c>
      <c r="AT150" s="1108" t="s">
        <v>2027</v>
      </c>
      <c r="AV150" s="1108" t="s">
        <v>661</v>
      </c>
    </row>
    <row r="151" spans="1:53">
      <c r="A151" s="1105">
        <v>150</v>
      </c>
      <c r="B151" s="1105" t="s">
        <v>2092</v>
      </c>
      <c r="C151" s="1105" t="s">
        <v>2173</v>
      </c>
      <c r="D151" s="1105" t="s">
        <v>2176</v>
      </c>
      <c r="E151" s="1105" t="s">
        <v>2177</v>
      </c>
      <c r="F151" s="1105" t="s">
        <v>2179</v>
      </c>
      <c r="H151" s="1105" t="s">
        <v>2332</v>
      </c>
      <c r="I151" s="1105" t="s">
        <v>1182</v>
      </c>
      <c r="J151" s="1105" t="s">
        <v>2194</v>
      </c>
      <c r="K151" s="1105" t="s">
        <v>1887</v>
      </c>
      <c r="L151" s="1105" t="s">
        <v>647</v>
      </c>
      <c r="M151" s="1105" t="s">
        <v>1271</v>
      </c>
      <c r="N151" s="1105" t="s">
        <v>299</v>
      </c>
      <c r="P151" s="1105" t="s">
        <v>691</v>
      </c>
      <c r="Q151" s="1105" t="s">
        <v>638</v>
      </c>
      <c r="R151" s="1105" t="s">
        <v>642</v>
      </c>
      <c r="S151" s="1108" t="s">
        <v>2169</v>
      </c>
      <c r="T151" s="1105" t="s">
        <v>645</v>
      </c>
      <c r="U151" s="1105" t="s">
        <v>497</v>
      </c>
      <c r="V151" s="1105" t="s">
        <v>17</v>
      </c>
      <c r="W151" s="1105" t="s">
        <v>649</v>
      </c>
      <c r="X151" s="1105" t="s">
        <v>44</v>
      </c>
      <c r="Y151" s="1105" t="s">
        <v>659</v>
      </c>
      <c r="Z151" s="1105" t="s">
        <v>691</v>
      </c>
      <c r="AA151" s="1108" t="s">
        <v>2190</v>
      </c>
      <c r="AB151" s="1105" t="s">
        <v>661</v>
      </c>
      <c r="AC151" s="1105" t="s">
        <v>58</v>
      </c>
      <c r="AD151" s="1105" t="s">
        <v>266</v>
      </c>
      <c r="AE151" s="1105" t="s">
        <v>691</v>
      </c>
      <c r="AG151" s="1105" t="s">
        <v>661</v>
      </c>
      <c r="AH151" s="1105" t="s">
        <v>1069</v>
      </c>
      <c r="AI151" s="1105" t="s">
        <v>632</v>
      </c>
      <c r="AJ151" s="1105" t="s">
        <v>691</v>
      </c>
      <c r="AL151" s="1105" t="s">
        <v>661</v>
      </c>
    </row>
    <row r="152" spans="1:53">
      <c r="A152" s="1105">
        <v>151</v>
      </c>
      <c r="B152" s="1105" t="s">
        <v>2092</v>
      </c>
      <c r="C152" s="1105" t="s">
        <v>2173</v>
      </c>
      <c r="D152" s="1105" t="s">
        <v>2176</v>
      </c>
      <c r="E152" s="1105" t="s">
        <v>2177</v>
      </c>
      <c r="F152" s="1105" t="s">
        <v>2179</v>
      </c>
      <c r="H152" s="1105" t="s">
        <v>113</v>
      </c>
      <c r="I152" s="1105" t="s">
        <v>2333</v>
      </c>
      <c r="J152" s="1105" t="s">
        <v>564</v>
      </c>
      <c r="K152" s="1105" t="s">
        <v>60</v>
      </c>
      <c r="L152" s="1105" t="s">
        <v>2100</v>
      </c>
      <c r="M152" s="1105" t="s">
        <v>353</v>
      </c>
      <c r="N152" s="1105" t="s">
        <v>1201</v>
      </c>
      <c r="P152" s="1105" t="s">
        <v>691</v>
      </c>
      <c r="Q152" s="1105" t="s">
        <v>638</v>
      </c>
      <c r="R152" s="1105" t="s">
        <v>642</v>
      </c>
      <c r="S152" s="1108" t="s">
        <v>2169</v>
      </c>
      <c r="T152" s="1105" t="s">
        <v>645</v>
      </c>
      <c r="U152" s="1105" t="s">
        <v>497</v>
      </c>
      <c r="V152" s="1105" t="s">
        <v>17</v>
      </c>
      <c r="W152" s="1105" t="s">
        <v>649</v>
      </c>
      <c r="X152" s="1105" t="s">
        <v>44</v>
      </c>
      <c r="Y152" s="1105" t="s">
        <v>659</v>
      </c>
      <c r="Z152" s="1105" t="s">
        <v>691</v>
      </c>
      <c r="AA152" s="1105" t="s">
        <v>2190</v>
      </c>
      <c r="AB152" s="1105" t="s">
        <v>661</v>
      </c>
      <c r="AC152" s="1105" t="s">
        <v>58</v>
      </c>
      <c r="AD152" s="1105" t="s">
        <v>266</v>
      </c>
      <c r="AE152" s="1105" t="s">
        <v>691</v>
      </c>
      <c r="AG152" s="1105" t="s">
        <v>661</v>
      </c>
      <c r="AH152" s="1105" t="s">
        <v>1069</v>
      </c>
      <c r="AI152" s="1105" t="s">
        <v>632</v>
      </c>
      <c r="AJ152" s="1105" t="s">
        <v>691</v>
      </c>
      <c r="AL152" s="1105" t="s">
        <v>661</v>
      </c>
    </row>
    <row r="153" spans="1:53">
      <c r="A153" s="1105">
        <v>152</v>
      </c>
      <c r="B153" s="1105" t="s">
        <v>2092</v>
      </c>
      <c r="C153" s="1105" t="s">
        <v>2173</v>
      </c>
      <c r="D153" s="1105" t="s">
        <v>2176</v>
      </c>
      <c r="E153" s="1105" t="s">
        <v>2177</v>
      </c>
      <c r="F153" s="1105" t="s">
        <v>2179</v>
      </c>
      <c r="H153" s="1105" t="s">
        <v>1525</v>
      </c>
      <c r="I153" s="1105" t="s">
        <v>2334</v>
      </c>
      <c r="J153" s="1105" t="s">
        <v>1213</v>
      </c>
      <c r="K153" s="1105" t="s">
        <v>1052</v>
      </c>
      <c r="L153" s="1105" t="s">
        <v>2335</v>
      </c>
      <c r="M153" s="1105" t="s">
        <v>2336</v>
      </c>
      <c r="N153" s="1105" t="s">
        <v>2338</v>
      </c>
      <c r="P153" s="1105" t="s">
        <v>94</v>
      </c>
      <c r="Q153" s="1105" t="s">
        <v>638</v>
      </c>
      <c r="R153" s="1105" t="s">
        <v>642</v>
      </c>
      <c r="S153" s="1108" t="s">
        <v>2169</v>
      </c>
      <c r="T153" s="1105" t="s">
        <v>645</v>
      </c>
      <c r="U153" s="1105" t="s">
        <v>497</v>
      </c>
      <c r="V153" s="1105" t="s">
        <v>17</v>
      </c>
      <c r="W153" s="1105" t="s">
        <v>649</v>
      </c>
      <c r="X153" s="1105" t="s">
        <v>44</v>
      </c>
      <c r="Y153" s="1105" t="s">
        <v>659</v>
      </c>
      <c r="Z153" s="1105" t="s">
        <v>94</v>
      </c>
      <c r="AA153" s="1108" t="s">
        <v>2190</v>
      </c>
      <c r="AB153" s="1105" t="s">
        <v>661</v>
      </c>
      <c r="AC153" s="1105" t="s">
        <v>58</v>
      </c>
      <c r="AD153" s="1105" t="s">
        <v>266</v>
      </c>
      <c r="AE153" s="1105" t="s">
        <v>94</v>
      </c>
      <c r="AG153" s="1105" t="s">
        <v>661</v>
      </c>
      <c r="AH153" s="1105" t="s">
        <v>1069</v>
      </c>
      <c r="AI153" s="1105" t="s">
        <v>632</v>
      </c>
      <c r="AJ153" s="1105" t="s">
        <v>94</v>
      </c>
      <c r="AL153" s="1105" t="s">
        <v>661</v>
      </c>
      <c r="AM153" s="1108" t="s">
        <v>1798</v>
      </c>
      <c r="AN153" s="1108" t="s">
        <v>1801</v>
      </c>
      <c r="AO153" s="1108" t="s">
        <v>590</v>
      </c>
      <c r="AP153" s="1108" t="s">
        <v>590</v>
      </c>
      <c r="AQ153" s="1108" t="s">
        <v>661</v>
      </c>
      <c r="AR153" s="1108" t="s">
        <v>530</v>
      </c>
      <c r="AS153" s="1108" t="s">
        <v>739</v>
      </c>
      <c r="AT153" s="1108" t="s">
        <v>1024</v>
      </c>
      <c r="AV153" s="1108" t="s">
        <v>661</v>
      </c>
    </row>
    <row r="154" spans="1:53">
      <c r="A154" s="1105">
        <v>153</v>
      </c>
      <c r="B154" s="1105" t="s">
        <v>2092</v>
      </c>
      <c r="C154" s="1105" t="s">
        <v>2173</v>
      </c>
      <c r="D154" s="1105" t="s">
        <v>2176</v>
      </c>
      <c r="E154" s="1105" t="s">
        <v>2177</v>
      </c>
      <c r="F154" s="1105" t="s">
        <v>2179</v>
      </c>
      <c r="H154" s="1105" t="s">
        <v>2339</v>
      </c>
      <c r="I154" s="1105" t="s">
        <v>2340</v>
      </c>
      <c r="J154" s="1105" t="s">
        <v>2341</v>
      </c>
      <c r="K154" s="1105" t="s">
        <v>884</v>
      </c>
      <c r="L154" s="1105" t="s">
        <v>150</v>
      </c>
      <c r="M154" s="1105" t="s">
        <v>2343</v>
      </c>
      <c r="N154" s="1105" t="s">
        <v>2344</v>
      </c>
      <c r="P154" s="1105" t="s">
        <v>94</v>
      </c>
      <c r="Q154" s="1105" t="s">
        <v>638</v>
      </c>
      <c r="R154" s="1105" t="s">
        <v>642</v>
      </c>
      <c r="S154" s="1108" t="s">
        <v>2169</v>
      </c>
      <c r="T154" s="1105" t="s">
        <v>645</v>
      </c>
      <c r="U154" s="1105" t="s">
        <v>497</v>
      </c>
      <c r="V154" s="1105" t="s">
        <v>17</v>
      </c>
      <c r="W154" s="1105" t="s">
        <v>649</v>
      </c>
      <c r="X154" s="1105" t="s">
        <v>44</v>
      </c>
      <c r="Y154" s="1105" t="s">
        <v>659</v>
      </c>
      <c r="Z154" s="1105" t="s">
        <v>94</v>
      </c>
      <c r="AA154" s="1108" t="s">
        <v>2190</v>
      </c>
      <c r="AB154" s="1105" t="s">
        <v>661</v>
      </c>
      <c r="AC154" s="1105" t="s">
        <v>58</v>
      </c>
      <c r="AD154" s="1105" t="s">
        <v>266</v>
      </c>
      <c r="AE154" s="1105" t="s">
        <v>94</v>
      </c>
      <c r="AG154" s="1105" t="s">
        <v>661</v>
      </c>
      <c r="AH154" s="1105" t="s">
        <v>1069</v>
      </c>
      <c r="AI154" s="1105" t="s">
        <v>632</v>
      </c>
      <c r="AJ154" s="1105" t="s">
        <v>94</v>
      </c>
      <c r="AL154" s="1105" t="s">
        <v>661</v>
      </c>
      <c r="AM154" s="1108" t="s">
        <v>530</v>
      </c>
      <c r="AN154" s="1108" t="s">
        <v>739</v>
      </c>
      <c r="AO154" s="1108" t="s">
        <v>2027</v>
      </c>
      <c r="AQ154" s="1108" t="s">
        <v>661</v>
      </c>
    </row>
    <row r="155" spans="1:53">
      <c r="A155" s="1105">
        <v>154</v>
      </c>
      <c r="B155" s="1105" t="s">
        <v>2092</v>
      </c>
      <c r="C155" s="1105" t="s">
        <v>2173</v>
      </c>
      <c r="D155" s="1105" t="s">
        <v>2176</v>
      </c>
      <c r="E155" s="1105" t="s">
        <v>2177</v>
      </c>
      <c r="F155" s="1105" t="s">
        <v>2179</v>
      </c>
      <c r="H155" s="1105" t="s">
        <v>2345</v>
      </c>
      <c r="I155" s="1105" t="s">
        <v>746</v>
      </c>
      <c r="J155" s="1105" t="s">
        <v>1647</v>
      </c>
      <c r="K155" s="1105" t="s">
        <v>2298</v>
      </c>
      <c r="L155" s="1105" t="s">
        <v>853</v>
      </c>
      <c r="M155" s="1105" t="s">
        <v>2348</v>
      </c>
      <c r="N155" s="1105" t="s">
        <v>2349</v>
      </c>
      <c r="P155" s="1105" t="s">
        <v>94</v>
      </c>
      <c r="Q155" s="1105" t="s">
        <v>638</v>
      </c>
      <c r="R155" s="1105" t="s">
        <v>642</v>
      </c>
      <c r="S155" s="1108" t="s">
        <v>2169</v>
      </c>
      <c r="T155" s="1105" t="s">
        <v>645</v>
      </c>
      <c r="U155" s="1105" t="s">
        <v>497</v>
      </c>
      <c r="V155" s="1105" t="s">
        <v>17</v>
      </c>
      <c r="W155" s="1105" t="s">
        <v>649</v>
      </c>
      <c r="X155" s="1105" t="s">
        <v>44</v>
      </c>
      <c r="Y155" s="1105" t="s">
        <v>659</v>
      </c>
      <c r="Z155" s="1105" t="s">
        <v>94</v>
      </c>
      <c r="AA155" s="1108" t="s">
        <v>2190</v>
      </c>
      <c r="AB155" s="1105" t="s">
        <v>661</v>
      </c>
      <c r="AC155" s="1105" t="s">
        <v>58</v>
      </c>
      <c r="AD155" s="1105" t="s">
        <v>266</v>
      </c>
      <c r="AE155" s="1105" t="s">
        <v>94</v>
      </c>
      <c r="AG155" s="1105" t="s">
        <v>661</v>
      </c>
      <c r="AH155" s="1105" t="s">
        <v>1069</v>
      </c>
      <c r="AI155" s="1105" t="s">
        <v>632</v>
      </c>
      <c r="AJ155" s="1105" t="s">
        <v>94</v>
      </c>
      <c r="AL155" s="1105" t="s">
        <v>661</v>
      </c>
      <c r="AM155" s="1105" t="s">
        <v>530</v>
      </c>
      <c r="AN155" s="1105" t="s">
        <v>739</v>
      </c>
      <c r="AO155" s="1105" t="s">
        <v>2350</v>
      </c>
      <c r="AQ155" s="1105" t="s">
        <v>661</v>
      </c>
    </row>
    <row r="156" spans="1:53">
      <c r="A156" s="1105">
        <v>155</v>
      </c>
      <c r="B156" s="1105" t="s">
        <v>2092</v>
      </c>
      <c r="C156" s="1105" t="s">
        <v>2173</v>
      </c>
      <c r="D156" s="1105" t="s">
        <v>2176</v>
      </c>
      <c r="E156" s="1105" t="s">
        <v>2177</v>
      </c>
      <c r="F156" s="1105" t="s">
        <v>2179</v>
      </c>
      <c r="G156" s="1108">
        <v>121</v>
      </c>
      <c r="H156" s="1105" t="s">
        <v>431</v>
      </c>
      <c r="I156" s="1105" t="s">
        <v>932</v>
      </c>
      <c r="J156" s="1105" t="s">
        <v>541</v>
      </c>
      <c r="K156" s="1105" t="s">
        <v>494</v>
      </c>
      <c r="L156" s="1105" t="s">
        <v>331</v>
      </c>
      <c r="M156" s="1105" t="s">
        <v>1576</v>
      </c>
      <c r="N156" s="1105" t="s">
        <v>2352</v>
      </c>
      <c r="P156" s="1105" t="s">
        <v>94</v>
      </c>
      <c r="Q156" s="1105" t="s">
        <v>638</v>
      </c>
      <c r="R156" s="1105" t="s">
        <v>642</v>
      </c>
      <c r="S156" s="1108" t="s">
        <v>2169</v>
      </c>
      <c r="T156" s="1105" t="s">
        <v>645</v>
      </c>
      <c r="U156" s="1105" t="s">
        <v>497</v>
      </c>
      <c r="V156" s="1105" t="s">
        <v>17</v>
      </c>
      <c r="W156" s="1105" t="s">
        <v>649</v>
      </c>
      <c r="X156" s="1105" t="s">
        <v>44</v>
      </c>
      <c r="Y156" s="1105" t="s">
        <v>659</v>
      </c>
      <c r="Z156" s="1105" t="s">
        <v>776</v>
      </c>
      <c r="AA156" s="1108" t="s">
        <v>2190</v>
      </c>
      <c r="AB156" s="1105" t="s">
        <v>661</v>
      </c>
      <c r="AC156" s="1105" t="s">
        <v>58</v>
      </c>
      <c r="AD156" s="1105" t="s">
        <v>266</v>
      </c>
      <c r="AE156" s="1105" t="s">
        <v>94</v>
      </c>
      <c r="AG156" s="1105" t="s">
        <v>661</v>
      </c>
      <c r="AH156" s="1105" t="s">
        <v>1069</v>
      </c>
      <c r="AI156" s="1105" t="s">
        <v>632</v>
      </c>
      <c r="AJ156" s="1105" t="s">
        <v>94</v>
      </c>
      <c r="AL156" s="1105" t="s">
        <v>661</v>
      </c>
      <c r="AM156" s="1105" t="s">
        <v>530</v>
      </c>
      <c r="AN156" s="1105" t="s">
        <v>739</v>
      </c>
      <c r="AO156" s="1105" t="s">
        <v>2218</v>
      </c>
      <c r="AQ156" s="1105" t="s">
        <v>661</v>
      </c>
    </row>
    <row r="157" spans="1:53">
      <c r="A157" s="1105">
        <v>156</v>
      </c>
      <c r="B157" s="1105" t="s">
        <v>2092</v>
      </c>
      <c r="C157" s="1105" t="s">
        <v>2173</v>
      </c>
      <c r="D157" s="1105" t="s">
        <v>2176</v>
      </c>
      <c r="E157" s="1105" t="s">
        <v>2177</v>
      </c>
      <c r="F157" s="1105" t="s">
        <v>2179</v>
      </c>
      <c r="H157" s="1105" t="s">
        <v>2355</v>
      </c>
      <c r="I157" s="1105" t="s">
        <v>2356</v>
      </c>
      <c r="J157" s="1105" t="s">
        <v>1066</v>
      </c>
      <c r="K157" s="1105" t="s">
        <v>2358</v>
      </c>
      <c r="L157" s="1105" t="s">
        <v>2360</v>
      </c>
      <c r="M157" s="1105" t="s">
        <v>1592</v>
      </c>
      <c r="N157" s="1105" t="s">
        <v>2362</v>
      </c>
      <c r="P157" s="1105" t="s">
        <v>94</v>
      </c>
      <c r="Q157" s="1105" t="s">
        <v>638</v>
      </c>
      <c r="R157" s="1105" t="s">
        <v>642</v>
      </c>
      <c r="S157" s="1108" t="s">
        <v>2169</v>
      </c>
      <c r="T157" s="1105" t="s">
        <v>645</v>
      </c>
      <c r="U157" s="1105" t="s">
        <v>497</v>
      </c>
      <c r="V157" s="1105" t="s">
        <v>17</v>
      </c>
      <c r="W157" s="1105" t="s">
        <v>649</v>
      </c>
      <c r="X157" s="1105" t="s">
        <v>44</v>
      </c>
      <c r="Y157" s="1105" t="s">
        <v>659</v>
      </c>
      <c r="Z157" s="1105" t="s">
        <v>1344</v>
      </c>
      <c r="AA157" s="1108" t="s">
        <v>2190</v>
      </c>
      <c r="AB157" s="1105" t="s">
        <v>661</v>
      </c>
      <c r="AC157" s="1105" t="s">
        <v>58</v>
      </c>
      <c r="AD157" s="1105" t="s">
        <v>266</v>
      </c>
      <c r="AE157" s="1105" t="s">
        <v>94</v>
      </c>
      <c r="AG157" s="1105" t="s">
        <v>661</v>
      </c>
      <c r="AH157" s="1105" t="s">
        <v>1069</v>
      </c>
      <c r="AI157" s="1105" t="s">
        <v>632</v>
      </c>
      <c r="AJ157" s="1105" t="s">
        <v>94</v>
      </c>
      <c r="AL157" s="1105" t="s">
        <v>661</v>
      </c>
      <c r="AM157" s="1105" t="s">
        <v>1798</v>
      </c>
      <c r="AN157" s="1105" t="s">
        <v>1801</v>
      </c>
      <c r="AO157" s="1105" t="s">
        <v>735</v>
      </c>
      <c r="AP157" s="1108" t="s">
        <v>1632</v>
      </c>
      <c r="AQ157" s="1105" t="s">
        <v>661</v>
      </c>
      <c r="AR157" s="1108" t="s">
        <v>530</v>
      </c>
      <c r="AS157" s="1108" t="s">
        <v>739</v>
      </c>
      <c r="AT157" s="1108" t="s">
        <v>1024</v>
      </c>
      <c r="AV157" s="1108" t="s">
        <v>661</v>
      </c>
    </row>
    <row r="158" spans="1:53">
      <c r="A158" s="1105">
        <v>157</v>
      </c>
      <c r="B158" s="1105" t="s">
        <v>2092</v>
      </c>
      <c r="C158" s="1105" t="s">
        <v>2173</v>
      </c>
      <c r="D158" s="1105" t="s">
        <v>2176</v>
      </c>
      <c r="E158" s="1105" t="s">
        <v>2177</v>
      </c>
      <c r="F158" s="1105" t="s">
        <v>2179</v>
      </c>
      <c r="H158" s="1105" t="s">
        <v>100</v>
      </c>
      <c r="I158" s="1105" t="s">
        <v>1824</v>
      </c>
      <c r="J158" s="1105" t="s">
        <v>274</v>
      </c>
      <c r="K158" s="1105" t="s">
        <v>2303</v>
      </c>
      <c r="L158" s="1105" t="s">
        <v>2271</v>
      </c>
      <c r="M158" s="1105" t="s">
        <v>2176</v>
      </c>
      <c r="N158" s="1105" t="s">
        <v>2364</v>
      </c>
      <c r="P158" s="1105" t="s">
        <v>691</v>
      </c>
      <c r="Q158" s="1105" t="s">
        <v>638</v>
      </c>
      <c r="R158" s="1105" t="s">
        <v>642</v>
      </c>
      <c r="T158" s="1105" t="s">
        <v>645</v>
      </c>
      <c r="U158" s="1105" t="s">
        <v>497</v>
      </c>
      <c r="V158" s="1105" t="s">
        <v>17</v>
      </c>
      <c r="W158" s="1105" t="s">
        <v>649</v>
      </c>
      <c r="X158" s="1105" t="s">
        <v>44</v>
      </c>
      <c r="Y158" s="1105" t="s">
        <v>659</v>
      </c>
      <c r="Z158" s="1105" t="s">
        <v>691</v>
      </c>
      <c r="AA158" s="1108" t="s">
        <v>1474</v>
      </c>
      <c r="AB158" s="1105" t="s">
        <v>661</v>
      </c>
      <c r="AC158" s="1105" t="s">
        <v>58</v>
      </c>
      <c r="AD158" s="1105" t="s">
        <v>266</v>
      </c>
      <c r="AE158" s="1105" t="s">
        <v>1231</v>
      </c>
      <c r="AG158" s="1105" t="s">
        <v>661</v>
      </c>
      <c r="AH158" s="1105" t="s">
        <v>69</v>
      </c>
      <c r="AI158" s="1105" t="s">
        <v>450</v>
      </c>
      <c r="AJ158" s="1105" t="s">
        <v>691</v>
      </c>
      <c r="AL158" s="1105" t="s">
        <v>661</v>
      </c>
      <c r="AM158" s="1108" t="s">
        <v>109</v>
      </c>
      <c r="AN158" s="1108" t="s">
        <v>84</v>
      </c>
      <c r="AO158" s="1108" t="s">
        <v>388</v>
      </c>
      <c r="AQ158" s="1108" t="s">
        <v>661</v>
      </c>
      <c r="AR158" s="1108" t="s">
        <v>72</v>
      </c>
      <c r="AS158" s="1108" t="s">
        <v>718</v>
      </c>
      <c r="AT158" s="1108" t="s">
        <v>376</v>
      </c>
      <c r="AV158" s="1108" t="s">
        <v>661</v>
      </c>
      <c r="AW158" s="1108" t="s">
        <v>392</v>
      </c>
      <c r="AX158" s="1108" t="s">
        <v>694</v>
      </c>
      <c r="AY158" s="1108" t="s">
        <v>1154</v>
      </c>
      <c r="BA158" s="1108" t="s">
        <v>661</v>
      </c>
    </row>
    <row r="159" spans="1:53">
      <c r="A159" s="1105">
        <v>158</v>
      </c>
      <c r="B159" s="1105" t="s">
        <v>2092</v>
      </c>
      <c r="C159" s="1105" t="s">
        <v>2173</v>
      </c>
      <c r="D159" s="1105" t="s">
        <v>2176</v>
      </c>
      <c r="E159" s="1105" t="s">
        <v>2177</v>
      </c>
      <c r="F159" s="1105" t="s">
        <v>2179</v>
      </c>
      <c r="H159" s="1105" t="s">
        <v>2365</v>
      </c>
      <c r="I159" s="1105" t="s">
        <v>276</v>
      </c>
      <c r="J159" s="1105" t="s">
        <v>2366</v>
      </c>
      <c r="K159" s="1105" t="s">
        <v>2073</v>
      </c>
      <c r="L159" s="1105" t="s">
        <v>712</v>
      </c>
      <c r="M159" s="1105" t="s">
        <v>2369</v>
      </c>
      <c r="N159" s="1105" t="s">
        <v>2370</v>
      </c>
      <c r="P159" s="1105" t="s">
        <v>2371</v>
      </c>
      <c r="Q159" s="1105" t="s">
        <v>638</v>
      </c>
      <c r="R159" s="1105" t="s">
        <v>642</v>
      </c>
      <c r="T159" s="1105" t="s">
        <v>645</v>
      </c>
      <c r="U159" s="1105" t="s">
        <v>497</v>
      </c>
      <c r="V159" s="1105" t="s">
        <v>17</v>
      </c>
      <c r="W159" s="1105" t="s">
        <v>649</v>
      </c>
      <c r="X159" s="1105" t="s">
        <v>44</v>
      </c>
      <c r="Y159" s="1105" t="s">
        <v>659</v>
      </c>
      <c r="Z159" s="1105" t="s">
        <v>2371</v>
      </c>
      <c r="AB159" s="1105" t="s">
        <v>661</v>
      </c>
      <c r="AC159" s="1105" t="s">
        <v>58</v>
      </c>
      <c r="AD159" s="1105" t="s">
        <v>266</v>
      </c>
      <c r="AE159" s="1105" t="s">
        <v>2371</v>
      </c>
      <c r="AG159" s="1105" t="s">
        <v>661</v>
      </c>
      <c r="AH159" s="1105" t="s">
        <v>69</v>
      </c>
      <c r="AI159" s="1105" t="s">
        <v>450</v>
      </c>
      <c r="AJ159" s="1105" t="s">
        <v>2371</v>
      </c>
      <c r="AL159" s="1105" t="s">
        <v>661</v>
      </c>
      <c r="AM159" s="1105" t="s">
        <v>1069</v>
      </c>
      <c r="AN159" s="1105" t="s">
        <v>632</v>
      </c>
      <c r="AO159" s="1105" t="s">
        <v>2371</v>
      </c>
      <c r="AQ159" s="1105" t="s">
        <v>661</v>
      </c>
      <c r="AR159" s="1108" t="s">
        <v>530</v>
      </c>
      <c r="AS159" s="1108" t="s">
        <v>739</v>
      </c>
      <c r="AT159" s="1108" t="s">
        <v>2371</v>
      </c>
      <c r="AV159" s="1108" t="s">
        <v>661</v>
      </c>
    </row>
    <row r="160" spans="1:53">
      <c r="A160" s="1105">
        <v>159</v>
      </c>
      <c r="B160" s="1105" t="s">
        <v>2092</v>
      </c>
      <c r="C160" s="1105" t="s">
        <v>2173</v>
      </c>
      <c r="D160" s="1105" t="s">
        <v>2176</v>
      </c>
      <c r="E160" s="1105" t="s">
        <v>2177</v>
      </c>
      <c r="F160" s="1105" t="s">
        <v>2179</v>
      </c>
      <c r="H160" s="1105" t="s">
        <v>2372</v>
      </c>
      <c r="I160" s="1105" t="s">
        <v>2347</v>
      </c>
      <c r="J160" s="1105" t="s">
        <v>2375</v>
      </c>
      <c r="K160" s="1105" t="s">
        <v>2377</v>
      </c>
      <c r="L160" s="1105" t="s">
        <v>2378</v>
      </c>
      <c r="M160" s="1105" t="s">
        <v>2380</v>
      </c>
      <c r="N160" s="1105" t="s">
        <v>381</v>
      </c>
      <c r="P160" s="1105" t="s">
        <v>2371</v>
      </c>
      <c r="Q160" s="1105" t="s">
        <v>638</v>
      </c>
      <c r="R160" s="1105" t="s">
        <v>642</v>
      </c>
      <c r="T160" s="1105" t="s">
        <v>645</v>
      </c>
      <c r="U160" s="1105" t="s">
        <v>497</v>
      </c>
      <c r="V160" s="1105" t="s">
        <v>17</v>
      </c>
      <c r="W160" s="1105" t="s">
        <v>649</v>
      </c>
      <c r="X160" s="1105" t="s">
        <v>44</v>
      </c>
      <c r="Y160" s="1105" t="s">
        <v>659</v>
      </c>
      <c r="Z160" s="1105" t="s">
        <v>2371</v>
      </c>
      <c r="AB160" s="1105" t="s">
        <v>661</v>
      </c>
      <c r="AC160" s="1105" t="s">
        <v>58</v>
      </c>
      <c r="AD160" s="1105" t="s">
        <v>266</v>
      </c>
      <c r="AE160" s="1105" t="s">
        <v>2371</v>
      </c>
      <c r="AG160" s="1105" t="s">
        <v>661</v>
      </c>
      <c r="AH160" s="1105" t="s">
        <v>69</v>
      </c>
      <c r="AI160" s="1105" t="s">
        <v>450</v>
      </c>
      <c r="AJ160" s="1105" t="s">
        <v>2371</v>
      </c>
      <c r="AL160" s="1105" t="s">
        <v>661</v>
      </c>
      <c r="AM160" s="1105" t="s">
        <v>1069</v>
      </c>
      <c r="AN160" s="1105" t="s">
        <v>632</v>
      </c>
      <c r="AO160" s="1105" t="s">
        <v>2371</v>
      </c>
      <c r="AQ160" s="1105" t="s">
        <v>661</v>
      </c>
      <c r="AR160" s="1108" t="s">
        <v>530</v>
      </c>
      <c r="AS160" s="1108" t="s">
        <v>739</v>
      </c>
      <c r="AT160" s="1108" t="s">
        <v>2371</v>
      </c>
      <c r="AV160" s="1108" t="s">
        <v>661</v>
      </c>
    </row>
    <row r="161" spans="1:53">
      <c r="A161" s="1105">
        <v>160</v>
      </c>
      <c r="B161" s="1105" t="s">
        <v>2092</v>
      </c>
      <c r="C161" s="1105" t="s">
        <v>2173</v>
      </c>
      <c r="D161" s="1105" t="s">
        <v>2176</v>
      </c>
      <c r="E161" s="1105" t="s">
        <v>2177</v>
      </c>
      <c r="F161" s="1105" t="s">
        <v>2179</v>
      </c>
      <c r="H161" s="1105" t="s">
        <v>2382</v>
      </c>
      <c r="I161" s="1105" t="s">
        <v>1751</v>
      </c>
      <c r="J161" s="1105" t="s">
        <v>2384</v>
      </c>
      <c r="K161" s="1105" t="s">
        <v>969</v>
      </c>
      <c r="L161" s="1105" t="s">
        <v>2216</v>
      </c>
      <c r="M161" s="1105" t="s">
        <v>1085</v>
      </c>
      <c r="N161" s="1105" t="s">
        <v>1177</v>
      </c>
      <c r="P161" s="1105" t="s">
        <v>2371</v>
      </c>
      <c r="Q161" s="1105" t="s">
        <v>638</v>
      </c>
      <c r="R161" s="1105" t="s">
        <v>642</v>
      </c>
      <c r="T161" s="1105" t="s">
        <v>645</v>
      </c>
      <c r="U161" s="1105" t="s">
        <v>497</v>
      </c>
      <c r="V161" s="1105" t="s">
        <v>17</v>
      </c>
      <c r="W161" s="1105" t="s">
        <v>649</v>
      </c>
      <c r="X161" s="1105" t="s">
        <v>44</v>
      </c>
      <c r="Y161" s="1105" t="s">
        <v>659</v>
      </c>
      <c r="Z161" s="1105" t="s">
        <v>2371</v>
      </c>
      <c r="AB161" s="1105" t="s">
        <v>661</v>
      </c>
      <c r="AC161" s="1105" t="s">
        <v>58</v>
      </c>
      <c r="AD161" s="1105" t="s">
        <v>266</v>
      </c>
      <c r="AE161" s="1105" t="s">
        <v>2371</v>
      </c>
      <c r="AG161" s="1105" t="s">
        <v>661</v>
      </c>
      <c r="AH161" s="1105" t="s">
        <v>69</v>
      </c>
      <c r="AI161" s="1105" t="s">
        <v>450</v>
      </c>
      <c r="AJ161" s="1105" t="s">
        <v>2371</v>
      </c>
      <c r="AL161" s="1105" t="s">
        <v>661</v>
      </c>
      <c r="AM161" s="1105" t="s">
        <v>1069</v>
      </c>
      <c r="AN161" s="1105" t="s">
        <v>632</v>
      </c>
      <c r="AO161" s="1105" t="s">
        <v>2371</v>
      </c>
      <c r="AQ161" s="1105" t="s">
        <v>661</v>
      </c>
      <c r="AR161" s="1108" t="s">
        <v>530</v>
      </c>
      <c r="AS161" s="1108" t="s">
        <v>739</v>
      </c>
      <c r="AT161" s="1108" t="s">
        <v>2371</v>
      </c>
      <c r="AV161" s="1108" t="s">
        <v>661</v>
      </c>
    </row>
    <row r="162" spans="1:53">
      <c r="A162" s="1105">
        <v>161</v>
      </c>
      <c r="B162" s="1105" t="s">
        <v>2092</v>
      </c>
      <c r="C162" s="1105" t="s">
        <v>2173</v>
      </c>
      <c r="D162" s="1105" t="s">
        <v>2176</v>
      </c>
      <c r="E162" s="1105" t="s">
        <v>2177</v>
      </c>
      <c r="F162" s="1105" t="s">
        <v>2179</v>
      </c>
      <c r="G162" s="1108">
        <v>121</v>
      </c>
      <c r="H162" s="1105" t="s">
        <v>2385</v>
      </c>
      <c r="I162" s="1105" t="s">
        <v>2386</v>
      </c>
      <c r="J162" s="1105" t="s">
        <v>2389</v>
      </c>
      <c r="K162" s="1105" t="s">
        <v>2390</v>
      </c>
      <c r="L162" s="1105" t="s">
        <v>2392</v>
      </c>
      <c r="M162" s="1105" t="s">
        <v>825</v>
      </c>
      <c r="N162" s="1105" t="s">
        <v>791</v>
      </c>
      <c r="P162" s="1105" t="s">
        <v>2371</v>
      </c>
      <c r="Q162" s="1105" t="s">
        <v>638</v>
      </c>
      <c r="R162" s="1105" t="s">
        <v>642</v>
      </c>
      <c r="T162" s="1105" t="s">
        <v>645</v>
      </c>
      <c r="U162" s="1105" t="s">
        <v>497</v>
      </c>
      <c r="V162" s="1105" t="s">
        <v>17</v>
      </c>
      <c r="W162" s="1105" t="s">
        <v>649</v>
      </c>
      <c r="X162" s="1105" t="s">
        <v>44</v>
      </c>
      <c r="Y162" s="1105" t="s">
        <v>659</v>
      </c>
      <c r="Z162" s="1105" t="s">
        <v>2371</v>
      </c>
      <c r="AB162" s="1105" t="s">
        <v>661</v>
      </c>
      <c r="AC162" s="1105" t="s">
        <v>58</v>
      </c>
      <c r="AD162" s="1105" t="s">
        <v>266</v>
      </c>
      <c r="AE162" s="1105" t="s">
        <v>2371</v>
      </c>
      <c r="AG162" s="1105" t="s">
        <v>661</v>
      </c>
      <c r="AH162" s="1105" t="s">
        <v>69</v>
      </c>
      <c r="AI162" s="1105" t="s">
        <v>450</v>
      </c>
      <c r="AJ162" s="1105" t="s">
        <v>2371</v>
      </c>
      <c r="AL162" s="1105" t="s">
        <v>661</v>
      </c>
      <c r="AM162" s="1105" t="s">
        <v>1069</v>
      </c>
      <c r="AN162" s="1105" t="s">
        <v>632</v>
      </c>
      <c r="AO162" s="1105" t="s">
        <v>2371</v>
      </c>
      <c r="AQ162" s="1105" t="s">
        <v>661</v>
      </c>
      <c r="AR162" s="1108" t="s">
        <v>530</v>
      </c>
      <c r="AS162" s="1108" t="s">
        <v>739</v>
      </c>
      <c r="AT162" s="1108" t="s">
        <v>2371</v>
      </c>
      <c r="AV162" s="1108" t="s">
        <v>661</v>
      </c>
    </row>
    <row r="163" spans="1:53">
      <c r="A163" s="1105">
        <v>162</v>
      </c>
      <c r="B163" s="1105" t="s">
        <v>2092</v>
      </c>
      <c r="C163" s="1105" t="s">
        <v>2173</v>
      </c>
      <c r="D163" s="1105" t="s">
        <v>2176</v>
      </c>
      <c r="E163" s="1105" t="s">
        <v>2177</v>
      </c>
      <c r="F163" s="1105" t="s">
        <v>2179</v>
      </c>
      <c r="H163" s="1105" t="s">
        <v>1206</v>
      </c>
      <c r="I163" s="1105" t="s">
        <v>101</v>
      </c>
      <c r="J163" s="1105" t="s">
        <v>2393</v>
      </c>
      <c r="K163" s="1105" t="s">
        <v>2394</v>
      </c>
      <c r="L163" s="1105" t="s">
        <v>52</v>
      </c>
      <c r="M163" s="1105" t="s">
        <v>2098</v>
      </c>
      <c r="N163" s="1105" t="s">
        <v>2395</v>
      </c>
      <c r="P163" s="1105" t="s">
        <v>2371</v>
      </c>
      <c r="Q163" s="1105" t="s">
        <v>638</v>
      </c>
      <c r="R163" s="1105" t="s">
        <v>642</v>
      </c>
      <c r="T163" s="1105" t="s">
        <v>645</v>
      </c>
      <c r="U163" s="1105" t="s">
        <v>497</v>
      </c>
      <c r="V163" s="1105" t="s">
        <v>17</v>
      </c>
      <c r="W163" s="1105" t="s">
        <v>649</v>
      </c>
      <c r="X163" s="1105" t="s">
        <v>44</v>
      </c>
      <c r="Y163" s="1105" t="s">
        <v>659</v>
      </c>
      <c r="Z163" s="1105" t="s">
        <v>2371</v>
      </c>
      <c r="AB163" s="1105" t="s">
        <v>661</v>
      </c>
      <c r="AC163" s="1105" t="s">
        <v>58</v>
      </c>
      <c r="AD163" s="1105" t="s">
        <v>266</v>
      </c>
      <c r="AE163" s="1105" t="s">
        <v>2371</v>
      </c>
      <c r="AG163" s="1105" t="s">
        <v>661</v>
      </c>
      <c r="AH163" s="1105" t="s">
        <v>69</v>
      </c>
      <c r="AI163" s="1105" t="s">
        <v>450</v>
      </c>
      <c r="AJ163" s="1105" t="s">
        <v>2371</v>
      </c>
      <c r="AL163" s="1105" t="s">
        <v>661</v>
      </c>
      <c r="AM163" s="1105" t="s">
        <v>392</v>
      </c>
      <c r="AN163" s="1105" t="s">
        <v>694</v>
      </c>
      <c r="AO163" s="1105" t="s">
        <v>2371</v>
      </c>
      <c r="AQ163" s="1105" t="s">
        <v>661</v>
      </c>
      <c r="AR163" s="1108" t="s">
        <v>1069</v>
      </c>
      <c r="AS163" s="1108" t="s">
        <v>632</v>
      </c>
      <c r="AT163" s="1108" t="s">
        <v>2371</v>
      </c>
      <c r="AV163" s="1108" t="s">
        <v>661</v>
      </c>
      <c r="AW163" s="1108" t="s">
        <v>530</v>
      </c>
      <c r="AX163" s="1108" t="s">
        <v>739</v>
      </c>
      <c r="AY163" s="1108" t="s">
        <v>2371</v>
      </c>
      <c r="BA163" s="1108" t="s">
        <v>661</v>
      </c>
    </row>
    <row r="164" spans="1:53">
      <c r="A164" s="1105">
        <v>163</v>
      </c>
      <c r="B164" s="1105" t="s">
        <v>2092</v>
      </c>
      <c r="C164" s="1105" t="s">
        <v>2173</v>
      </c>
      <c r="D164" s="1105" t="s">
        <v>2176</v>
      </c>
      <c r="E164" s="1105" t="s">
        <v>2177</v>
      </c>
      <c r="F164" s="1105" t="s">
        <v>2179</v>
      </c>
      <c r="H164" s="1105" t="s">
        <v>2397</v>
      </c>
      <c r="I164" s="1105" t="s">
        <v>914</v>
      </c>
      <c r="J164" s="1105" t="s">
        <v>2399</v>
      </c>
      <c r="K164" s="1105" t="s">
        <v>2402</v>
      </c>
      <c r="L164" s="1105" t="s">
        <v>2403</v>
      </c>
      <c r="M164" s="1105" t="s">
        <v>1040</v>
      </c>
      <c r="N164" s="1105" t="s">
        <v>2247</v>
      </c>
      <c r="P164" s="1105" t="s">
        <v>2371</v>
      </c>
      <c r="Q164" s="1105" t="s">
        <v>638</v>
      </c>
      <c r="R164" s="1105" t="s">
        <v>642</v>
      </c>
      <c r="T164" s="1105" t="s">
        <v>645</v>
      </c>
      <c r="U164" s="1105" t="s">
        <v>497</v>
      </c>
      <c r="V164" s="1105" t="s">
        <v>17</v>
      </c>
      <c r="W164" s="1105" t="s">
        <v>649</v>
      </c>
      <c r="X164" s="1105" t="s">
        <v>44</v>
      </c>
      <c r="Y164" s="1105" t="s">
        <v>659</v>
      </c>
      <c r="Z164" s="1105" t="s">
        <v>2371</v>
      </c>
      <c r="AB164" s="1105" t="s">
        <v>661</v>
      </c>
      <c r="AC164" s="1105" t="s">
        <v>58</v>
      </c>
      <c r="AD164" s="1105" t="s">
        <v>266</v>
      </c>
      <c r="AE164" s="1105" t="s">
        <v>2371</v>
      </c>
      <c r="AG164" s="1105" t="s">
        <v>661</v>
      </c>
      <c r="AH164" s="1105" t="s">
        <v>69</v>
      </c>
      <c r="AI164" s="1105" t="s">
        <v>450</v>
      </c>
      <c r="AJ164" s="1105" t="s">
        <v>2371</v>
      </c>
      <c r="AL164" s="1105" t="s">
        <v>661</v>
      </c>
      <c r="AM164" s="1108" t="s">
        <v>392</v>
      </c>
      <c r="AN164" s="1108" t="s">
        <v>694</v>
      </c>
      <c r="AO164" s="1108" t="s">
        <v>2371</v>
      </c>
      <c r="AQ164" s="1108" t="s">
        <v>661</v>
      </c>
      <c r="AR164" s="1108" t="s">
        <v>1069</v>
      </c>
      <c r="AS164" s="1108" t="s">
        <v>632</v>
      </c>
      <c r="AT164" s="1108" t="s">
        <v>2371</v>
      </c>
      <c r="AV164" s="1108" t="s">
        <v>661</v>
      </c>
      <c r="AW164" s="1108" t="s">
        <v>530</v>
      </c>
      <c r="AX164" s="1108" t="s">
        <v>739</v>
      </c>
      <c r="AY164" s="1108" t="s">
        <v>2371</v>
      </c>
      <c r="BA164" s="1108" t="s">
        <v>661</v>
      </c>
    </row>
    <row r="165" spans="1:53">
      <c r="A165" s="1105">
        <v>164</v>
      </c>
      <c r="B165" s="1105" t="s">
        <v>2092</v>
      </c>
      <c r="C165" s="1105" t="s">
        <v>2173</v>
      </c>
      <c r="D165" s="1105" t="s">
        <v>2176</v>
      </c>
      <c r="E165" s="1105" t="s">
        <v>2177</v>
      </c>
      <c r="F165" s="1105" t="s">
        <v>2179</v>
      </c>
      <c r="H165" s="1105" t="s">
        <v>1333</v>
      </c>
      <c r="I165" s="1105" t="s">
        <v>551</v>
      </c>
      <c r="J165" s="1105" t="s">
        <v>513</v>
      </c>
      <c r="K165" s="1105" t="s">
        <v>1941</v>
      </c>
      <c r="L165" s="1105" t="s">
        <v>371</v>
      </c>
      <c r="M165" s="1105" t="s">
        <v>2146</v>
      </c>
      <c r="N165" s="1105" t="s">
        <v>2404</v>
      </c>
      <c r="P165" s="1105" t="s">
        <v>2371</v>
      </c>
      <c r="Q165" s="1105" t="s">
        <v>638</v>
      </c>
      <c r="R165" s="1105" t="s">
        <v>642</v>
      </c>
      <c r="T165" s="1105" t="s">
        <v>645</v>
      </c>
      <c r="U165" s="1105" t="s">
        <v>497</v>
      </c>
      <c r="V165" s="1105" t="s">
        <v>17</v>
      </c>
      <c r="W165" s="1105" t="s">
        <v>649</v>
      </c>
      <c r="X165" s="1105" t="s">
        <v>44</v>
      </c>
      <c r="Y165" s="1105" t="s">
        <v>659</v>
      </c>
      <c r="Z165" s="1105" t="s">
        <v>2371</v>
      </c>
      <c r="AB165" s="1105" t="s">
        <v>661</v>
      </c>
      <c r="AC165" s="1105" t="s">
        <v>58</v>
      </c>
      <c r="AD165" s="1105" t="s">
        <v>266</v>
      </c>
      <c r="AE165" s="1105" t="s">
        <v>2371</v>
      </c>
      <c r="AG165" s="1105" t="s">
        <v>661</v>
      </c>
      <c r="AH165" s="1105" t="s">
        <v>392</v>
      </c>
      <c r="AI165" s="1105" t="s">
        <v>694</v>
      </c>
      <c r="AJ165" s="1105" t="s">
        <v>2371</v>
      </c>
      <c r="AL165" s="1105" t="s">
        <v>661</v>
      </c>
      <c r="AM165" s="1105" t="s">
        <v>1069</v>
      </c>
      <c r="AN165" s="1105" t="s">
        <v>632</v>
      </c>
      <c r="AO165" s="1105" t="s">
        <v>2371</v>
      </c>
      <c r="AQ165" s="1105" t="s">
        <v>661</v>
      </c>
      <c r="AR165" s="1108" t="s">
        <v>530</v>
      </c>
      <c r="AS165" s="1108" t="s">
        <v>739</v>
      </c>
      <c r="AT165" s="1108" t="s">
        <v>2371</v>
      </c>
      <c r="AV165" s="1108" t="s">
        <v>661</v>
      </c>
    </row>
    <row r="166" spans="1:53">
      <c r="A166" s="1105">
        <v>165</v>
      </c>
      <c r="B166" s="1105" t="s">
        <v>2092</v>
      </c>
      <c r="C166" s="1105" t="s">
        <v>2173</v>
      </c>
      <c r="D166" s="1105" t="s">
        <v>2176</v>
      </c>
      <c r="E166" s="1105" t="s">
        <v>2177</v>
      </c>
      <c r="F166" s="1105" t="s">
        <v>2179</v>
      </c>
      <c r="H166" s="1105" t="s">
        <v>2406</v>
      </c>
      <c r="I166" s="1105" t="s">
        <v>2230</v>
      </c>
      <c r="J166" s="1105" t="s">
        <v>1588</v>
      </c>
      <c r="K166" s="1105" t="s">
        <v>85</v>
      </c>
      <c r="L166" s="1105" t="s">
        <v>2205</v>
      </c>
      <c r="M166" s="1105" t="s">
        <v>2408</v>
      </c>
      <c r="N166" s="1105" t="s">
        <v>459</v>
      </c>
      <c r="P166" s="1105" t="s">
        <v>2371</v>
      </c>
      <c r="Q166" s="1105" t="s">
        <v>638</v>
      </c>
      <c r="R166" s="1105" t="s">
        <v>642</v>
      </c>
      <c r="T166" s="1105" t="s">
        <v>645</v>
      </c>
      <c r="U166" s="1105" t="s">
        <v>497</v>
      </c>
      <c r="V166" s="1105" t="s">
        <v>17</v>
      </c>
      <c r="W166" s="1105" t="s">
        <v>649</v>
      </c>
      <c r="X166" s="1105" t="s">
        <v>44</v>
      </c>
      <c r="Y166" s="1105" t="s">
        <v>659</v>
      </c>
      <c r="Z166" s="1105" t="s">
        <v>2371</v>
      </c>
      <c r="AB166" s="1105" t="s">
        <v>661</v>
      </c>
      <c r="AC166" s="1105" t="s">
        <v>58</v>
      </c>
      <c r="AD166" s="1105" t="s">
        <v>266</v>
      </c>
      <c r="AE166" s="1105" t="s">
        <v>2371</v>
      </c>
      <c r="AG166" s="1105" t="s">
        <v>661</v>
      </c>
      <c r="AH166" s="1105" t="s">
        <v>69</v>
      </c>
      <c r="AI166" s="1105" t="s">
        <v>450</v>
      </c>
      <c r="AJ166" s="1105" t="s">
        <v>2371</v>
      </c>
      <c r="AL166" s="1105" t="s">
        <v>661</v>
      </c>
      <c r="AM166" s="1105" t="s">
        <v>1069</v>
      </c>
      <c r="AN166" s="1105" t="s">
        <v>632</v>
      </c>
      <c r="AO166" s="1105" t="s">
        <v>2371</v>
      </c>
      <c r="AQ166" s="1105" t="s">
        <v>661</v>
      </c>
      <c r="AR166" s="1108" t="s">
        <v>530</v>
      </c>
      <c r="AS166" s="1108" t="s">
        <v>739</v>
      </c>
      <c r="AT166" s="1108" t="s">
        <v>2371</v>
      </c>
      <c r="AV166" s="1108" t="s">
        <v>661</v>
      </c>
    </row>
    <row r="167" spans="1:53">
      <c r="A167" s="1105">
        <v>166</v>
      </c>
      <c r="B167" s="1105" t="s">
        <v>2092</v>
      </c>
      <c r="C167" s="1105" t="s">
        <v>2173</v>
      </c>
      <c r="D167" s="1105" t="s">
        <v>2176</v>
      </c>
      <c r="E167" s="1105" t="s">
        <v>2177</v>
      </c>
      <c r="F167" s="1105" t="s">
        <v>2179</v>
      </c>
      <c r="H167" s="1105" t="s">
        <v>2310</v>
      </c>
      <c r="I167" s="1105" t="s">
        <v>764</v>
      </c>
      <c r="J167" s="1105" t="s">
        <v>2409</v>
      </c>
      <c r="K167" s="1105" t="s">
        <v>2412</v>
      </c>
      <c r="L167" s="1105" t="s">
        <v>1091</v>
      </c>
      <c r="M167" s="1105" t="s">
        <v>2414</v>
      </c>
      <c r="N167" s="1105" t="s">
        <v>1932</v>
      </c>
      <c r="P167" s="1105" t="s">
        <v>2371</v>
      </c>
      <c r="Q167" s="1105" t="s">
        <v>638</v>
      </c>
      <c r="R167" s="1105" t="s">
        <v>642</v>
      </c>
      <c r="T167" s="1105" t="s">
        <v>645</v>
      </c>
      <c r="U167" s="1105" t="s">
        <v>497</v>
      </c>
      <c r="V167" s="1105" t="s">
        <v>17</v>
      </c>
      <c r="W167" s="1105" t="s">
        <v>649</v>
      </c>
      <c r="X167" s="1105" t="s">
        <v>44</v>
      </c>
      <c r="Y167" s="1105" t="s">
        <v>659</v>
      </c>
      <c r="Z167" s="1105" t="s">
        <v>2371</v>
      </c>
      <c r="AB167" s="1105" t="s">
        <v>661</v>
      </c>
      <c r="AC167" s="1105" t="s">
        <v>58</v>
      </c>
      <c r="AD167" s="1105" t="s">
        <v>266</v>
      </c>
      <c r="AE167" s="1105" t="s">
        <v>2371</v>
      </c>
      <c r="AG167" s="1105" t="s">
        <v>661</v>
      </c>
      <c r="AH167" s="1105" t="s">
        <v>69</v>
      </c>
      <c r="AI167" s="1105" t="s">
        <v>450</v>
      </c>
      <c r="AJ167" s="1105" t="s">
        <v>2371</v>
      </c>
      <c r="AL167" s="1105" t="s">
        <v>661</v>
      </c>
      <c r="AM167" s="1105" t="s">
        <v>1069</v>
      </c>
      <c r="AN167" s="1105" t="s">
        <v>632</v>
      </c>
      <c r="AO167" s="1105" t="s">
        <v>2371</v>
      </c>
      <c r="AQ167" s="1105" t="s">
        <v>661</v>
      </c>
      <c r="AR167" s="1105" t="s">
        <v>530</v>
      </c>
      <c r="AS167" s="1105" t="s">
        <v>739</v>
      </c>
      <c r="AT167" s="1105" t="s">
        <v>2371</v>
      </c>
      <c r="AV167" s="1105" t="s">
        <v>661</v>
      </c>
    </row>
    <row r="168" spans="1:53">
      <c r="A168" s="1105">
        <v>167</v>
      </c>
      <c r="B168" s="1105" t="s">
        <v>2092</v>
      </c>
      <c r="C168" s="1105" t="s">
        <v>2173</v>
      </c>
      <c r="D168" s="1105" t="s">
        <v>2176</v>
      </c>
      <c r="E168" s="1105" t="s">
        <v>2177</v>
      </c>
      <c r="F168" s="1105" t="s">
        <v>2179</v>
      </c>
      <c r="G168" s="1108">
        <v>121</v>
      </c>
      <c r="H168" s="1105" t="s">
        <v>2415</v>
      </c>
      <c r="I168" s="1105" t="s">
        <v>1616</v>
      </c>
      <c r="J168" s="1105" t="s">
        <v>2376</v>
      </c>
      <c r="K168" s="1105" t="s">
        <v>2417</v>
      </c>
      <c r="L168" s="1105" t="s">
        <v>2419</v>
      </c>
      <c r="M168" s="1105" t="s">
        <v>2421</v>
      </c>
      <c r="N168" s="1105" t="s">
        <v>2424</v>
      </c>
      <c r="P168" s="1105" t="s">
        <v>2371</v>
      </c>
      <c r="Q168" s="1105" t="s">
        <v>638</v>
      </c>
      <c r="R168" s="1105" t="s">
        <v>642</v>
      </c>
      <c r="T168" s="1105" t="s">
        <v>645</v>
      </c>
      <c r="U168" s="1105" t="s">
        <v>497</v>
      </c>
      <c r="V168" s="1105" t="s">
        <v>17</v>
      </c>
      <c r="W168" s="1105" t="s">
        <v>649</v>
      </c>
      <c r="X168" s="1105" t="s">
        <v>44</v>
      </c>
      <c r="Y168" s="1105" t="s">
        <v>659</v>
      </c>
      <c r="Z168" s="1105" t="s">
        <v>2371</v>
      </c>
      <c r="AB168" s="1105" t="s">
        <v>661</v>
      </c>
      <c r="AC168" s="1105" t="s">
        <v>58</v>
      </c>
      <c r="AD168" s="1105" t="s">
        <v>266</v>
      </c>
      <c r="AE168" s="1105" t="s">
        <v>2371</v>
      </c>
      <c r="AG168" s="1105" t="s">
        <v>661</v>
      </c>
      <c r="AH168" s="1105" t="s">
        <v>1069</v>
      </c>
      <c r="AI168" s="1105" t="s">
        <v>632</v>
      </c>
      <c r="AJ168" s="1105" t="s">
        <v>2371</v>
      </c>
      <c r="AL168" s="1105" t="s">
        <v>661</v>
      </c>
      <c r="AM168" s="1105" t="s">
        <v>1798</v>
      </c>
      <c r="AN168" s="1105" t="s">
        <v>1801</v>
      </c>
      <c r="AO168" s="1105" t="s">
        <v>2371</v>
      </c>
      <c r="AQ168" s="1105" t="s">
        <v>661</v>
      </c>
      <c r="AR168" s="1108" t="s">
        <v>530</v>
      </c>
      <c r="AS168" s="1108" t="s">
        <v>739</v>
      </c>
      <c r="AT168" s="1108" t="s">
        <v>2371</v>
      </c>
      <c r="AV168" s="1108" t="s">
        <v>661</v>
      </c>
    </row>
    <row r="169" spans="1:53">
      <c r="A169" s="1105">
        <v>168</v>
      </c>
      <c r="B169" s="1105" t="s">
        <v>2092</v>
      </c>
      <c r="C169" s="1105" t="s">
        <v>2173</v>
      </c>
      <c r="D169" s="1105" t="s">
        <v>2176</v>
      </c>
      <c r="E169" s="1105" t="s">
        <v>2177</v>
      </c>
      <c r="F169" s="1105" t="s">
        <v>2179</v>
      </c>
      <c r="H169" s="1105" t="s">
        <v>1786</v>
      </c>
      <c r="I169" s="1105" t="s">
        <v>539</v>
      </c>
      <c r="J169" s="1105" t="s">
        <v>2426</v>
      </c>
      <c r="K169" s="1105" t="s">
        <v>2259</v>
      </c>
      <c r="L169" s="1105" t="s">
        <v>487</v>
      </c>
      <c r="M169" s="1105" t="s">
        <v>2430</v>
      </c>
      <c r="N169" s="1105" t="s">
        <v>1267</v>
      </c>
      <c r="P169" s="1105" t="s">
        <v>2371</v>
      </c>
      <c r="Q169" s="1105" t="s">
        <v>638</v>
      </c>
      <c r="R169" s="1105" t="s">
        <v>642</v>
      </c>
      <c r="T169" s="1105" t="s">
        <v>645</v>
      </c>
      <c r="U169" s="1105" t="s">
        <v>497</v>
      </c>
      <c r="V169" s="1105" t="s">
        <v>17</v>
      </c>
      <c r="W169" s="1105" t="s">
        <v>649</v>
      </c>
      <c r="X169" s="1105" t="s">
        <v>44</v>
      </c>
      <c r="Y169" s="1105" t="s">
        <v>659</v>
      </c>
      <c r="Z169" s="1105" t="s">
        <v>2371</v>
      </c>
      <c r="AB169" s="1105" t="s">
        <v>661</v>
      </c>
      <c r="AC169" s="1105" t="s">
        <v>58</v>
      </c>
      <c r="AD169" s="1105" t="s">
        <v>266</v>
      </c>
      <c r="AE169" s="1105" t="s">
        <v>2371</v>
      </c>
      <c r="AG169" s="1105" t="s">
        <v>661</v>
      </c>
      <c r="AH169" s="1105" t="s">
        <v>1069</v>
      </c>
      <c r="AI169" s="1105" t="s">
        <v>632</v>
      </c>
      <c r="AJ169" s="1105" t="s">
        <v>2371</v>
      </c>
      <c r="AL169" s="1105" t="s">
        <v>661</v>
      </c>
      <c r="AM169" s="1105" t="s">
        <v>530</v>
      </c>
      <c r="AN169" s="1105" t="s">
        <v>739</v>
      </c>
      <c r="AO169" s="1105" t="s">
        <v>2371</v>
      </c>
      <c r="AQ169" s="1105" t="s">
        <v>661</v>
      </c>
    </row>
    <row r="170" spans="1:53">
      <c r="A170" s="1105">
        <v>169</v>
      </c>
      <c r="B170" s="1105" t="s">
        <v>2092</v>
      </c>
      <c r="C170" s="1105" t="s">
        <v>2173</v>
      </c>
      <c r="D170" s="1105" t="s">
        <v>2176</v>
      </c>
      <c r="E170" s="1105" t="s">
        <v>2177</v>
      </c>
      <c r="F170" s="1105" t="s">
        <v>2179</v>
      </c>
      <c r="H170" s="1105" t="s">
        <v>2431</v>
      </c>
      <c r="I170" s="1105" t="s">
        <v>1572</v>
      </c>
      <c r="J170" s="1105" t="s">
        <v>174</v>
      </c>
      <c r="K170" s="1105" t="s">
        <v>2433</v>
      </c>
      <c r="L170" s="1105" t="s">
        <v>2435</v>
      </c>
      <c r="M170" s="1105" t="s">
        <v>2437</v>
      </c>
      <c r="N170" s="1105" t="s">
        <v>2438</v>
      </c>
      <c r="P170" s="1105" t="s">
        <v>2371</v>
      </c>
      <c r="Q170" s="1105" t="s">
        <v>638</v>
      </c>
      <c r="R170" s="1105" t="s">
        <v>642</v>
      </c>
      <c r="T170" s="1105" t="s">
        <v>645</v>
      </c>
      <c r="U170" s="1105" t="s">
        <v>497</v>
      </c>
      <c r="V170" s="1105" t="s">
        <v>17</v>
      </c>
      <c r="W170" s="1105" t="s">
        <v>649</v>
      </c>
      <c r="X170" s="1105" t="s">
        <v>44</v>
      </c>
      <c r="Y170" s="1105" t="s">
        <v>659</v>
      </c>
      <c r="Z170" s="1105" t="s">
        <v>2371</v>
      </c>
      <c r="AB170" s="1105" t="s">
        <v>661</v>
      </c>
      <c r="AC170" s="1105" t="s">
        <v>58</v>
      </c>
      <c r="AD170" s="1105" t="s">
        <v>266</v>
      </c>
      <c r="AE170" s="1105" t="s">
        <v>2371</v>
      </c>
      <c r="AG170" s="1105" t="s">
        <v>661</v>
      </c>
      <c r="AH170" s="1105" t="s">
        <v>69</v>
      </c>
      <c r="AI170" s="1105" t="s">
        <v>450</v>
      </c>
      <c r="AJ170" s="1105" t="s">
        <v>2371</v>
      </c>
      <c r="AL170" s="1105" t="s">
        <v>661</v>
      </c>
      <c r="AM170" s="1105" t="s">
        <v>1069</v>
      </c>
      <c r="AN170" s="1105" t="s">
        <v>632</v>
      </c>
      <c r="AO170" s="1105" t="s">
        <v>2371</v>
      </c>
      <c r="AQ170" s="1105" t="s">
        <v>661</v>
      </c>
      <c r="AR170" s="1105" t="s">
        <v>530</v>
      </c>
      <c r="AS170" s="1105" t="s">
        <v>739</v>
      </c>
      <c r="AT170" s="1105" t="s">
        <v>2371</v>
      </c>
      <c r="AV170" s="1105" t="s">
        <v>661</v>
      </c>
    </row>
    <row r="171" spans="1:53">
      <c r="A171" s="1105">
        <v>170</v>
      </c>
      <c r="B171" s="1105" t="s">
        <v>2092</v>
      </c>
      <c r="C171" s="1105" t="s">
        <v>2173</v>
      </c>
      <c r="D171" s="1105" t="s">
        <v>2176</v>
      </c>
      <c r="E171" s="1105" t="s">
        <v>2177</v>
      </c>
      <c r="F171" s="1105" t="s">
        <v>2179</v>
      </c>
      <c r="H171" s="1105" t="s">
        <v>2439</v>
      </c>
      <c r="I171" s="1105" t="s">
        <v>2442</v>
      </c>
      <c r="J171" s="1105" t="s">
        <v>2444</v>
      </c>
      <c r="K171" s="1105" t="s">
        <v>2447</v>
      </c>
      <c r="L171" s="1105" t="s">
        <v>2451</v>
      </c>
      <c r="M171" s="1105" t="s">
        <v>2204</v>
      </c>
      <c r="N171" s="1105" t="s">
        <v>2203</v>
      </c>
      <c r="P171" s="1105" t="s">
        <v>2371</v>
      </c>
      <c r="Q171" s="1105" t="s">
        <v>638</v>
      </c>
      <c r="R171" s="1105" t="s">
        <v>642</v>
      </c>
      <c r="T171" s="1105" t="s">
        <v>645</v>
      </c>
      <c r="U171" s="1105" t="s">
        <v>497</v>
      </c>
      <c r="V171" s="1105" t="s">
        <v>17</v>
      </c>
      <c r="W171" s="1105" t="s">
        <v>649</v>
      </c>
      <c r="X171" s="1105" t="s">
        <v>44</v>
      </c>
      <c r="Y171" s="1105" t="s">
        <v>659</v>
      </c>
      <c r="Z171" s="1105" t="s">
        <v>2371</v>
      </c>
      <c r="AB171" s="1105" t="s">
        <v>661</v>
      </c>
      <c r="AC171" s="1105" t="s">
        <v>58</v>
      </c>
      <c r="AD171" s="1105" t="s">
        <v>266</v>
      </c>
      <c r="AE171" s="1105" t="s">
        <v>2371</v>
      </c>
      <c r="AG171" s="1105" t="s">
        <v>661</v>
      </c>
      <c r="AH171" s="1108" t="s">
        <v>1069</v>
      </c>
      <c r="AI171" s="1108" t="s">
        <v>632</v>
      </c>
      <c r="AJ171" s="1108" t="s">
        <v>2371</v>
      </c>
      <c r="AL171" s="1108" t="s">
        <v>661</v>
      </c>
      <c r="AM171" s="1108" t="s">
        <v>530</v>
      </c>
      <c r="AN171" s="1108" t="s">
        <v>739</v>
      </c>
      <c r="AO171" s="1108" t="s">
        <v>2371</v>
      </c>
      <c r="AQ171" s="1108" t="s">
        <v>661</v>
      </c>
    </row>
    <row r="172" spans="1:53">
      <c r="A172" s="1105">
        <v>171</v>
      </c>
      <c r="B172" s="1105" t="s">
        <v>2092</v>
      </c>
      <c r="C172" s="1105" t="s">
        <v>2173</v>
      </c>
      <c r="D172" s="1105" t="s">
        <v>2176</v>
      </c>
      <c r="E172" s="1105" t="s">
        <v>2177</v>
      </c>
      <c r="F172" s="1105" t="s">
        <v>2179</v>
      </c>
      <c r="H172" s="1105" t="s">
        <v>1095</v>
      </c>
      <c r="I172" s="1105" t="s">
        <v>358</v>
      </c>
      <c r="J172" s="1105" t="s">
        <v>941</v>
      </c>
      <c r="K172" s="1105" t="s">
        <v>38</v>
      </c>
      <c r="L172" s="1105" t="s">
        <v>1547</v>
      </c>
      <c r="M172" s="1105" t="s">
        <v>2452</v>
      </c>
      <c r="N172" s="1105" t="s">
        <v>1764</v>
      </c>
      <c r="P172" s="1105" t="s">
        <v>2371</v>
      </c>
      <c r="Q172" s="1105" t="s">
        <v>638</v>
      </c>
      <c r="R172" s="1105" t="s">
        <v>642</v>
      </c>
      <c r="T172" s="1105" t="s">
        <v>645</v>
      </c>
      <c r="U172" s="1105" t="s">
        <v>497</v>
      </c>
      <c r="V172" s="1105" t="s">
        <v>17</v>
      </c>
      <c r="W172" s="1105" t="s">
        <v>649</v>
      </c>
      <c r="X172" s="1105" t="s">
        <v>44</v>
      </c>
      <c r="Y172" s="1105" t="s">
        <v>659</v>
      </c>
      <c r="Z172" s="1105" t="s">
        <v>2371</v>
      </c>
      <c r="AB172" s="1105" t="s">
        <v>661</v>
      </c>
      <c r="AC172" s="1108" t="s">
        <v>58</v>
      </c>
      <c r="AD172" s="1108" t="s">
        <v>266</v>
      </c>
      <c r="AE172" s="1108" t="s">
        <v>2371</v>
      </c>
      <c r="AG172" s="1108" t="s">
        <v>661</v>
      </c>
      <c r="AH172" s="1108" t="s">
        <v>392</v>
      </c>
      <c r="AI172" s="1108" t="s">
        <v>694</v>
      </c>
      <c r="AJ172" s="1108" t="s">
        <v>2371</v>
      </c>
      <c r="AL172" s="1108" t="s">
        <v>661</v>
      </c>
      <c r="AM172" s="1108" t="s">
        <v>1069</v>
      </c>
      <c r="AN172" s="1108" t="s">
        <v>632</v>
      </c>
      <c r="AO172" s="1108" t="s">
        <v>2371</v>
      </c>
      <c r="AQ172" s="1108" t="s">
        <v>661</v>
      </c>
      <c r="AR172" s="1108" t="s">
        <v>530</v>
      </c>
      <c r="AS172" s="1108" t="s">
        <v>739</v>
      </c>
      <c r="AT172" s="1108" t="s">
        <v>2371</v>
      </c>
      <c r="AV172" s="1108" t="s">
        <v>661</v>
      </c>
    </row>
    <row r="173" spans="1:53">
      <c r="A173" s="1105">
        <v>172</v>
      </c>
      <c r="B173" s="1105" t="s">
        <v>2092</v>
      </c>
      <c r="C173" s="1105" t="s">
        <v>2173</v>
      </c>
      <c r="D173" s="1105" t="s">
        <v>2176</v>
      </c>
      <c r="E173" s="1105" t="s">
        <v>2177</v>
      </c>
      <c r="F173" s="1105" t="s">
        <v>2179</v>
      </c>
      <c r="H173" s="1105" t="s">
        <v>2097</v>
      </c>
      <c r="I173" s="1105" t="s">
        <v>343</v>
      </c>
      <c r="J173" s="1105" t="s">
        <v>671</v>
      </c>
      <c r="K173" s="1105" t="s">
        <v>2455</v>
      </c>
      <c r="L173" s="1105" t="s">
        <v>1926</v>
      </c>
      <c r="M173" s="1105" t="s">
        <v>1819</v>
      </c>
      <c r="N173" s="1105" t="s">
        <v>2457</v>
      </c>
      <c r="P173" s="1105" t="s">
        <v>2371</v>
      </c>
      <c r="Q173" s="1105" t="s">
        <v>638</v>
      </c>
      <c r="R173" s="1105" t="s">
        <v>642</v>
      </c>
      <c r="T173" s="1105" t="s">
        <v>645</v>
      </c>
      <c r="U173" s="1105" t="s">
        <v>497</v>
      </c>
      <c r="V173" s="1105" t="s">
        <v>17</v>
      </c>
      <c r="W173" s="1105" t="s">
        <v>649</v>
      </c>
      <c r="X173" s="1105" t="s">
        <v>44</v>
      </c>
      <c r="Y173" s="1105" t="s">
        <v>659</v>
      </c>
      <c r="Z173" s="1105" t="s">
        <v>2371</v>
      </c>
      <c r="AB173" s="1105" t="s">
        <v>661</v>
      </c>
      <c r="AC173" s="1108" t="s">
        <v>58</v>
      </c>
      <c r="AD173" s="1108" t="s">
        <v>266</v>
      </c>
      <c r="AE173" s="1108" t="s">
        <v>2371</v>
      </c>
      <c r="AG173" s="1108" t="s">
        <v>661</v>
      </c>
      <c r="AH173" s="1108" t="s">
        <v>1069</v>
      </c>
      <c r="AI173" s="1108" t="s">
        <v>632</v>
      </c>
      <c r="AJ173" s="1108" t="s">
        <v>2371</v>
      </c>
      <c r="AL173" s="1108" t="s">
        <v>661</v>
      </c>
      <c r="AM173" s="1108" t="s">
        <v>530</v>
      </c>
      <c r="AN173" s="1108" t="s">
        <v>739</v>
      </c>
      <c r="AO173" s="1108" t="s">
        <v>2371</v>
      </c>
      <c r="AQ173" s="1108" t="s">
        <v>661</v>
      </c>
    </row>
    <row r="174" spans="1:53">
      <c r="A174" s="1105">
        <v>173</v>
      </c>
      <c r="B174" s="1105" t="s">
        <v>2092</v>
      </c>
      <c r="C174" s="1105" t="s">
        <v>2173</v>
      </c>
      <c r="D174" s="1105" t="s">
        <v>2176</v>
      </c>
      <c r="E174" s="1105" t="s">
        <v>2177</v>
      </c>
      <c r="F174" s="1105" t="s">
        <v>2179</v>
      </c>
      <c r="G174" s="1105">
        <v>121</v>
      </c>
      <c r="H174" s="1105" t="s">
        <v>2359</v>
      </c>
      <c r="I174" s="1105" t="s">
        <v>1379</v>
      </c>
      <c r="J174" s="1105" t="s">
        <v>2459</v>
      </c>
      <c r="K174" s="1105" t="s">
        <v>2461</v>
      </c>
      <c r="L174" s="1105" t="s">
        <v>433</v>
      </c>
      <c r="M174" s="1105" t="s">
        <v>2464</v>
      </c>
      <c r="N174" s="1105" t="s">
        <v>2465</v>
      </c>
      <c r="P174" s="1105" t="s">
        <v>2371</v>
      </c>
      <c r="Q174" s="1105" t="s">
        <v>638</v>
      </c>
      <c r="R174" s="1105" t="s">
        <v>642</v>
      </c>
      <c r="T174" s="1105" t="s">
        <v>645</v>
      </c>
      <c r="U174" s="1105" t="s">
        <v>497</v>
      </c>
      <c r="V174" s="1105" t="s">
        <v>17</v>
      </c>
      <c r="W174" s="1105" t="s">
        <v>649</v>
      </c>
      <c r="X174" s="1105" t="s">
        <v>44</v>
      </c>
      <c r="Y174" s="1105" t="s">
        <v>659</v>
      </c>
      <c r="Z174" s="1105" t="s">
        <v>2371</v>
      </c>
      <c r="AB174" s="1105" t="s">
        <v>661</v>
      </c>
      <c r="AC174" s="1105" t="s">
        <v>58</v>
      </c>
      <c r="AD174" s="1105" t="s">
        <v>266</v>
      </c>
      <c r="AE174" s="1105" t="s">
        <v>2371</v>
      </c>
      <c r="AG174" s="1105" t="s">
        <v>661</v>
      </c>
      <c r="AH174" s="1108" t="s">
        <v>1069</v>
      </c>
      <c r="AI174" s="1108" t="s">
        <v>632</v>
      </c>
      <c r="AJ174" s="1108" t="s">
        <v>2371</v>
      </c>
      <c r="AL174" s="1108" t="s">
        <v>661</v>
      </c>
      <c r="AM174" s="1108" t="s">
        <v>530</v>
      </c>
      <c r="AN174" s="1108" t="s">
        <v>739</v>
      </c>
      <c r="AO174" s="1108" t="s">
        <v>2371</v>
      </c>
      <c r="AQ174" s="1108" t="s">
        <v>661</v>
      </c>
    </row>
    <row r="175" spans="1:53">
      <c r="A175" s="1105">
        <v>174</v>
      </c>
      <c r="B175" s="1105" t="s">
        <v>2092</v>
      </c>
      <c r="C175" s="1105" t="s">
        <v>2173</v>
      </c>
      <c r="D175" s="1105" t="s">
        <v>2176</v>
      </c>
      <c r="E175" s="1105" t="s">
        <v>2177</v>
      </c>
      <c r="F175" s="1105" t="s">
        <v>2179</v>
      </c>
      <c r="H175" s="1105" t="s">
        <v>2468</v>
      </c>
      <c r="I175" s="1105" t="s">
        <v>1720</v>
      </c>
      <c r="J175" s="1105" t="s">
        <v>2470</v>
      </c>
      <c r="K175" s="1105" t="s">
        <v>2388</v>
      </c>
      <c r="L175" s="1105" t="s">
        <v>1407</v>
      </c>
      <c r="M175" s="1105" t="s">
        <v>1897</v>
      </c>
      <c r="N175" s="1105" t="s">
        <v>2472</v>
      </c>
      <c r="P175" s="1105" t="s">
        <v>2371</v>
      </c>
      <c r="Q175" s="1105" t="s">
        <v>638</v>
      </c>
      <c r="R175" s="1105" t="s">
        <v>642</v>
      </c>
      <c r="T175" s="1105" t="s">
        <v>645</v>
      </c>
      <c r="U175" s="1105" t="s">
        <v>497</v>
      </c>
      <c r="V175" s="1105" t="s">
        <v>17</v>
      </c>
      <c r="W175" s="1105" t="s">
        <v>649</v>
      </c>
      <c r="X175" s="1105" t="s">
        <v>44</v>
      </c>
      <c r="Y175" s="1105" t="s">
        <v>659</v>
      </c>
      <c r="Z175" s="1105" t="s">
        <v>2371</v>
      </c>
      <c r="AB175" s="1105" t="s">
        <v>661</v>
      </c>
      <c r="AC175" s="1105" t="s">
        <v>58</v>
      </c>
      <c r="AD175" s="1105" t="s">
        <v>266</v>
      </c>
      <c r="AE175" s="1105" t="s">
        <v>2371</v>
      </c>
      <c r="AG175" s="1105" t="s">
        <v>661</v>
      </c>
      <c r="AH175" s="1105" t="s">
        <v>1069</v>
      </c>
      <c r="AI175" s="1105" t="s">
        <v>632</v>
      </c>
      <c r="AJ175" s="1105" t="s">
        <v>2371</v>
      </c>
      <c r="AL175" s="1105" t="s">
        <v>661</v>
      </c>
      <c r="AM175" s="1105" t="s">
        <v>530</v>
      </c>
      <c r="AN175" s="1105" t="s">
        <v>739</v>
      </c>
      <c r="AO175" s="1105" t="s">
        <v>2371</v>
      </c>
      <c r="AQ175" s="1105" t="s">
        <v>661</v>
      </c>
    </row>
    <row r="176" spans="1:53">
      <c r="A176" s="1105">
        <v>175</v>
      </c>
      <c r="B176" s="1105" t="s">
        <v>2092</v>
      </c>
      <c r="C176" s="1105" t="s">
        <v>2173</v>
      </c>
      <c r="D176" s="1105" t="s">
        <v>2176</v>
      </c>
      <c r="E176" s="1105" t="s">
        <v>2177</v>
      </c>
      <c r="F176" s="1105" t="s">
        <v>2179</v>
      </c>
      <c r="H176" s="1105" t="s">
        <v>2467</v>
      </c>
      <c r="I176" s="1105" t="s">
        <v>478</v>
      </c>
      <c r="J176" s="1105" t="s">
        <v>1701</v>
      </c>
      <c r="K176" s="1105" t="s">
        <v>152</v>
      </c>
      <c r="L176" s="1105" t="s">
        <v>1550</v>
      </c>
      <c r="M176" s="1105" t="s">
        <v>1705</v>
      </c>
      <c r="N176" s="1105" t="s">
        <v>2473</v>
      </c>
      <c r="P176" s="1105" t="s">
        <v>2371</v>
      </c>
      <c r="Q176" s="1105" t="s">
        <v>638</v>
      </c>
      <c r="R176" s="1105" t="s">
        <v>642</v>
      </c>
      <c r="T176" s="1105" t="s">
        <v>645</v>
      </c>
      <c r="U176" s="1105" t="s">
        <v>497</v>
      </c>
      <c r="V176" s="1105" t="s">
        <v>17</v>
      </c>
      <c r="W176" s="1105" t="s">
        <v>649</v>
      </c>
      <c r="X176" s="1105" t="s">
        <v>44</v>
      </c>
      <c r="Y176" s="1105" t="s">
        <v>659</v>
      </c>
      <c r="Z176" s="1105" t="s">
        <v>2371</v>
      </c>
      <c r="AB176" s="1105" t="s">
        <v>661</v>
      </c>
      <c r="AC176" s="1108" t="s">
        <v>58</v>
      </c>
      <c r="AD176" s="1108" t="s">
        <v>266</v>
      </c>
      <c r="AE176" s="1108" t="s">
        <v>2371</v>
      </c>
      <c r="AG176" s="1108" t="s">
        <v>661</v>
      </c>
      <c r="AH176" s="1108" t="s">
        <v>69</v>
      </c>
      <c r="AI176" s="1108" t="s">
        <v>450</v>
      </c>
      <c r="AJ176" s="1108" t="s">
        <v>2371</v>
      </c>
      <c r="AL176" s="1108" t="s">
        <v>661</v>
      </c>
      <c r="AM176" s="1108" t="s">
        <v>1069</v>
      </c>
      <c r="AN176" s="1108" t="s">
        <v>632</v>
      </c>
      <c r="AO176" s="1108" t="s">
        <v>2371</v>
      </c>
      <c r="AQ176" s="1108" t="s">
        <v>661</v>
      </c>
      <c r="AR176" s="1108" t="s">
        <v>530</v>
      </c>
      <c r="AS176" s="1108" t="s">
        <v>739</v>
      </c>
      <c r="AT176" s="1108" t="s">
        <v>2371</v>
      </c>
      <c r="AV176" s="1108" t="s">
        <v>661</v>
      </c>
    </row>
    <row r="177" spans="1:48">
      <c r="A177" s="1105">
        <v>176</v>
      </c>
      <c r="B177" s="1105" t="s">
        <v>2092</v>
      </c>
      <c r="C177" s="1105" t="s">
        <v>2173</v>
      </c>
      <c r="D177" s="1105" t="s">
        <v>2176</v>
      </c>
      <c r="E177" s="1105" t="s">
        <v>2177</v>
      </c>
      <c r="F177" s="1105" t="s">
        <v>2179</v>
      </c>
      <c r="H177" s="1105" t="s">
        <v>1125</v>
      </c>
      <c r="I177" s="1105" t="s">
        <v>1673</v>
      </c>
      <c r="J177" s="1105" t="s">
        <v>1512</v>
      </c>
      <c r="K177" s="1105" t="s">
        <v>8</v>
      </c>
      <c r="L177" s="1105" t="s">
        <v>2474</v>
      </c>
      <c r="M177" s="1105" t="s">
        <v>2475</v>
      </c>
      <c r="N177" s="1105" t="s">
        <v>1617</v>
      </c>
      <c r="P177" s="1105" t="s">
        <v>2371</v>
      </c>
      <c r="Q177" s="1105" t="s">
        <v>638</v>
      </c>
      <c r="R177" s="1105" t="s">
        <v>642</v>
      </c>
      <c r="T177" s="1105" t="s">
        <v>645</v>
      </c>
      <c r="U177" s="1105" t="s">
        <v>497</v>
      </c>
      <c r="V177" s="1105" t="s">
        <v>17</v>
      </c>
      <c r="W177" s="1105" t="s">
        <v>649</v>
      </c>
      <c r="X177" s="1105" t="s">
        <v>44</v>
      </c>
      <c r="Y177" s="1105" t="s">
        <v>659</v>
      </c>
      <c r="Z177" s="1105" t="s">
        <v>2371</v>
      </c>
      <c r="AB177" s="1105" t="s">
        <v>661</v>
      </c>
      <c r="AC177" s="1105" t="s">
        <v>58</v>
      </c>
      <c r="AD177" s="1105" t="s">
        <v>266</v>
      </c>
      <c r="AE177" s="1105" t="s">
        <v>2371</v>
      </c>
      <c r="AG177" s="1105" t="s">
        <v>661</v>
      </c>
      <c r="AH177" s="1105" t="s">
        <v>1069</v>
      </c>
      <c r="AI177" s="1105" t="s">
        <v>632</v>
      </c>
      <c r="AJ177" s="1105" t="s">
        <v>2371</v>
      </c>
      <c r="AL177" s="1105" t="s">
        <v>661</v>
      </c>
      <c r="AM177" s="1108" t="s">
        <v>530</v>
      </c>
      <c r="AN177" s="1108" t="s">
        <v>739</v>
      </c>
      <c r="AO177" s="1108" t="s">
        <v>2371</v>
      </c>
      <c r="AQ177" s="1108" t="s">
        <v>661</v>
      </c>
    </row>
    <row r="178" spans="1:48">
      <c r="A178" s="1105">
        <v>177</v>
      </c>
      <c r="B178" s="1105" t="s">
        <v>2092</v>
      </c>
      <c r="C178" s="1105" t="s">
        <v>2173</v>
      </c>
      <c r="D178" s="1105" t="s">
        <v>2176</v>
      </c>
      <c r="E178" s="1105" t="s">
        <v>2177</v>
      </c>
      <c r="F178" s="1105" t="s">
        <v>2179</v>
      </c>
      <c r="H178" s="1105" t="s">
        <v>2267</v>
      </c>
      <c r="I178" s="1105" t="s">
        <v>2477</v>
      </c>
      <c r="J178" s="1105" t="s">
        <v>548</v>
      </c>
      <c r="K178" s="1105" t="s">
        <v>1983</v>
      </c>
      <c r="L178" s="1105" t="s">
        <v>2479</v>
      </c>
      <c r="M178" s="1105" t="s">
        <v>2480</v>
      </c>
      <c r="N178" s="1105" t="s">
        <v>1947</v>
      </c>
      <c r="P178" s="1105" t="s">
        <v>2371</v>
      </c>
      <c r="Q178" s="1105" t="s">
        <v>638</v>
      </c>
      <c r="R178" s="1105" t="s">
        <v>642</v>
      </c>
      <c r="T178" s="1105" t="s">
        <v>645</v>
      </c>
      <c r="U178" s="1105" t="s">
        <v>497</v>
      </c>
      <c r="V178" s="1105" t="s">
        <v>17</v>
      </c>
      <c r="W178" s="1105" t="s">
        <v>649</v>
      </c>
      <c r="X178" s="1105" t="s">
        <v>44</v>
      </c>
      <c r="Y178" s="1105" t="s">
        <v>659</v>
      </c>
      <c r="Z178" s="1105" t="s">
        <v>2371</v>
      </c>
      <c r="AB178" s="1105" t="s">
        <v>661</v>
      </c>
      <c r="AC178" s="1105" t="s">
        <v>58</v>
      </c>
      <c r="AD178" s="1105" t="s">
        <v>266</v>
      </c>
      <c r="AE178" s="1105" t="s">
        <v>2371</v>
      </c>
      <c r="AG178" s="1105" t="s">
        <v>661</v>
      </c>
      <c r="AH178" s="1105" t="s">
        <v>1069</v>
      </c>
      <c r="AI178" s="1105" t="s">
        <v>632</v>
      </c>
      <c r="AJ178" s="1105" t="s">
        <v>2371</v>
      </c>
      <c r="AL178" s="1105" t="s">
        <v>661</v>
      </c>
      <c r="AM178" s="1108" t="s">
        <v>530</v>
      </c>
      <c r="AN178" s="1108" t="s">
        <v>739</v>
      </c>
      <c r="AO178" s="1108" t="s">
        <v>2371</v>
      </c>
      <c r="AQ178" s="1108" t="s">
        <v>661</v>
      </c>
    </row>
    <row r="179" spans="1:48">
      <c r="A179" s="1105">
        <v>178</v>
      </c>
      <c r="B179" s="1105" t="s">
        <v>2092</v>
      </c>
      <c r="C179" s="1105" t="s">
        <v>2173</v>
      </c>
      <c r="D179" s="1105" t="s">
        <v>2176</v>
      </c>
      <c r="E179" s="1105" t="s">
        <v>2177</v>
      </c>
      <c r="F179" s="1105" t="s">
        <v>2179</v>
      </c>
      <c r="H179" s="1105" t="s">
        <v>2482</v>
      </c>
      <c r="I179" s="1105" t="s">
        <v>813</v>
      </c>
      <c r="J179" s="1105" t="s">
        <v>2485</v>
      </c>
      <c r="K179" s="1105" t="s">
        <v>1808</v>
      </c>
      <c r="L179" s="1105" t="s">
        <v>767</v>
      </c>
      <c r="M179" s="1105" t="s">
        <v>2077</v>
      </c>
      <c r="N179" s="1105" t="s">
        <v>1844</v>
      </c>
      <c r="P179" s="1105" t="s">
        <v>2371</v>
      </c>
      <c r="Q179" s="1105" t="s">
        <v>638</v>
      </c>
      <c r="R179" s="1105" t="s">
        <v>642</v>
      </c>
      <c r="T179" s="1105" t="s">
        <v>645</v>
      </c>
      <c r="U179" s="1105" t="s">
        <v>497</v>
      </c>
      <c r="V179" s="1105" t="s">
        <v>17</v>
      </c>
      <c r="W179" s="1105" t="s">
        <v>649</v>
      </c>
      <c r="X179" s="1105" t="s">
        <v>44</v>
      </c>
      <c r="Y179" s="1105" t="s">
        <v>659</v>
      </c>
      <c r="Z179" s="1105" t="s">
        <v>2371</v>
      </c>
      <c r="AB179" s="1105" t="s">
        <v>661</v>
      </c>
      <c r="AC179" s="1105" t="s">
        <v>58</v>
      </c>
      <c r="AD179" s="1105" t="s">
        <v>266</v>
      </c>
      <c r="AE179" s="1105" t="s">
        <v>2371</v>
      </c>
      <c r="AG179" s="1105" t="s">
        <v>661</v>
      </c>
      <c r="AH179" s="1105" t="s">
        <v>1069</v>
      </c>
      <c r="AI179" s="1105" t="s">
        <v>632</v>
      </c>
      <c r="AJ179" s="1105" t="s">
        <v>2371</v>
      </c>
      <c r="AL179" s="1105" t="s">
        <v>661</v>
      </c>
      <c r="AM179" s="1108" t="s">
        <v>530</v>
      </c>
      <c r="AN179" s="1108" t="s">
        <v>739</v>
      </c>
      <c r="AO179" s="1108" t="s">
        <v>2371</v>
      </c>
      <c r="AQ179" s="1108" t="s">
        <v>661</v>
      </c>
    </row>
    <row r="180" spans="1:48">
      <c r="A180" s="1105">
        <v>179</v>
      </c>
      <c r="B180" s="1105" t="s">
        <v>2092</v>
      </c>
      <c r="C180" s="1105" t="s">
        <v>2173</v>
      </c>
      <c r="D180" s="1105" t="s">
        <v>2176</v>
      </c>
      <c r="E180" s="1105" t="s">
        <v>2177</v>
      </c>
      <c r="F180" s="1105" t="s">
        <v>2179</v>
      </c>
      <c r="G180" s="1108">
        <v>121</v>
      </c>
      <c r="H180" s="1105" t="s">
        <v>2488</v>
      </c>
      <c r="I180" s="1105" t="s">
        <v>2062</v>
      </c>
      <c r="J180" s="1105" t="s">
        <v>1323</v>
      </c>
      <c r="K180" s="1105" t="s">
        <v>2489</v>
      </c>
      <c r="L180" s="1105" t="s">
        <v>1419</v>
      </c>
      <c r="M180" s="1105" t="s">
        <v>894</v>
      </c>
      <c r="N180" s="1105" t="s">
        <v>2490</v>
      </c>
      <c r="P180" s="1105" t="s">
        <v>2371</v>
      </c>
      <c r="Q180" s="1105" t="s">
        <v>638</v>
      </c>
      <c r="R180" s="1105" t="s">
        <v>642</v>
      </c>
      <c r="T180" s="1105" t="s">
        <v>645</v>
      </c>
      <c r="U180" s="1105" t="s">
        <v>497</v>
      </c>
      <c r="V180" s="1105" t="s">
        <v>17</v>
      </c>
      <c r="W180" s="1105" t="s">
        <v>649</v>
      </c>
      <c r="X180" s="1105" t="s">
        <v>44</v>
      </c>
      <c r="Y180" s="1105" t="s">
        <v>659</v>
      </c>
      <c r="Z180" s="1105" t="s">
        <v>2371</v>
      </c>
      <c r="AB180" s="1105" t="s">
        <v>661</v>
      </c>
      <c r="AC180" s="1105" t="s">
        <v>58</v>
      </c>
      <c r="AD180" s="1105" t="s">
        <v>266</v>
      </c>
      <c r="AE180" s="1105" t="s">
        <v>2371</v>
      </c>
      <c r="AG180" s="1105" t="s">
        <v>661</v>
      </c>
      <c r="AH180" s="1105" t="s">
        <v>392</v>
      </c>
      <c r="AI180" s="1105" t="s">
        <v>694</v>
      </c>
      <c r="AJ180" s="1105" t="s">
        <v>2371</v>
      </c>
      <c r="AL180" s="1105" t="s">
        <v>661</v>
      </c>
      <c r="AM180" s="1108" t="s">
        <v>1069</v>
      </c>
      <c r="AN180" s="1108" t="s">
        <v>632</v>
      </c>
      <c r="AO180" s="1108" t="s">
        <v>2371</v>
      </c>
      <c r="AQ180" s="1108" t="s">
        <v>661</v>
      </c>
      <c r="AR180" s="1108" t="s">
        <v>530</v>
      </c>
      <c r="AS180" s="1108" t="s">
        <v>739</v>
      </c>
      <c r="AT180" s="1108" t="s">
        <v>2371</v>
      </c>
      <c r="AV180" s="1108" t="s">
        <v>661</v>
      </c>
    </row>
    <row r="181" spans="1:48">
      <c r="A181" s="1105">
        <v>180</v>
      </c>
      <c r="B181" s="1105" t="s">
        <v>2092</v>
      </c>
      <c r="C181" s="1105" t="s">
        <v>2173</v>
      </c>
      <c r="D181" s="1105" t="s">
        <v>2176</v>
      </c>
      <c r="E181" s="1105" t="s">
        <v>2177</v>
      </c>
      <c r="F181" s="1105" t="s">
        <v>2179</v>
      </c>
      <c r="H181" s="1105" t="s">
        <v>2492</v>
      </c>
      <c r="I181" s="1105" t="s">
        <v>1993</v>
      </c>
      <c r="J181" s="1105" t="s">
        <v>2493</v>
      </c>
      <c r="K181" s="1105" t="s">
        <v>2494</v>
      </c>
      <c r="L181" s="1105" t="s">
        <v>1658</v>
      </c>
      <c r="M181" s="1105" t="s">
        <v>2497</v>
      </c>
      <c r="N181" s="1105" t="s">
        <v>2043</v>
      </c>
      <c r="P181" s="1105" t="s">
        <v>2371</v>
      </c>
      <c r="Q181" s="1105" t="s">
        <v>638</v>
      </c>
      <c r="R181" s="1105" t="s">
        <v>642</v>
      </c>
      <c r="T181" s="1105" t="s">
        <v>645</v>
      </c>
      <c r="U181" s="1105" t="s">
        <v>497</v>
      </c>
      <c r="V181" s="1105" t="s">
        <v>17</v>
      </c>
      <c r="W181" s="1105" t="s">
        <v>649</v>
      </c>
      <c r="X181" s="1105" t="s">
        <v>44</v>
      </c>
      <c r="Y181" s="1105" t="s">
        <v>659</v>
      </c>
      <c r="Z181" s="1105" t="s">
        <v>2371</v>
      </c>
      <c r="AB181" s="1105" t="s">
        <v>661</v>
      </c>
      <c r="AC181" s="1105" t="s">
        <v>58</v>
      </c>
      <c r="AD181" s="1105" t="s">
        <v>266</v>
      </c>
      <c r="AE181" s="1105" t="s">
        <v>2371</v>
      </c>
      <c r="AG181" s="1105" t="s">
        <v>661</v>
      </c>
      <c r="AH181" s="1105" t="s">
        <v>1069</v>
      </c>
      <c r="AI181" s="1105" t="s">
        <v>632</v>
      </c>
      <c r="AJ181" s="1105" t="s">
        <v>2371</v>
      </c>
      <c r="AL181" s="1105" t="s">
        <v>661</v>
      </c>
      <c r="AM181" s="1108" t="s">
        <v>1798</v>
      </c>
      <c r="AN181" s="1108" t="s">
        <v>1801</v>
      </c>
      <c r="AO181" s="1108" t="s">
        <v>2371</v>
      </c>
      <c r="AQ181" s="1108" t="s">
        <v>661</v>
      </c>
      <c r="AR181" s="1108" t="s">
        <v>530</v>
      </c>
      <c r="AS181" s="1108" t="s">
        <v>739</v>
      </c>
      <c r="AT181" s="1108" t="s">
        <v>2371</v>
      </c>
      <c r="AV181" s="1108" t="s">
        <v>661</v>
      </c>
    </row>
    <row r="182" spans="1:48">
      <c r="A182" s="1105">
        <v>181</v>
      </c>
      <c r="B182" s="1105" t="s">
        <v>2092</v>
      </c>
      <c r="C182" s="1105" t="s">
        <v>2173</v>
      </c>
      <c r="D182" s="1105" t="s">
        <v>2176</v>
      </c>
      <c r="E182" s="1105" t="s">
        <v>2177</v>
      </c>
      <c r="F182" s="1105" t="s">
        <v>2179</v>
      </c>
      <c r="H182" s="1105" t="s">
        <v>2086</v>
      </c>
      <c r="I182" s="1105" t="s">
        <v>2498</v>
      </c>
      <c r="J182" s="1105" t="s">
        <v>247</v>
      </c>
      <c r="K182" s="1105" t="s">
        <v>465</v>
      </c>
      <c r="L182" s="1105" t="s">
        <v>2220</v>
      </c>
      <c r="M182" s="1105" t="s">
        <v>2499</v>
      </c>
      <c r="N182" s="1105" t="s">
        <v>2501</v>
      </c>
      <c r="P182" s="1105" t="s">
        <v>2371</v>
      </c>
      <c r="Q182" s="1105" t="s">
        <v>638</v>
      </c>
      <c r="R182" s="1105" t="s">
        <v>642</v>
      </c>
      <c r="T182" s="1105" t="s">
        <v>645</v>
      </c>
      <c r="U182" s="1105" t="s">
        <v>497</v>
      </c>
      <c r="V182" s="1105" t="s">
        <v>17</v>
      </c>
      <c r="W182" s="1105" t="s">
        <v>649</v>
      </c>
      <c r="X182" s="1105" t="s">
        <v>44</v>
      </c>
      <c r="Y182" s="1105" t="s">
        <v>659</v>
      </c>
      <c r="Z182" s="1105" t="s">
        <v>2371</v>
      </c>
      <c r="AB182" s="1105" t="s">
        <v>661</v>
      </c>
      <c r="AC182" s="1105" t="s">
        <v>58</v>
      </c>
      <c r="AD182" s="1105" t="s">
        <v>266</v>
      </c>
      <c r="AE182" s="1105" t="s">
        <v>2371</v>
      </c>
      <c r="AG182" s="1105" t="s">
        <v>661</v>
      </c>
      <c r="AH182" s="1105" t="s">
        <v>1069</v>
      </c>
      <c r="AI182" s="1105" t="s">
        <v>632</v>
      </c>
      <c r="AJ182" s="1105" t="s">
        <v>2371</v>
      </c>
      <c r="AL182" s="1105" t="s">
        <v>661</v>
      </c>
      <c r="AM182" s="1108" t="s">
        <v>530</v>
      </c>
      <c r="AN182" s="1108" t="s">
        <v>739</v>
      </c>
      <c r="AO182" s="1108" t="s">
        <v>2371</v>
      </c>
      <c r="AQ182" s="1108" t="s">
        <v>661</v>
      </c>
    </row>
    <row r="183" spans="1:48">
      <c r="A183" s="1105">
        <v>182</v>
      </c>
      <c r="B183" s="1105" t="s">
        <v>2092</v>
      </c>
      <c r="C183" s="1105" t="s">
        <v>2173</v>
      </c>
      <c r="D183" s="1105" t="s">
        <v>2176</v>
      </c>
      <c r="E183" s="1105" t="s">
        <v>2177</v>
      </c>
      <c r="F183" s="1105" t="s">
        <v>2179</v>
      </c>
      <c r="H183" s="1105" t="s">
        <v>1478</v>
      </c>
      <c r="I183" s="1105" t="s">
        <v>2503</v>
      </c>
      <c r="J183" s="1105" t="s">
        <v>2505</v>
      </c>
      <c r="K183" s="1105" t="s">
        <v>2507</v>
      </c>
      <c r="L183" s="1105" t="s">
        <v>1007</v>
      </c>
      <c r="M183" s="1105" t="s">
        <v>2509</v>
      </c>
      <c r="N183" s="1105" t="s">
        <v>396</v>
      </c>
      <c r="P183" s="1105" t="s">
        <v>2371</v>
      </c>
      <c r="Q183" s="1105" t="s">
        <v>638</v>
      </c>
      <c r="R183" s="1105" t="s">
        <v>642</v>
      </c>
      <c r="T183" s="1105" t="s">
        <v>645</v>
      </c>
      <c r="U183" s="1105" t="s">
        <v>497</v>
      </c>
      <c r="V183" s="1105" t="s">
        <v>17</v>
      </c>
      <c r="W183" s="1105" t="s">
        <v>649</v>
      </c>
      <c r="X183" s="1105" t="s">
        <v>44</v>
      </c>
      <c r="Y183" s="1105" t="s">
        <v>659</v>
      </c>
      <c r="Z183" s="1105" t="s">
        <v>2371</v>
      </c>
      <c r="AB183" s="1105" t="s">
        <v>661</v>
      </c>
      <c r="AC183" s="1105" t="s">
        <v>58</v>
      </c>
      <c r="AD183" s="1105" t="s">
        <v>266</v>
      </c>
      <c r="AE183" s="1105" t="s">
        <v>2371</v>
      </c>
      <c r="AG183" s="1105" t="s">
        <v>661</v>
      </c>
      <c r="AH183" s="1105" t="s">
        <v>1069</v>
      </c>
      <c r="AI183" s="1105" t="s">
        <v>632</v>
      </c>
      <c r="AJ183" s="1105" t="s">
        <v>2371</v>
      </c>
      <c r="AL183" s="1105" t="s">
        <v>661</v>
      </c>
      <c r="AM183" s="1108" t="s">
        <v>530</v>
      </c>
      <c r="AN183" s="1108" t="s">
        <v>739</v>
      </c>
      <c r="AO183" s="1108" t="s">
        <v>2371</v>
      </c>
      <c r="AQ183" s="1108" t="s">
        <v>661</v>
      </c>
    </row>
    <row r="184" spans="1:48">
      <c r="A184" s="1105">
        <v>183</v>
      </c>
      <c r="B184" s="1105" t="s">
        <v>2092</v>
      </c>
      <c r="C184" s="1105" t="s">
        <v>2173</v>
      </c>
      <c r="D184" s="1105" t="s">
        <v>2176</v>
      </c>
      <c r="E184" s="1105" t="s">
        <v>2177</v>
      </c>
      <c r="F184" s="1105" t="s">
        <v>2179</v>
      </c>
      <c r="H184" s="1105" t="s">
        <v>2511</v>
      </c>
      <c r="I184" s="1105" t="s">
        <v>2040</v>
      </c>
      <c r="J184" s="1105" t="s">
        <v>2512</v>
      </c>
      <c r="K184" s="1105" t="s">
        <v>75</v>
      </c>
      <c r="L184" s="1105" t="s">
        <v>2516</v>
      </c>
      <c r="M184" s="1105" t="s">
        <v>1216</v>
      </c>
      <c r="N184" s="1105" t="s">
        <v>2185</v>
      </c>
      <c r="P184" s="1105" t="s">
        <v>2371</v>
      </c>
      <c r="Q184" s="1105" t="s">
        <v>638</v>
      </c>
      <c r="R184" s="1105" t="s">
        <v>642</v>
      </c>
      <c r="T184" s="1105" t="s">
        <v>645</v>
      </c>
      <c r="U184" s="1105" t="s">
        <v>497</v>
      </c>
      <c r="V184" s="1105" t="s">
        <v>17</v>
      </c>
      <c r="W184" s="1105" t="s">
        <v>649</v>
      </c>
      <c r="X184" s="1105" t="s">
        <v>44</v>
      </c>
      <c r="Y184" s="1105" t="s">
        <v>659</v>
      </c>
      <c r="Z184" s="1105" t="s">
        <v>2371</v>
      </c>
      <c r="AB184" s="1105" t="s">
        <v>661</v>
      </c>
      <c r="AC184" s="1105" t="s">
        <v>58</v>
      </c>
      <c r="AD184" s="1105" t="s">
        <v>266</v>
      </c>
      <c r="AE184" s="1105" t="s">
        <v>2371</v>
      </c>
      <c r="AG184" s="1105" t="s">
        <v>661</v>
      </c>
      <c r="AH184" s="1105" t="s">
        <v>1069</v>
      </c>
      <c r="AI184" s="1105" t="s">
        <v>632</v>
      </c>
      <c r="AJ184" s="1105" t="s">
        <v>2371</v>
      </c>
      <c r="AL184" s="1105" t="s">
        <v>661</v>
      </c>
      <c r="AM184" s="1108" t="s">
        <v>530</v>
      </c>
      <c r="AN184" s="1108" t="s">
        <v>739</v>
      </c>
      <c r="AO184" s="1108" t="s">
        <v>2371</v>
      </c>
      <c r="AQ184" s="1108" t="s">
        <v>661</v>
      </c>
    </row>
    <row r="185" spans="1:48">
      <c r="A185" s="1105">
        <v>184</v>
      </c>
      <c r="B185" s="1105" t="s">
        <v>2092</v>
      </c>
      <c r="C185" s="1105" t="s">
        <v>2173</v>
      </c>
      <c r="D185" s="1105" t="s">
        <v>2176</v>
      </c>
      <c r="E185" s="1105" t="s">
        <v>2177</v>
      </c>
      <c r="F185" s="1105" t="s">
        <v>2179</v>
      </c>
      <c r="H185" s="1105" t="s">
        <v>2517</v>
      </c>
      <c r="I185" s="1105" t="s">
        <v>2518</v>
      </c>
      <c r="J185" s="1105" t="s">
        <v>572</v>
      </c>
      <c r="K185" s="1105" t="s">
        <v>2130</v>
      </c>
      <c r="L185" s="1105" t="s">
        <v>1635</v>
      </c>
      <c r="M185" s="1105" t="s">
        <v>2300</v>
      </c>
      <c r="N185" s="1105" t="s">
        <v>1640</v>
      </c>
      <c r="P185" s="1105" t="s">
        <v>2371</v>
      </c>
      <c r="Q185" s="1105" t="s">
        <v>638</v>
      </c>
      <c r="R185" s="1105" t="s">
        <v>642</v>
      </c>
      <c r="T185" s="1105" t="s">
        <v>645</v>
      </c>
      <c r="U185" s="1105" t="s">
        <v>497</v>
      </c>
      <c r="V185" s="1105" t="s">
        <v>17</v>
      </c>
      <c r="W185" s="1105" t="s">
        <v>649</v>
      </c>
      <c r="X185" s="1105" t="s">
        <v>44</v>
      </c>
      <c r="Y185" s="1105" t="s">
        <v>659</v>
      </c>
      <c r="Z185" s="1105" t="s">
        <v>2371</v>
      </c>
      <c r="AB185" s="1105" t="s">
        <v>661</v>
      </c>
      <c r="AC185" s="1105" t="s">
        <v>58</v>
      </c>
      <c r="AD185" s="1105" t="s">
        <v>266</v>
      </c>
      <c r="AE185" s="1105" t="s">
        <v>2371</v>
      </c>
      <c r="AG185" s="1105" t="s">
        <v>661</v>
      </c>
      <c r="AH185" s="1108" t="s">
        <v>392</v>
      </c>
      <c r="AI185" s="1108" t="s">
        <v>694</v>
      </c>
      <c r="AJ185" s="1108" t="s">
        <v>2371</v>
      </c>
      <c r="AL185" s="1108" t="s">
        <v>661</v>
      </c>
      <c r="AM185" s="1108" t="s">
        <v>1069</v>
      </c>
      <c r="AN185" s="1108" t="s">
        <v>632</v>
      </c>
      <c r="AO185" s="1108" t="s">
        <v>2371</v>
      </c>
      <c r="AQ185" s="1108" t="s">
        <v>661</v>
      </c>
      <c r="AR185" s="1108" t="s">
        <v>530</v>
      </c>
      <c r="AS185" s="1108" t="s">
        <v>739</v>
      </c>
      <c r="AT185" s="1108" t="s">
        <v>2371</v>
      </c>
      <c r="AV185" s="1108" t="s">
        <v>661</v>
      </c>
    </row>
    <row r="186" spans="1:48">
      <c r="A186" s="1105">
        <v>185</v>
      </c>
      <c r="B186" s="1105" t="s">
        <v>2092</v>
      </c>
      <c r="C186" s="1105" t="s">
        <v>2173</v>
      </c>
      <c r="D186" s="1105" t="s">
        <v>2176</v>
      </c>
      <c r="E186" s="1105" t="s">
        <v>2177</v>
      </c>
      <c r="F186" s="1105" t="s">
        <v>2179</v>
      </c>
      <c r="G186" s="1108">
        <v>121</v>
      </c>
      <c r="H186" s="1105" t="s">
        <v>2496</v>
      </c>
      <c r="I186" s="1105" t="s">
        <v>666</v>
      </c>
      <c r="J186" s="1105" t="s">
        <v>2520</v>
      </c>
      <c r="K186" s="1105" t="s">
        <v>1244</v>
      </c>
      <c r="L186" s="1105" t="s">
        <v>1236</v>
      </c>
      <c r="M186" s="1105" t="s">
        <v>1713</v>
      </c>
      <c r="N186" s="1105" t="s">
        <v>2072</v>
      </c>
      <c r="P186" s="1105" t="s">
        <v>2371</v>
      </c>
      <c r="Q186" s="1105" t="s">
        <v>638</v>
      </c>
      <c r="R186" s="1105" t="s">
        <v>642</v>
      </c>
      <c r="T186" s="1105" t="s">
        <v>645</v>
      </c>
      <c r="U186" s="1105" t="s">
        <v>497</v>
      </c>
      <c r="V186" s="1105" t="s">
        <v>17</v>
      </c>
      <c r="W186" s="1105" t="s">
        <v>649</v>
      </c>
      <c r="X186" s="1105" t="s">
        <v>44</v>
      </c>
      <c r="Y186" s="1105" t="s">
        <v>659</v>
      </c>
      <c r="Z186" s="1105" t="s">
        <v>2371</v>
      </c>
      <c r="AB186" s="1105" t="s">
        <v>661</v>
      </c>
      <c r="AC186" s="1105" t="s">
        <v>58</v>
      </c>
      <c r="AD186" s="1105" t="s">
        <v>266</v>
      </c>
      <c r="AE186" s="1105" t="s">
        <v>2371</v>
      </c>
      <c r="AG186" s="1105" t="s">
        <v>661</v>
      </c>
      <c r="AH186" s="1108" t="s">
        <v>1069</v>
      </c>
      <c r="AI186" s="1108" t="s">
        <v>632</v>
      </c>
      <c r="AJ186" s="1108" t="s">
        <v>2371</v>
      </c>
      <c r="AL186" s="1108" t="s">
        <v>661</v>
      </c>
      <c r="AM186" s="1108" t="s">
        <v>530</v>
      </c>
      <c r="AN186" s="1108" t="s">
        <v>739</v>
      </c>
      <c r="AO186" s="1108" t="s">
        <v>2371</v>
      </c>
      <c r="AQ186" s="1108" t="s">
        <v>661</v>
      </c>
    </row>
    <row r="187" spans="1:48">
      <c r="A187" s="1105">
        <v>186</v>
      </c>
      <c r="B187" s="1105" t="s">
        <v>2092</v>
      </c>
      <c r="C187" s="1105" t="s">
        <v>2173</v>
      </c>
      <c r="D187" s="1105" t="s">
        <v>2176</v>
      </c>
      <c r="E187" s="1105" t="s">
        <v>2177</v>
      </c>
      <c r="F187" s="1105" t="s">
        <v>2179</v>
      </c>
      <c r="H187" s="1105" t="s">
        <v>2322</v>
      </c>
      <c r="I187" s="1105" t="s">
        <v>2521</v>
      </c>
      <c r="J187" s="1105" t="s">
        <v>2524</v>
      </c>
      <c r="K187" s="1105" t="s">
        <v>1055</v>
      </c>
      <c r="L187" s="1105" t="s">
        <v>2526</v>
      </c>
      <c r="M187" s="1105" t="s">
        <v>2527</v>
      </c>
      <c r="N187" s="1105" t="s">
        <v>2528</v>
      </c>
      <c r="P187" s="1105" t="s">
        <v>2371</v>
      </c>
      <c r="Q187" s="1105" t="s">
        <v>638</v>
      </c>
      <c r="R187" s="1105" t="s">
        <v>642</v>
      </c>
      <c r="T187" s="1105" t="s">
        <v>645</v>
      </c>
      <c r="U187" s="1105" t="s">
        <v>497</v>
      </c>
      <c r="V187" s="1105" t="s">
        <v>17</v>
      </c>
      <c r="W187" s="1105" t="s">
        <v>649</v>
      </c>
      <c r="X187" s="1105" t="s">
        <v>44</v>
      </c>
      <c r="Y187" s="1105" t="s">
        <v>659</v>
      </c>
      <c r="Z187" s="1105" t="s">
        <v>2371</v>
      </c>
      <c r="AB187" s="1105" t="s">
        <v>661</v>
      </c>
      <c r="AC187" s="1105" t="s">
        <v>58</v>
      </c>
      <c r="AD187" s="1105" t="s">
        <v>266</v>
      </c>
      <c r="AE187" s="1105" t="s">
        <v>2371</v>
      </c>
      <c r="AG187" s="1105" t="s">
        <v>661</v>
      </c>
      <c r="AH187" s="1105" t="s">
        <v>1069</v>
      </c>
      <c r="AI187" s="1105" t="s">
        <v>632</v>
      </c>
      <c r="AJ187" s="1105" t="s">
        <v>2371</v>
      </c>
      <c r="AL187" s="1105" t="s">
        <v>661</v>
      </c>
      <c r="AM187" s="1108" t="s">
        <v>530</v>
      </c>
      <c r="AN187" s="1108" t="s">
        <v>739</v>
      </c>
      <c r="AO187" s="1108" t="s">
        <v>2371</v>
      </c>
      <c r="AQ187" s="1108" t="s">
        <v>661</v>
      </c>
    </row>
    <row r="188" spans="1:48">
      <c r="A188" s="1105">
        <v>187</v>
      </c>
      <c r="B188" s="1105" t="s">
        <v>2092</v>
      </c>
      <c r="C188" s="1105" t="s">
        <v>2173</v>
      </c>
      <c r="D188" s="1105" t="s">
        <v>2176</v>
      </c>
      <c r="E188" s="1105" t="s">
        <v>2177</v>
      </c>
      <c r="F188" s="1105" t="s">
        <v>2179</v>
      </c>
      <c r="H188" s="1105" t="s">
        <v>1609</v>
      </c>
      <c r="I188" s="1105" t="s">
        <v>654</v>
      </c>
      <c r="J188" s="1105" t="s">
        <v>2530</v>
      </c>
      <c r="K188" s="1105" t="s">
        <v>998</v>
      </c>
      <c r="L188" s="1105" t="s">
        <v>2531</v>
      </c>
      <c r="M188" s="1105" t="s">
        <v>2532</v>
      </c>
      <c r="N188" s="1105" t="s">
        <v>2534</v>
      </c>
      <c r="P188" s="1105" t="s">
        <v>2371</v>
      </c>
      <c r="Q188" s="1105" t="s">
        <v>638</v>
      </c>
      <c r="R188" s="1105" t="s">
        <v>642</v>
      </c>
      <c r="T188" s="1105" t="s">
        <v>645</v>
      </c>
      <c r="U188" s="1105" t="s">
        <v>497</v>
      </c>
      <c r="V188" s="1105" t="s">
        <v>17</v>
      </c>
      <c r="W188" s="1105" t="s">
        <v>649</v>
      </c>
      <c r="X188" s="1105" t="s">
        <v>44</v>
      </c>
      <c r="Y188" s="1105" t="s">
        <v>659</v>
      </c>
      <c r="Z188" s="1105" t="s">
        <v>2371</v>
      </c>
      <c r="AB188" s="1105" t="s">
        <v>661</v>
      </c>
      <c r="AC188" s="1105" t="s">
        <v>58</v>
      </c>
      <c r="AD188" s="1105" t="s">
        <v>266</v>
      </c>
      <c r="AE188" s="1105" t="s">
        <v>2371</v>
      </c>
      <c r="AG188" s="1105" t="s">
        <v>661</v>
      </c>
      <c r="AH188" s="1105" t="s">
        <v>1069</v>
      </c>
      <c r="AI188" s="1105" t="s">
        <v>632</v>
      </c>
      <c r="AJ188" s="1105" t="s">
        <v>2371</v>
      </c>
      <c r="AL188" s="1105" t="s">
        <v>661</v>
      </c>
      <c r="AM188" s="1108" t="s">
        <v>530</v>
      </c>
      <c r="AN188" s="1108" t="s">
        <v>739</v>
      </c>
      <c r="AO188" s="1108" t="s">
        <v>2371</v>
      </c>
      <c r="AQ188" s="1108" t="s">
        <v>661</v>
      </c>
    </row>
    <row r="189" spans="1:48">
      <c r="A189" s="1105">
        <v>188</v>
      </c>
      <c r="B189" s="1105" t="s">
        <v>2092</v>
      </c>
      <c r="C189" s="1105" t="s">
        <v>2173</v>
      </c>
      <c r="D189" s="1105" t="s">
        <v>2176</v>
      </c>
      <c r="E189" s="1105" t="s">
        <v>2177</v>
      </c>
      <c r="F189" s="1105" t="s">
        <v>2179</v>
      </c>
      <c r="H189" s="1105" t="s">
        <v>1197</v>
      </c>
      <c r="I189" s="1105" t="s">
        <v>320</v>
      </c>
      <c r="J189" s="1105" t="s">
        <v>621</v>
      </c>
      <c r="K189" s="1105" t="s">
        <v>183</v>
      </c>
      <c r="L189" s="1105" t="s">
        <v>2535</v>
      </c>
      <c r="M189" s="1105" t="s">
        <v>2536</v>
      </c>
      <c r="N189" s="1105" t="s">
        <v>2276</v>
      </c>
      <c r="P189" s="1105" t="s">
        <v>2371</v>
      </c>
      <c r="Q189" s="1105" t="s">
        <v>638</v>
      </c>
      <c r="R189" s="1105" t="s">
        <v>642</v>
      </c>
      <c r="T189" s="1105" t="s">
        <v>645</v>
      </c>
      <c r="U189" s="1105" t="s">
        <v>497</v>
      </c>
      <c r="V189" s="1105" t="s">
        <v>17</v>
      </c>
      <c r="W189" s="1105" t="s">
        <v>649</v>
      </c>
      <c r="X189" s="1105" t="s">
        <v>44</v>
      </c>
      <c r="Y189" s="1105" t="s">
        <v>659</v>
      </c>
      <c r="Z189" s="1105" t="s">
        <v>2371</v>
      </c>
      <c r="AB189" s="1105" t="s">
        <v>661</v>
      </c>
      <c r="AC189" s="1105" t="s">
        <v>58</v>
      </c>
      <c r="AD189" s="1105" t="s">
        <v>266</v>
      </c>
      <c r="AE189" s="1105" t="s">
        <v>2371</v>
      </c>
      <c r="AG189" s="1105" t="s">
        <v>661</v>
      </c>
      <c r="AH189" s="1108" t="s">
        <v>1069</v>
      </c>
      <c r="AI189" s="1108" t="s">
        <v>632</v>
      </c>
      <c r="AJ189" s="1108" t="s">
        <v>2371</v>
      </c>
      <c r="AL189" s="1108" t="s">
        <v>661</v>
      </c>
      <c r="AM189" s="1108" t="s">
        <v>1798</v>
      </c>
      <c r="AN189" s="1108" t="s">
        <v>1801</v>
      </c>
      <c r="AO189" s="1108" t="s">
        <v>2371</v>
      </c>
      <c r="AQ189" s="1108" t="s">
        <v>661</v>
      </c>
      <c r="AR189" s="1108" t="s">
        <v>530</v>
      </c>
      <c r="AS189" s="1108" t="s">
        <v>739</v>
      </c>
      <c r="AT189" s="1108" t="s">
        <v>2371</v>
      </c>
      <c r="AV189" s="1108" t="s">
        <v>661</v>
      </c>
    </row>
    <row r="190" spans="1:48">
      <c r="A190" s="1105">
        <v>189</v>
      </c>
      <c r="B190" s="1105" t="s">
        <v>2092</v>
      </c>
      <c r="C190" s="1105" t="s">
        <v>2173</v>
      </c>
      <c r="D190" s="1105" t="s">
        <v>2176</v>
      </c>
      <c r="E190" s="1105" t="s">
        <v>2177</v>
      </c>
      <c r="F190" s="1105" t="s">
        <v>2179</v>
      </c>
      <c r="H190" s="1105" t="s">
        <v>1226</v>
      </c>
      <c r="I190" s="1105" t="s">
        <v>2537</v>
      </c>
      <c r="J190" s="1105" t="s">
        <v>2540</v>
      </c>
      <c r="K190" s="1105" t="s">
        <v>2541</v>
      </c>
      <c r="L190" s="1105" t="s">
        <v>1467</v>
      </c>
      <c r="M190" s="1105" t="s">
        <v>2542</v>
      </c>
      <c r="N190" s="1105" t="s">
        <v>148</v>
      </c>
      <c r="P190" s="1105" t="s">
        <v>2371</v>
      </c>
      <c r="Q190" s="1105" t="s">
        <v>638</v>
      </c>
      <c r="R190" s="1105" t="s">
        <v>642</v>
      </c>
      <c r="T190" s="1105" t="s">
        <v>645</v>
      </c>
      <c r="U190" s="1105" t="s">
        <v>497</v>
      </c>
      <c r="V190" s="1105" t="s">
        <v>17</v>
      </c>
      <c r="W190" s="1105" t="s">
        <v>649</v>
      </c>
      <c r="X190" s="1105" t="s">
        <v>44</v>
      </c>
      <c r="Y190" s="1105" t="s">
        <v>659</v>
      </c>
      <c r="Z190" s="1105" t="s">
        <v>2371</v>
      </c>
      <c r="AB190" s="1105" t="s">
        <v>661</v>
      </c>
      <c r="AC190" s="1105" t="s">
        <v>58</v>
      </c>
      <c r="AD190" s="1105" t="s">
        <v>266</v>
      </c>
      <c r="AE190" s="1105" t="s">
        <v>2371</v>
      </c>
      <c r="AG190" s="1105" t="s">
        <v>661</v>
      </c>
      <c r="AH190" s="1105" t="s">
        <v>1069</v>
      </c>
      <c r="AI190" s="1105" t="s">
        <v>632</v>
      </c>
      <c r="AJ190" s="1105" t="s">
        <v>2371</v>
      </c>
      <c r="AL190" s="1105" t="s">
        <v>661</v>
      </c>
      <c r="AM190" s="1108" t="s">
        <v>530</v>
      </c>
      <c r="AN190" s="1108" t="s">
        <v>739</v>
      </c>
      <c r="AO190" s="1108" t="s">
        <v>2371</v>
      </c>
      <c r="AQ190" s="1108" t="s">
        <v>661</v>
      </c>
    </row>
    <row r="191" spans="1:48">
      <c r="A191" s="1105">
        <v>190</v>
      </c>
      <c r="B191" s="1105" t="s">
        <v>2092</v>
      </c>
      <c r="C191" s="1105" t="s">
        <v>2173</v>
      </c>
      <c r="D191" s="1105" t="s">
        <v>2176</v>
      </c>
      <c r="E191" s="1105" t="s">
        <v>2177</v>
      </c>
      <c r="F191" s="1105" t="s">
        <v>2179</v>
      </c>
      <c r="H191" s="1105" t="s">
        <v>2035</v>
      </c>
      <c r="I191" s="1105" t="s">
        <v>2544</v>
      </c>
      <c r="J191" s="1105" t="s">
        <v>2307</v>
      </c>
      <c r="K191" s="1105" t="s">
        <v>2546</v>
      </c>
      <c r="L191" s="1105" t="s">
        <v>2548</v>
      </c>
      <c r="M191" s="1105" t="s">
        <v>1354</v>
      </c>
      <c r="N191" s="1105" t="s">
        <v>348</v>
      </c>
      <c r="P191" s="1105" t="s">
        <v>2371</v>
      </c>
      <c r="Q191" s="1105" t="s">
        <v>638</v>
      </c>
      <c r="R191" s="1105" t="s">
        <v>642</v>
      </c>
      <c r="T191" s="1105" t="s">
        <v>645</v>
      </c>
      <c r="U191" s="1105" t="s">
        <v>497</v>
      </c>
      <c r="V191" s="1105" t="s">
        <v>17</v>
      </c>
      <c r="W191" s="1105" t="s">
        <v>649</v>
      </c>
      <c r="X191" s="1105" t="s">
        <v>44</v>
      </c>
      <c r="Y191" s="1105" t="s">
        <v>659</v>
      </c>
      <c r="Z191" s="1105" t="s">
        <v>2371</v>
      </c>
      <c r="AB191" s="1105" t="s">
        <v>661</v>
      </c>
      <c r="AC191" s="1105" t="s">
        <v>58</v>
      </c>
      <c r="AD191" s="1105" t="s">
        <v>266</v>
      </c>
      <c r="AE191" s="1105" t="s">
        <v>2371</v>
      </c>
      <c r="AG191" s="1105" t="s">
        <v>661</v>
      </c>
      <c r="AH191" s="1105" t="s">
        <v>1069</v>
      </c>
      <c r="AI191" s="1105" t="s">
        <v>632</v>
      </c>
      <c r="AJ191" s="1105" t="s">
        <v>2371</v>
      </c>
      <c r="AL191" s="1105" t="s">
        <v>661</v>
      </c>
      <c r="AM191" s="1108" t="s">
        <v>530</v>
      </c>
      <c r="AN191" s="1108" t="s">
        <v>739</v>
      </c>
      <c r="AO191" s="1108" t="s">
        <v>2371</v>
      </c>
      <c r="AQ191" s="1108" t="s">
        <v>661</v>
      </c>
    </row>
    <row r="192" spans="1:48">
      <c r="A192" s="1105">
        <v>191</v>
      </c>
      <c r="B192" s="1105" t="s">
        <v>2092</v>
      </c>
      <c r="C192" s="1105" t="s">
        <v>2173</v>
      </c>
      <c r="D192" s="1105" t="s">
        <v>2176</v>
      </c>
      <c r="E192" s="1105" t="s">
        <v>2177</v>
      </c>
      <c r="F192" s="1105" t="s">
        <v>2179</v>
      </c>
      <c r="G192" s="1108">
        <v>121</v>
      </c>
      <c r="H192" s="1105" t="s">
        <v>2549</v>
      </c>
      <c r="I192" s="1105" t="s">
        <v>2550</v>
      </c>
      <c r="J192" s="1105" t="s">
        <v>1205</v>
      </c>
      <c r="K192" s="1105" t="s">
        <v>2552</v>
      </c>
      <c r="L192" s="1105" t="s">
        <v>2553</v>
      </c>
      <c r="M192" s="1105" t="s">
        <v>2555</v>
      </c>
      <c r="N192" s="1105" t="s">
        <v>1901</v>
      </c>
      <c r="P192" s="1105" t="s">
        <v>2371</v>
      </c>
      <c r="Q192" s="1105" t="s">
        <v>638</v>
      </c>
      <c r="R192" s="1105" t="s">
        <v>642</v>
      </c>
      <c r="T192" s="1105" t="s">
        <v>645</v>
      </c>
      <c r="U192" s="1105" t="s">
        <v>497</v>
      </c>
      <c r="V192" s="1105" t="s">
        <v>17</v>
      </c>
      <c r="W192" s="1105" t="s">
        <v>649</v>
      </c>
      <c r="X192" s="1105" t="s">
        <v>44</v>
      </c>
      <c r="Y192" s="1105" t="s">
        <v>659</v>
      </c>
      <c r="Z192" s="1105" t="s">
        <v>2371</v>
      </c>
      <c r="AB192" s="1105" t="s">
        <v>661</v>
      </c>
      <c r="AC192" s="1105" t="s">
        <v>58</v>
      </c>
      <c r="AD192" s="1105" t="s">
        <v>266</v>
      </c>
      <c r="AE192" s="1105" t="s">
        <v>2371</v>
      </c>
      <c r="AG192" s="1105" t="s">
        <v>661</v>
      </c>
      <c r="AH192" s="1105" t="s">
        <v>1069</v>
      </c>
      <c r="AI192" s="1105" t="s">
        <v>632</v>
      </c>
      <c r="AJ192" s="1105" t="s">
        <v>2371</v>
      </c>
      <c r="AL192" s="1105" t="s">
        <v>661</v>
      </c>
      <c r="AM192" s="1108" t="s">
        <v>530</v>
      </c>
      <c r="AN192" s="1108" t="s">
        <v>739</v>
      </c>
      <c r="AO192" s="1108" t="s">
        <v>2371</v>
      </c>
      <c r="AQ192" s="1108" t="s">
        <v>661</v>
      </c>
    </row>
    <row r="193" spans="1:48">
      <c r="A193" s="1105">
        <v>192</v>
      </c>
      <c r="B193" s="1105" t="s">
        <v>2092</v>
      </c>
      <c r="C193" s="1105" t="s">
        <v>2173</v>
      </c>
      <c r="D193" s="1105" t="s">
        <v>2176</v>
      </c>
      <c r="E193" s="1105" t="s">
        <v>2177</v>
      </c>
      <c r="F193" s="1105" t="s">
        <v>2179</v>
      </c>
      <c r="H193" s="1105" t="s">
        <v>489</v>
      </c>
      <c r="I193" s="1105" t="s">
        <v>364</v>
      </c>
      <c r="J193" s="1105" t="s">
        <v>2557</v>
      </c>
      <c r="K193" s="1105" t="s">
        <v>2558</v>
      </c>
      <c r="L193" s="1105" t="s">
        <v>210</v>
      </c>
      <c r="M193" s="1105" t="s">
        <v>2560</v>
      </c>
      <c r="N193" s="1105" t="s">
        <v>2296</v>
      </c>
      <c r="P193" s="1105" t="s">
        <v>2371</v>
      </c>
      <c r="Q193" s="1105" t="s">
        <v>638</v>
      </c>
      <c r="R193" s="1105" t="s">
        <v>642</v>
      </c>
      <c r="T193" s="1105" t="s">
        <v>645</v>
      </c>
      <c r="U193" s="1105" t="s">
        <v>497</v>
      </c>
      <c r="V193" s="1105" t="s">
        <v>17</v>
      </c>
      <c r="W193" s="1105" t="s">
        <v>649</v>
      </c>
      <c r="X193" s="1105" t="s">
        <v>44</v>
      </c>
      <c r="Y193" s="1105" t="s">
        <v>659</v>
      </c>
      <c r="Z193" s="1105" t="s">
        <v>2371</v>
      </c>
      <c r="AB193" s="1105" t="s">
        <v>661</v>
      </c>
      <c r="AC193" s="1105" t="s">
        <v>58</v>
      </c>
      <c r="AD193" s="1105" t="s">
        <v>266</v>
      </c>
      <c r="AE193" s="1105" t="s">
        <v>2371</v>
      </c>
      <c r="AG193" s="1105" t="s">
        <v>661</v>
      </c>
      <c r="AH193" s="1105" t="s">
        <v>392</v>
      </c>
      <c r="AI193" s="1105" t="s">
        <v>694</v>
      </c>
      <c r="AJ193" s="1105" t="s">
        <v>2371</v>
      </c>
      <c r="AL193" s="1105" t="s">
        <v>661</v>
      </c>
      <c r="AM193" s="1108" t="s">
        <v>1069</v>
      </c>
      <c r="AN193" s="1108" t="s">
        <v>632</v>
      </c>
      <c r="AO193" s="1108" t="s">
        <v>2371</v>
      </c>
      <c r="AQ193" s="1108" t="s">
        <v>661</v>
      </c>
      <c r="AR193" s="1108" t="s">
        <v>530</v>
      </c>
      <c r="AS193" s="1108" t="s">
        <v>739</v>
      </c>
      <c r="AT193" s="1108" t="s">
        <v>2371</v>
      </c>
      <c r="AV193" s="1108" t="s">
        <v>661</v>
      </c>
    </row>
    <row r="194" spans="1:48">
      <c r="A194" s="1105">
        <v>193</v>
      </c>
      <c r="B194" s="1105" t="s">
        <v>2092</v>
      </c>
      <c r="C194" s="1105" t="s">
        <v>2173</v>
      </c>
      <c r="D194" s="1105" t="s">
        <v>2176</v>
      </c>
      <c r="E194" s="1105" t="s">
        <v>2177</v>
      </c>
      <c r="F194" s="1105" t="s">
        <v>2179</v>
      </c>
      <c r="H194" s="1105" t="s">
        <v>1727</v>
      </c>
      <c r="I194" s="1105" t="s">
        <v>2562</v>
      </c>
      <c r="J194" s="1105" t="s">
        <v>2564</v>
      </c>
      <c r="K194" s="1105" t="s">
        <v>898</v>
      </c>
      <c r="L194" s="1105" t="s">
        <v>2566</v>
      </c>
      <c r="M194" s="1105" t="s">
        <v>1473</v>
      </c>
      <c r="N194" s="1105" t="s">
        <v>2571</v>
      </c>
      <c r="P194" s="1105" t="s">
        <v>2371</v>
      </c>
      <c r="Q194" s="1105" t="s">
        <v>638</v>
      </c>
      <c r="R194" s="1105" t="s">
        <v>642</v>
      </c>
      <c r="T194" s="1105" t="s">
        <v>645</v>
      </c>
      <c r="U194" s="1105" t="s">
        <v>497</v>
      </c>
      <c r="V194" s="1105" t="s">
        <v>17</v>
      </c>
      <c r="W194" s="1105" t="s">
        <v>649</v>
      </c>
      <c r="X194" s="1105" t="s">
        <v>44</v>
      </c>
      <c r="Y194" s="1105" t="s">
        <v>659</v>
      </c>
      <c r="Z194" s="1105" t="s">
        <v>2371</v>
      </c>
      <c r="AB194" s="1105" t="s">
        <v>661</v>
      </c>
      <c r="AC194" s="1105" t="s">
        <v>58</v>
      </c>
      <c r="AD194" s="1105" t="s">
        <v>266</v>
      </c>
      <c r="AE194" s="1105" t="s">
        <v>2371</v>
      </c>
      <c r="AG194" s="1105" t="s">
        <v>661</v>
      </c>
      <c r="AH194" s="1108" t="s">
        <v>1069</v>
      </c>
      <c r="AI194" s="1108" t="s">
        <v>632</v>
      </c>
      <c r="AJ194" s="1108" t="s">
        <v>2371</v>
      </c>
      <c r="AL194" s="1108" t="s">
        <v>661</v>
      </c>
    </row>
    <row r="195" spans="1:48">
      <c r="A195" s="1105">
        <v>194</v>
      </c>
      <c r="B195" s="1105" t="s">
        <v>2092</v>
      </c>
      <c r="C195" s="1105" t="s">
        <v>2173</v>
      </c>
      <c r="D195" s="1105" t="s">
        <v>2176</v>
      </c>
      <c r="E195" s="1105" t="s">
        <v>2177</v>
      </c>
      <c r="F195" s="1105" t="s">
        <v>2179</v>
      </c>
      <c r="H195" s="1105" t="s">
        <v>566</v>
      </c>
      <c r="I195" s="1105" t="s">
        <v>2434</v>
      </c>
      <c r="J195" s="1105" t="s">
        <v>2574</v>
      </c>
      <c r="K195" s="1105" t="s">
        <v>1922</v>
      </c>
      <c r="L195" s="1105" t="s">
        <v>2391</v>
      </c>
      <c r="M195" s="1105" t="s">
        <v>2575</v>
      </c>
      <c r="N195" s="1105" t="s">
        <v>658</v>
      </c>
      <c r="P195" s="1105" t="s">
        <v>2371</v>
      </c>
      <c r="Q195" s="1105" t="s">
        <v>638</v>
      </c>
      <c r="R195" s="1105" t="s">
        <v>642</v>
      </c>
      <c r="T195" s="1105" t="s">
        <v>645</v>
      </c>
      <c r="U195" s="1105" t="s">
        <v>497</v>
      </c>
      <c r="V195" s="1105" t="s">
        <v>17</v>
      </c>
      <c r="W195" s="1105" t="s">
        <v>649</v>
      </c>
      <c r="X195" s="1105" t="s">
        <v>44</v>
      </c>
      <c r="Y195" s="1105" t="s">
        <v>659</v>
      </c>
      <c r="Z195" s="1105" t="s">
        <v>2371</v>
      </c>
      <c r="AB195" s="1105" t="s">
        <v>661</v>
      </c>
      <c r="AC195" s="1105" t="s">
        <v>58</v>
      </c>
      <c r="AD195" s="1105" t="s">
        <v>266</v>
      </c>
      <c r="AE195" s="1105" t="s">
        <v>2371</v>
      </c>
      <c r="AG195" s="1105" t="s">
        <v>661</v>
      </c>
      <c r="AH195" s="1105" t="s">
        <v>1069</v>
      </c>
      <c r="AI195" s="1105" t="s">
        <v>632</v>
      </c>
      <c r="AJ195" s="1105" t="s">
        <v>2371</v>
      </c>
      <c r="AL195" s="1105" t="s">
        <v>661</v>
      </c>
      <c r="AM195" s="1108" t="s">
        <v>530</v>
      </c>
      <c r="AN195" s="1108" t="s">
        <v>739</v>
      </c>
      <c r="AO195" s="1108" t="s">
        <v>2371</v>
      </c>
      <c r="AQ195" s="1108" t="s">
        <v>661</v>
      </c>
    </row>
    <row r="196" spans="1:48">
      <c r="A196" s="1105">
        <v>195</v>
      </c>
      <c r="B196" s="1105" t="s">
        <v>2092</v>
      </c>
      <c r="C196" s="1105" t="s">
        <v>2173</v>
      </c>
      <c r="D196" s="1105" t="s">
        <v>2176</v>
      </c>
      <c r="E196" s="1105" t="s">
        <v>2177</v>
      </c>
      <c r="F196" s="1105" t="s">
        <v>2179</v>
      </c>
      <c r="H196" s="1105" t="s">
        <v>2576</v>
      </c>
      <c r="I196" s="1105" t="s">
        <v>863</v>
      </c>
      <c r="J196" s="1105" t="s">
        <v>1294</v>
      </c>
      <c r="K196" s="1105" t="s">
        <v>1573</v>
      </c>
      <c r="L196" s="1105" t="s">
        <v>2151</v>
      </c>
      <c r="M196" s="1105" t="s">
        <v>1686</v>
      </c>
      <c r="N196" s="1105" t="s">
        <v>2579</v>
      </c>
      <c r="P196" s="1105" t="s">
        <v>2371</v>
      </c>
      <c r="Q196" s="1105" t="s">
        <v>638</v>
      </c>
      <c r="R196" s="1105" t="s">
        <v>642</v>
      </c>
      <c r="T196" s="1105" t="s">
        <v>645</v>
      </c>
      <c r="U196" s="1105" t="s">
        <v>497</v>
      </c>
      <c r="V196" s="1105" t="s">
        <v>17</v>
      </c>
      <c r="W196" s="1105" t="s">
        <v>649</v>
      </c>
      <c r="X196" s="1105" t="s">
        <v>44</v>
      </c>
      <c r="Y196" s="1105" t="s">
        <v>659</v>
      </c>
      <c r="Z196" s="1105" t="s">
        <v>2371</v>
      </c>
      <c r="AB196" s="1105" t="s">
        <v>661</v>
      </c>
      <c r="AC196" s="1105" t="s">
        <v>58</v>
      </c>
      <c r="AD196" s="1105" t="s">
        <v>266</v>
      </c>
      <c r="AE196" s="1105" t="s">
        <v>2371</v>
      </c>
      <c r="AG196" s="1105" t="s">
        <v>661</v>
      </c>
      <c r="AH196" s="1108" t="s">
        <v>392</v>
      </c>
      <c r="AI196" s="1108" t="s">
        <v>694</v>
      </c>
      <c r="AJ196" s="1108" t="s">
        <v>2371</v>
      </c>
      <c r="AL196" s="1108" t="s">
        <v>661</v>
      </c>
      <c r="AM196" s="1108" t="s">
        <v>1069</v>
      </c>
      <c r="AN196" s="1108" t="s">
        <v>632</v>
      </c>
      <c r="AO196" s="1108" t="s">
        <v>2371</v>
      </c>
      <c r="AQ196" s="1108" t="s">
        <v>661</v>
      </c>
      <c r="AR196" s="1108" t="s">
        <v>530</v>
      </c>
      <c r="AS196" s="1108" t="s">
        <v>739</v>
      </c>
      <c r="AT196" s="1108" t="s">
        <v>2371</v>
      </c>
      <c r="AV196" s="1108" t="s">
        <v>661</v>
      </c>
    </row>
    <row r="197" spans="1:48">
      <c r="A197" s="1105">
        <v>196</v>
      </c>
      <c r="B197" s="1105" t="s">
        <v>2092</v>
      </c>
      <c r="C197" s="1105" t="s">
        <v>2173</v>
      </c>
      <c r="D197" s="1105" t="s">
        <v>2176</v>
      </c>
      <c r="E197" s="1105" t="s">
        <v>2177</v>
      </c>
      <c r="F197" s="1105" t="s">
        <v>2179</v>
      </c>
      <c r="H197" s="1105" t="s">
        <v>1890</v>
      </c>
      <c r="I197" s="1105" t="s">
        <v>2582</v>
      </c>
      <c r="J197" s="1105" t="s">
        <v>2463</v>
      </c>
      <c r="K197" s="1105" t="s">
        <v>2584</v>
      </c>
      <c r="L197" s="1105" t="s">
        <v>2585</v>
      </c>
      <c r="M197" s="1105" t="s">
        <v>1017</v>
      </c>
      <c r="N197" s="1105" t="s">
        <v>1575</v>
      </c>
      <c r="P197" s="1105" t="s">
        <v>2371</v>
      </c>
      <c r="Q197" s="1105" t="s">
        <v>638</v>
      </c>
      <c r="R197" s="1105" t="s">
        <v>642</v>
      </c>
      <c r="T197" s="1105" t="s">
        <v>645</v>
      </c>
      <c r="U197" s="1105" t="s">
        <v>497</v>
      </c>
      <c r="V197" s="1105" t="s">
        <v>17</v>
      </c>
      <c r="W197" s="1105" t="s">
        <v>649</v>
      </c>
      <c r="X197" s="1105" t="s">
        <v>44</v>
      </c>
      <c r="Y197" s="1105" t="s">
        <v>659</v>
      </c>
      <c r="Z197" s="1105" t="s">
        <v>2371</v>
      </c>
      <c r="AB197" s="1105" t="s">
        <v>661</v>
      </c>
      <c r="AC197" s="1105" t="s">
        <v>58</v>
      </c>
      <c r="AD197" s="1105" t="s">
        <v>266</v>
      </c>
      <c r="AE197" s="1105" t="s">
        <v>2371</v>
      </c>
      <c r="AG197" s="1105" t="s">
        <v>661</v>
      </c>
      <c r="AH197" s="1105" t="s">
        <v>1069</v>
      </c>
      <c r="AI197" s="1105" t="s">
        <v>632</v>
      </c>
      <c r="AJ197" s="1105" t="s">
        <v>2371</v>
      </c>
      <c r="AL197" s="1105" t="s">
        <v>661</v>
      </c>
      <c r="AM197" s="1105" t="s">
        <v>1798</v>
      </c>
      <c r="AN197" s="1105" t="s">
        <v>1801</v>
      </c>
      <c r="AO197" s="1105" t="s">
        <v>2371</v>
      </c>
      <c r="AQ197" s="1105" t="s">
        <v>661</v>
      </c>
      <c r="AR197" s="1108" t="s">
        <v>530</v>
      </c>
      <c r="AS197" s="1108" t="s">
        <v>739</v>
      </c>
      <c r="AT197" s="1108" t="s">
        <v>2371</v>
      </c>
      <c r="AV197" s="1108" t="s">
        <v>661</v>
      </c>
    </row>
    <row r="198" spans="1:48">
      <c r="A198" s="1105">
        <v>197</v>
      </c>
      <c r="B198" s="1105" t="s">
        <v>2092</v>
      </c>
      <c r="C198" s="1105" t="s">
        <v>2173</v>
      </c>
      <c r="D198" s="1105" t="s">
        <v>2176</v>
      </c>
      <c r="E198" s="1105" t="s">
        <v>2177</v>
      </c>
      <c r="F198" s="1105" t="s">
        <v>2179</v>
      </c>
      <c r="G198" s="1108">
        <v>121</v>
      </c>
      <c r="H198" s="1105" t="s">
        <v>890</v>
      </c>
      <c r="I198" s="1105" t="s">
        <v>2513</v>
      </c>
      <c r="J198" s="1105" t="s">
        <v>688</v>
      </c>
      <c r="K198" s="1105" t="s">
        <v>2586</v>
      </c>
      <c r="L198" s="1105" t="s">
        <v>2587</v>
      </c>
      <c r="M198" s="1105" t="s">
        <v>2589</v>
      </c>
      <c r="N198" s="1105" t="s">
        <v>2590</v>
      </c>
      <c r="P198" s="1105" t="s">
        <v>2371</v>
      </c>
      <c r="Q198" s="1105" t="s">
        <v>638</v>
      </c>
      <c r="R198" s="1105" t="s">
        <v>642</v>
      </c>
      <c r="T198" s="1105" t="s">
        <v>645</v>
      </c>
      <c r="U198" s="1105" t="s">
        <v>497</v>
      </c>
      <c r="V198" s="1105" t="s">
        <v>17</v>
      </c>
      <c r="W198" s="1105" t="s">
        <v>649</v>
      </c>
      <c r="X198" s="1105" t="s">
        <v>44</v>
      </c>
      <c r="Y198" s="1105" t="s">
        <v>659</v>
      </c>
      <c r="Z198" s="1105" t="s">
        <v>2371</v>
      </c>
      <c r="AB198" s="1105" t="s">
        <v>661</v>
      </c>
      <c r="AC198" s="1105" t="s">
        <v>58</v>
      </c>
      <c r="AD198" s="1105" t="s">
        <v>266</v>
      </c>
      <c r="AE198" s="1105" t="s">
        <v>2371</v>
      </c>
      <c r="AG198" s="1105" t="s">
        <v>661</v>
      </c>
      <c r="AH198" s="1105" t="s">
        <v>1069</v>
      </c>
      <c r="AI198" s="1105" t="s">
        <v>632</v>
      </c>
      <c r="AJ198" s="1105" t="s">
        <v>2371</v>
      </c>
      <c r="AL198" s="1105" t="s">
        <v>661</v>
      </c>
      <c r="AM198" s="1108" t="s">
        <v>530</v>
      </c>
      <c r="AN198" s="1108" t="s">
        <v>739</v>
      </c>
      <c r="AO198" s="1108" t="s">
        <v>2371</v>
      </c>
      <c r="AQ198" s="1108" t="s">
        <v>661</v>
      </c>
    </row>
    <row r="199" spans="1:48">
      <c r="A199" s="1105">
        <v>198</v>
      </c>
      <c r="B199" s="1105" t="s">
        <v>2092</v>
      </c>
      <c r="C199" s="1105" t="s">
        <v>2173</v>
      </c>
      <c r="D199" s="1105" t="s">
        <v>2176</v>
      </c>
      <c r="E199" s="1105" t="s">
        <v>2177</v>
      </c>
      <c r="F199" s="1105" t="s">
        <v>2179</v>
      </c>
      <c r="H199" s="1105" t="s">
        <v>802</v>
      </c>
      <c r="I199" s="1105" t="s">
        <v>2593</v>
      </c>
      <c r="J199" s="1105" t="s">
        <v>2126</v>
      </c>
      <c r="K199" s="1105" t="s">
        <v>2368</v>
      </c>
      <c r="L199" s="1105" t="s">
        <v>1618</v>
      </c>
      <c r="M199" s="1105" t="s">
        <v>1371</v>
      </c>
      <c r="N199" s="1105" t="s">
        <v>2595</v>
      </c>
      <c r="P199" s="1105" t="s">
        <v>2371</v>
      </c>
      <c r="Q199" s="1105" t="s">
        <v>638</v>
      </c>
      <c r="R199" s="1105" t="s">
        <v>642</v>
      </c>
      <c r="T199" s="1105" t="s">
        <v>645</v>
      </c>
      <c r="U199" s="1105" t="s">
        <v>497</v>
      </c>
      <c r="V199" s="1105" t="s">
        <v>17</v>
      </c>
      <c r="W199" s="1105" t="s">
        <v>649</v>
      </c>
      <c r="X199" s="1105" t="s">
        <v>44</v>
      </c>
      <c r="Y199" s="1105" t="s">
        <v>659</v>
      </c>
      <c r="Z199" s="1105" t="s">
        <v>2371</v>
      </c>
      <c r="AB199" s="1105" t="s">
        <v>661</v>
      </c>
      <c r="AC199" s="1105" t="s">
        <v>58</v>
      </c>
      <c r="AD199" s="1105" t="s">
        <v>266</v>
      </c>
      <c r="AE199" s="1105" t="s">
        <v>2371</v>
      </c>
      <c r="AG199" s="1105" t="s">
        <v>661</v>
      </c>
      <c r="AH199" s="1108" t="s">
        <v>392</v>
      </c>
      <c r="AI199" s="1108" t="s">
        <v>694</v>
      </c>
      <c r="AJ199" s="1108" t="s">
        <v>2371</v>
      </c>
      <c r="AL199" s="1108" t="s">
        <v>661</v>
      </c>
      <c r="AM199" s="1108" t="s">
        <v>1069</v>
      </c>
      <c r="AN199" s="1108" t="s">
        <v>632</v>
      </c>
      <c r="AO199" s="1108" t="s">
        <v>2371</v>
      </c>
      <c r="AQ199" s="1108" t="s">
        <v>661</v>
      </c>
      <c r="AR199" s="1108" t="s">
        <v>530</v>
      </c>
      <c r="AS199" s="1108" t="s">
        <v>739</v>
      </c>
      <c r="AT199" s="1108" t="s">
        <v>2371</v>
      </c>
      <c r="AV199" s="1108" t="s">
        <v>661</v>
      </c>
    </row>
    <row r="200" spans="1:48">
      <c r="A200" s="1105">
        <v>199</v>
      </c>
      <c r="B200" s="1105" t="s">
        <v>2092</v>
      </c>
      <c r="C200" s="1105" t="s">
        <v>2173</v>
      </c>
      <c r="D200" s="1105" t="s">
        <v>2176</v>
      </c>
      <c r="E200" s="1105" t="s">
        <v>2177</v>
      </c>
      <c r="F200" s="1105" t="s">
        <v>2179</v>
      </c>
      <c r="H200" s="1105" t="s">
        <v>650</v>
      </c>
      <c r="I200" s="1105" t="s">
        <v>2598</v>
      </c>
      <c r="J200" s="1105" t="s">
        <v>2003</v>
      </c>
      <c r="K200" s="1105" t="s">
        <v>2599</v>
      </c>
      <c r="L200" s="1105" t="s">
        <v>554</v>
      </c>
      <c r="M200" s="1105" t="s">
        <v>2484</v>
      </c>
      <c r="N200" s="1105" t="s">
        <v>533</v>
      </c>
      <c r="P200" s="1105" t="s">
        <v>2371</v>
      </c>
      <c r="Q200" s="1105" t="s">
        <v>638</v>
      </c>
      <c r="R200" s="1105" t="s">
        <v>642</v>
      </c>
      <c r="T200" s="1105" t="s">
        <v>645</v>
      </c>
      <c r="U200" s="1105" t="s">
        <v>497</v>
      </c>
      <c r="V200" s="1105" t="s">
        <v>17</v>
      </c>
      <c r="W200" s="1105" t="s">
        <v>649</v>
      </c>
      <c r="X200" s="1105" t="s">
        <v>44</v>
      </c>
      <c r="Y200" s="1105" t="s">
        <v>659</v>
      </c>
      <c r="Z200" s="1105" t="s">
        <v>2371</v>
      </c>
      <c r="AB200" s="1105" t="s">
        <v>661</v>
      </c>
      <c r="AC200" s="1105" t="s">
        <v>58</v>
      </c>
      <c r="AD200" s="1105" t="s">
        <v>266</v>
      </c>
      <c r="AE200" s="1105" t="s">
        <v>2371</v>
      </c>
      <c r="AG200" s="1105" t="s">
        <v>661</v>
      </c>
      <c r="AH200" s="1105" t="s">
        <v>1069</v>
      </c>
      <c r="AI200" s="1105" t="s">
        <v>632</v>
      </c>
      <c r="AJ200" s="1105" t="s">
        <v>2371</v>
      </c>
      <c r="AL200" s="1105" t="s">
        <v>661</v>
      </c>
      <c r="AM200" s="1105" t="s">
        <v>530</v>
      </c>
      <c r="AN200" s="1105" t="s">
        <v>739</v>
      </c>
      <c r="AO200" s="1105" t="s">
        <v>2371</v>
      </c>
      <c r="AQ200" s="1105" t="s">
        <v>661</v>
      </c>
    </row>
    <row r="201" spans="1:48">
      <c r="A201" s="1105">
        <v>200</v>
      </c>
      <c r="B201" s="1105" t="s">
        <v>2092</v>
      </c>
      <c r="C201" s="1105" t="s">
        <v>2173</v>
      </c>
      <c r="D201" s="1105" t="s">
        <v>2176</v>
      </c>
      <c r="E201" s="1105" t="s">
        <v>2177</v>
      </c>
      <c r="F201" s="1105" t="s">
        <v>2179</v>
      </c>
      <c r="H201" s="1105" t="s">
        <v>2272</v>
      </c>
      <c r="I201" s="1105" t="s">
        <v>2600</v>
      </c>
      <c r="J201" s="1105" t="s">
        <v>976</v>
      </c>
      <c r="K201" s="1105" t="s">
        <v>255</v>
      </c>
      <c r="L201" s="1105" t="s">
        <v>2481</v>
      </c>
      <c r="M201" s="1105" t="s">
        <v>2601</v>
      </c>
      <c r="N201" s="1105" t="s">
        <v>2603</v>
      </c>
      <c r="P201" s="1105" t="s">
        <v>2371</v>
      </c>
      <c r="Q201" s="1105" t="s">
        <v>638</v>
      </c>
      <c r="R201" s="1105" t="s">
        <v>642</v>
      </c>
      <c r="T201" s="1105" t="s">
        <v>645</v>
      </c>
      <c r="U201" s="1105" t="s">
        <v>497</v>
      </c>
      <c r="V201" s="1105" t="s">
        <v>17</v>
      </c>
      <c r="W201" s="1105" t="s">
        <v>649</v>
      </c>
      <c r="X201" s="1105" t="s">
        <v>44</v>
      </c>
      <c r="Y201" s="1105" t="s">
        <v>659</v>
      </c>
      <c r="Z201" s="1105" t="s">
        <v>2371</v>
      </c>
      <c r="AB201" s="1105" t="s">
        <v>661</v>
      </c>
      <c r="AC201" s="1105" t="s">
        <v>58</v>
      </c>
      <c r="AD201" s="1105" t="s">
        <v>266</v>
      </c>
      <c r="AE201" s="1105" t="s">
        <v>2371</v>
      </c>
      <c r="AG201" s="1105" t="s">
        <v>661</v>
      </c>
      <c r="AH201" s="1105" t="s">
        <v>1069</v>
      </c>
      <c r="AI201" s="1105" t="s">
        <v>632</v>
      </c>
      <c r="AJ201" s="1105" t="s">
        <v>2371</v>
      </c>
      <c r="AL201" s="1105" t="s">
        <v>661</v>
      </c>
      <c r="AM201" s="1105" t="s">
        <v>530</v>
      </c>
      <c r="AN201" s="1105" t="s">
        <v>739</v>
      </c>
      <c r="AO201" s="1105" t="s">
        <v>2371</v>
      </c>
      <c r="AQ201" s="1105" t="s">
        <v>661</v>
      </c>
    </row>
    <row r="202" spans="1:48">
      <c r="A202" s="1105">
        <v>201</v>
      </c>
      <c r="B202" s="1105" t="s">
        <v>2092</v>
      </c>
      <c r="C202" s="1105" t="s">
        <v>2173</v>
      </c>
      <c r="D202" s="1105" t="s">
        <v>2176</v>
      </c>
      <c r="E202" s="1105" t="s">
        <v>2177</v>
      </c>
      <c r="F202" s="1105" t="s">
        <v>2179</v>
      </c>
      <c r="H202" s="1105" t="s">
        <v>2606</v>
      </c>
      <c r="I202" s="1105" t="s">
        <v>2608</v>
      </c>
      <c r="J202" s="1105" t="s">
        <v>1460</v>
      </c>
      <c r="K202" s="1105" t="s">
        <v>2609</v>
      </c>
      <c r="L202" s="1105" t="s">
        <v>1285</v>
      </c>
      <c r="M202" s="1105" t="s">
        <v>1225</v>
      </c>
      <c r="N202" s="1105" t="s">
        <v>2611</v>
      </c>
      <c r="P202" s="1105" t="s">
        <v>2371</v>
      </c>
      <c r="Q202" s="1105" t="s">
        <v>638</v>
      </c>
      <c r="R202" s="1105" t="s">
        <v>642</v>
      </c>
      <c r="T202" s="1105" t="s">
        <v>645</v>
      </c>
      <c r="U202" s="1105" t="s">
        <v>497</v>
      </c>
      <c r="V202" s="1105" t="s">
        <v>17</v>
      </c>
      <c r="W202" s="1105" t="s">
        <v>649</v>
      </c>
      <c r="X202" s="1105" t="s">
        <v>44</v>
      </c>
      <c r="Y202" s="1105" t="s">
        <v>659</v>
      </c>
      <c r="Z202" s="1105" t="s">
        <v>2371</v>
      </c>
      <c r="AB202" s="1105" t="s">
        <v>661</v>
      </c>
      <c r="AC202" s="1105" t="s">
        <v>58</v>
      </c>
      <c r="AD202" s="1105" t="s">
        <v>266</v>
      </c>
      <c r="AE202" s="1105" t="s">
        <v>2371</v>
      </c>
      <c r="AG202" s="1105" t="s">
        <v>661</v>
      </c>
      <c r="AH202" s="1105" t="s">
        <v>1069</v>
      </c>
      <c r="AI202" s="1105" t="s">
        <v>632</v>
      </c>
      <c r="AJ202" s="1105" t="s">
        <v>2371</v>
      </c>
      <c r="AL202" s="1105" t="s">
        <v>661</v>
      </c>
      <c r="AM202" s="1108" t="s">
        <v>530</v>
      </c>
      <c r="AN202" s="1108" t="s">
        <v>739</v>
      </c>
      <c r="AO202" s="1108" t="s">
        <v>2371</v>
      </c>
      <c r="AQ202" s="1108" t="s">
        <v>661</v>
      </c>
    </row>
    <row r="203" spans="1:48">
      <c r="A203" s="1105">
        <v>202</v>
      </c>
      <c r="B203" s="1105" t="s">
        <v>2092</v>
      </c>
      <c r="C203" s="1105" t="s">
        <v>2173</v>
      </c>
      <c r="D203" s="1105" t="s">
        <v>2176</v>
      </c>
      <c r="E203" s="1105" t="s">
        <v>2177</v>
      </c>
      <c r="F203" s="1105" t="s">
        <v>2179</v>
      </c>
      <c r="H203" s="1105" t="s">
        <v>2613</v>
      </c>
      <c r="I203" s="1105" t="s">
        <v>881</v>
      </c>
      <c r="J203" s="1105" t="s">
        <v>2523</v>
      </c>
      <c r="K203" s="1105" t="s">
        <v>722</v>
      </c>
      <c r="L203" s="1105" t="s">
        <v>1906</v>
      </c>
      <c r="M203" s="1105" t="s">
        <v>2615</v>
      </c>
      <c r="N203" s="1105" t="s">
        <v>51</v>
      </c>
      <c r="P203" s="1105" t="s">
        <v>2371</v>
      </c>
      <c r="Q203" s="1105" t="s">
        <v>638</v>
      </c>
      <c r="R203" s="1105" t="s">
        <v>642</v>
      </c>
      <c r="T203" s="1105" t="s">
        <v>645</v>
      </c>
      <c r="U203" s="1105" t="s">
        <v>497</v>
      </c>
      <c r="V203" s="1105" t="s">
        <v>17</v>
      </c>
      <c r="W203" s="1105" t="s">
        <v>649</v>
      </c>
      <c r="X203" s="1105" t="s">
        <v>44</v>
      </c>
      <c r="Y203" s="1105" t="s">
        <v>659</v>
      </c>
      <c r="Z203" s="1105" t="s">
        <v>2371</v>
      </c>
      <c r="AB203" s="1105" t="s">
        <v>661</v>
      </c>
      <c r="AC203" s="1105" t="s">
        <v>58</v>
      </c>
      <c r="AD203" s="1105" t="s">
        <v>266</v>
      </c>
      <c r="AE203" s="1105" t="s">
        <v>2371</v>
      </c>
      <c r="AG203" s="1105" t="s">
        <v>661</v>
      </c>
      <c r="AH203" s="1105" t="s">
        <v>1069</v>
      </c>
      <c r="AI203" s="1105" t="s">
        <v>632</v>
      </c>
      <c r="AJ203" s="1105" t="s">
        <v>2371</v>
      </c>
      <c r="AL203" s="1105" t="s">
        <v>661</v>
      </c>
      <c r="AM203" s="1108" t="s">
        <v>530</v>
      </c>
      <c r="AN203" s="1108" t="s">
        <v>739</v>
      </c>
      <c r="AO203" s="1108" t="s">
        <v>2371</v>
      </c>
      <c r="AQ203" s="1108" t="s">
        <v>661</v>
      </c>
    </row>
    <row r="204" spans="1:48">
      <c r="A204" s="1105">
        <v>203</v>
      </c>
      <c r="B204" s="1105" t="s">
        <v>2092</v>
      </c>
      <c r="C204" s="1105" t="s">
        <v>2173</v>
      </c>
      <c r="D204" s="1105" t="s">
        <v>2176</v>
      </c>
      <c r="E204" s="1105" t="s">
        <v>2177</v>
      </c>
      <c r="F204" s="1105" t="s">
        <v>2179</v>
      </c>
      <c r="G204" s="1108">
        <v>121</v>
      </c>
      <c r="H204" s="1105" t="s">
        <v>2617</v>
      </c>
      <c r="I204" s="1105" t="s">
        <v>2619</v>
      </c>
      <c r="J204" s="1105" t="s">
        <v>2623</v>
      </c>
      <c r="K204" s="1105" t="s">
        <v>2559</v>
      </c>
      <c r="L204" s="1105" t="s">
        <v>2625</v>
      </c>
      <c r="M204" s="1105" t="s">
        <v>2626</v>
      </c>
      <c r="N204" s="1105" t="s">
        <v>2629</v>
      </c>
      <c r="P204" s="1105" t="s">
        <v>2371</v>
      </c>
      <c r="Q204" s="1105" t="s">
        <v>638</v>
      </c>
      <c r="R204" s="1105" t="s">
        <v>642</v>
      </c>
      <c r="T204" s="1105" t="s">
        <v>645</v>
      </c>
      <c r="U204" s="1105" t="s">
        <v>497</v>
      </c>
      <c r="V204" s="1105" t="s">
        <v>17</v>
      </c>
      <c r="W204" s="1105" t="s">
        <v>649</v>
      </c>
      <c r="X204" s="1105" t="s">
        <v>44</v>
      </c>
      <c r="Y204" s="1105" t="s">
        <v>659</v>
      </c>
      <c r="Z204" s="1105" t="s">
        <v>2371</v>
      </c>
      <c r="AB204" s="1105" t="s">
        <v>661</v>
      </c>
      <c r="AC204" s="1105" t="s">
        <v>58</v>
      </c>
      <c r="AD204" s="1105" t="s">
        <v>266</v>
      </c>
      <c r="AE204" s="1105" t="s">
        <v>2371</v>
      </c>
      <c r="AG204" s="1105" t="s">
        <v>661</v>
      </c>
      <c r="AH204" s="1105" t="s">
        <v>1069</v>
      </c>
      <c r="AI204" s="1105" t="s">
        <v>632</v>
      </c>
      <c r="AJ204" s="1105" t="s">
        <v>2371</v>
      </c>
      <c r="AL204" s="1105" t="s">
        <v>661</v>
      </c>
      <c r="AM204" s="1108" t="s">
        <v>530</v>
      </c>
      <c r="AN204" s="1108" t="s">
        <v>739</v>
      </c>
      <c r="AO204" s="1108" t="s">
        <v>2371</v>
      </c>
      <c r="AQ204" s="1108" t="s">
        <v>661</v>
      </c>
    </row>
    <row r="205" spans="1:48">
      <c r="A205" s="1105">
        <v>204</v>
      </c>
      <c r="B205" s="1105" t="s">
        <v>2092</v>
      </c>
      <c r="C205" s="1105" t="s">
        <v>2173</v>
      </c>
      <c r="D205" s="1105" t="s">
        <v>2176</v>
      </c>
      <c r="E205" s="1105" t="s">
        <v>2177</v>
      </c>
      <c r="F205" s="1105" t="s">
        <v>2179</v>
      </c>
      <c r="H205" s="1105" t="s">
        <v>1577</v>
      </c>
      <c r="I205" s="1105" t="s">
        <v>1781</v>
      </c>
      <c r="J205" s="1105" t="s">
        <v>321</v>
      </c>
      <c r="K205" s="1105" t="s">
        <v>2630</v>
      </c>
      <c r="L205" s="1105" t="s">
        <v>1950</v>
      </c>
      <c r="M205" s="1105" t="s">
        <v>1978</v>
      </c>
      <c r="N205" s="1105" t="s">
        <v>2631</v>
      </c>
      <c r="P205" s="1105" t="s">
        <v>2371</v>
      </c>
      <c r="Q205" s="1105" t="s">
        <v>638</v>
      </c>
      <c r="R205" s="1105" t="s">
        <v>642</v>
      </c>
      <c r="T205" s="1105" t="s">
        <v>645</v>
      </c>
      <c r="U205" s="1105" t="s">
        <v>497</v>
      </c>
      <c r="V205" s="1105" t="s">
        <v>17</v>
      </c>
      <c r="W205" s="1105" t="s">
        <v>649</v>
      </c>
      <c r="X205" s="1105" t="s">
        <v>44</v>
      </c>
      <c r="Y205" s="1105" t="s">
        <v>659</v>
      </c>
      <c r="Z205" s="1105" t="s">
        <v>2371</v>
      </c>
      <c r="AB205" s="1105" t="s">
        <v>661</v>
      </c>
      <c r="AC205" s="1105" t="s">
        <v>58</v>
      </c>
      <c r="AD205" s="1105" t="s">
        <v>266</v>
      </c>
      <c r="AE205" s="1105" t="s">
        <v>2371</v>
      </c>
      <c r="AG205" s="1105" t="s">
        <v>661</v>
      </c>
      <c r="AH205" s="1105" t="s">
        <v>1069</v>
      </c>
      <c r="AI205" s="1105" t="s">
        <v>632</v>
      </c>
      <c r="AJ205" s="1105" t="s">
        <v>2371</v>
      </c>
      <c r="AL205" s="1105" t="s">
        <v>661</v>
      </c>
      <c r="AM205" s="1108" t="s">
        <v>530</v>
      </c>
      <c r="AN205" s="1108" t="s">
        <v>739</v>
      </c>
      <c r="AO205" s="1108" t="s">
        <v>2371</v>
      </c>
      <c r="AQ205" s="1108" t="s">
        <v>661</v>
      </c>
    </row>
    <row r="206" spans="1:48">
      <c r="A206" s="1105">
        <v>205</v>
      </c>
      <c r="B206" s="1105" t="s">
        <v>2092</v>
      </c>
      <c r="C206" s="1105" t="s">
        <v>2173</v>
      </c>
      <c r="D206" s="1105" t="s">
        <v>2176</v>
      </c>
      <c r="E206" s="1105" t="s">
        <v>2177</v>
      </c>
      <c r="F206" s="1105" t="s">
        <v>2179</v>
      </c>
      <c r="H206" s="1105" t="s">
        <v>2312</v>
      </c>
      <c r="I206" s="1105" t="s">
        <v>1880</v>
      </c>
      <c r="J206" s="1105" t="s">
        <v>531</v>
      </c>
      <c r="K206" s="1105" t="s">
        <v>2396</v>
      </c>
      <c r="L206" s="1105" t="s">
        <v>2633</v>
      </c>
      <c r="M206" s="1105" t="s">
        <v>2202</v>
      </c>
      <c r="N206" s="1105" t="s">
        <v>1783</v>
      </c>
      <c r="P206" s="1105" t="s">
        <v>2371</v>
      </c>
      <c r="Q206" s="1105" t="s">
        <v>638</v>
      </c>
      <c r="R206" s="1105" t="s">
        <v>642</v>
      </c>
      <c r="T206" s="1105" t="s">
        <v>645</v>
      </c>
      <c r="U206" s="1105" t="s">
        <v>497</v>
      </c>
      <c r="V206" s="1105" t="s">
        <v>17</v>
      </c>
      <c r="W206" s="1105" t="s">
        <v>649</v>
      </c>
      <c r="X206" s="1105" t="s">
        <v>44</v>
      </c>
      <c r="Y206" s="1105" t="s">
        <v>659</v>
      </c>
      <c r="Z206" s="1105" t="s">
        <v>2371</v>
      </c>
      <c r="AB206" s="1105" t="s">
        <v>661</v>
      </c>
      <c r="AC206" s="1105" t="s">
        <v>58</v>
      </c>
      <c r="AD206" s="1105" t="s">
        <v>266</v>
      </c>
      <c r="AE206" s="1105" t="s">
        <v>2371</v>
      </c>
      <c r="AG206" s="1105" t="s">
        <v>661</v>
      </c>
      <c r="AH206" s="1105" t="s">
        <v>392</v>
      </c>
      <c r="AI206" s="1105" t="s">
        <v>694</v>
      </c>
      <c r="AJ206" s="1105" t="s">
        <v>2371</v>
      </c>
      <c r="AL206" s="1105" t="s">
        <v>661</v>
      </c>
      <c r="AM206" s="1105" t="s">
        <v>1069</v>
      </c>
      <c r="AN206" s="1105" t="s">
        <v>632</v>
      </c>
      <c r="AO206" s="1105" t="s">
        <v>2371</v>
      </c>
      <c r="AQ206" s="1105" t="s">
        <v>661</v>
      </c>
      <c r="AR206" s="1108" t="s">
        <v>530</v>
      </c>
      <c r="AS206" s="1108" t="s">
        <v>739</v>
      </c>
      <c r="AT206" s="1108" t="s">
        <v>2371</v>
      </c>
      <c r="AV206" s="1108" t="s">
        <v>661</v>
      </c>
    </row>
    <row r="207" spans="1:48">
      <c r="A207" s="1105">
        <v>206</v>
      </c>
      <c r="B207" s="1105" t="s">
        <v>2092</v>
      </c>
      <c r="C207" s="1105" t="s">
        <v>2173</v>
      </c>
      <c r="D207" s="1105" t="s">
        <v>2176</v>
      </c>
      <c r="E207" s="1105" t="s">
        <v>2177</v>
      </c>
      <c r="F207" s="1105" t="s">
        <v>2179</v>
      </c>
      <c r="H207" s="1105" t="s">
        <v>1453</v>
      </c>
      <c r="I207" s="1105" t="s">
        <v>2636</v>
      </c>
      <c r="J207" s="1105" t="s">
        <v>2637</v>
      </c>
      <c r="K207" s="1105" t="s">
        <v>2638</v>
      </c>
      <c r="L207" s="1105" t="s">
        <v>1852</v>
      </c>
      <c r="M207" s="1105" t="s">
        <v>2484</v>
      </c>
      <c r="N207" s="1105" t="s">
        <v>2640</v>
      </c>
      <c r="P207" s="1105" t="s">
        <v>2371</v>
      </c>
      <c r="Q207" s="1105" t="s">
        <v>638</v>
      </c>
      <c r="R207" s="1105" t="s">
        <v>642</v>
      </c>
      <c r="T207" s="1105" t="s">
        <v>645</v>
      </c>
      <c r="U207" s="1105" t="s">
        <v>497</v>
      </c>
      <c r="V207" s="1105" t="s">
        <v>17</v>
      </c>
      <c r="W207" s="1105" t="s">
        <v>649</v>
      </c>
      <c r="X207" s="1105" t="s">
        <v>44</v>
      </c>
      <c r="Y207" s="1105" t="s">
        <v>659</v>
      </c>
      <c r="Z207" s="1105" t="s">
        <v>2371</v>
      </c>
      <c r="AB207" s="1105" t="s">
        <v>661</v>
      </c>
      <c r="AC207" s="1105" t="s">
        <v>58</v>
      </c>
      <c r="AD207" s="1105" t="s">
        <v>266</v>
      </c>
      <c r="AE207" s="1105" t="s">
        <v>2371</v>
      </c>
      <c r="AG207" s="1105" t="s">
        <v>661</v>
      </c>
      <c r="AH207" s="1105" t="s">
        <v>392</v>
      </c>
      <c r="AI207" s="1105" t="s">
        <v>694</v>
      </c>
      <c r="AJ207" s="1105" t="s">
        <v>2371</v>
      </c>
      <c r="AL207" s="1105" t="s">
        <v>661</v>
      </c>
      <c r="AM207" s="1105" t="s">
        <v>1069</v>
      </c>
      <c r="AN207" s="1105" t="s">
        <v>632</v>
      </c>
      <c r="AO207" s="1105" t="s">
        <v>2371</v>
      </c>
      <c r="AQ207" s="1105" t="s">
        <v>661</v>
      </c>
      <c r="AR207" s="1108" t="s">
        <v>530</v>
      </c>
      <c r="AS207" s="1108" t="s">
        <v>739</v>
      </c>
      <c r="AT207" s="1108" t="s">
        <v>2371</v>
      </c>
      <c r="AV207" s="1108" t="s">
        <v>661</v>
      </c>
    </row>
    <row r="208" spans="1:48">
      <c r="A208" s="1105">
        <v>207</v>
      </c>
      <c r="B208" s="1105" t="s">
        <v>2092</v>
      </c>
      <c r="C208" s="1105" t="s">
        <v>2173</v>
      </c>
      <c r="D208" s="1105" t="s">
        <v>2176</v>
      </c>
      <c r="E208" s="1105" t="s">
        <v>2177</v>
      </c>
      <c r="F208" s="1105" t="s">
        <v>2179</v>
      </c>
      <c r="H208" s="1105" t="s">
        <v>2642</v>
      </c>
      <c r="I208" s="1105" t="s">
        <v>2643</v>
      </c>
      <c r="J208" s="1105" t="s">
        <v>408</v>
      </c>
      <c r="K208" s="1105" t="s">
        <v>2645</v>
      </c>
      <c r="L208" s="1105" t="s">
        <v>192</v>
      </c>
      <c r="M208" s="1105" t="s">
        <v>2648</v>
      </c>
      <c r="N208" s="1105" t="s">
        <v>2653</v>
      </c>
      <c r="P208" s="1105" t="s">
        <v>2371</v>
      </c>
      <c r="Q208" s="1105" t="s">
        <v>638</v>
      </c>
      <c r="R208" s="1105" t="s">
        <v>642</v>
      </c>
      <c r="T208" s="1105" t="s">
        <v>645</v>
      </c>
      <c r="U208" s="1105" t="s">
        <v>497</v>
      </c>
      <c r="V208" s="1105" t="s">
        <v>17</v>
      </c>
      <c r="W208" s="1105" t="s">
        <v>649</v>
      </c>
      <c r="X208" s="1105" t="s">
        <v>44</v>
      </c>
      <c r="Y208" s="1105" t="s">
        <v>659</v>
      </c>
      <c r="Z208" s="1105" t="s">
        <v>2371</v>
      </c>
      <c r="AB208" s="1105" t="s">
        <v>661</v>
      </c>
      <c r="AC208" s="1105" t="s">
        <v>58</v>
      </c>
      <c r="AD208" s="1105" t="s">
        <v>266</v>
      </c>
      <c r="AE208" s="1105" t="s">
        <v>2371</v>
      </c>
      <c r="AG208" s="1105" t="s">
        <v>661</v>
      </c>
      <c r="AH208" s="1105" t="s">
        <v>1069</v>
      </c>
      <c r="AI208" s="1105" t="s">
        <v>632</v>
      </c>
      <c r="AJ208" s="1105" t="s">
        <v>2371</v>
      </c>
      <c r="AL208" s="1105" t="s">
        <v>661</v>
      </c>
      <c r="AM208" s="1108" t="s">
        <v>530</v>
      </c>
      <c r="AN208" s="1108" t="s">
        <v>739</v>
      </c>
      <c r="AO208" s="1108" t="s">
        <v>2371</v>
      </c>
      <c r="AQ208" s="1108" t="s">
        <v>661</v>
      </c>
    </row>
    <row r="209" spans="1:58">
      <c r="A209" s="1105">
        <v>208</v>
      </c>
      <c r="B209" s="1105" t="s">
        <v>2092</v>
      </c>
      <c r="C209" s="1105" t="s">
        <v>2173</v>
      </c>
      <c r="D209" s="1105" t="s">
        <v>2176</v>
      </c>
      <c r="E209" s="1105" t="s">
        <v>2177</v>
      </c>
      <c r="F209" s="1105" t="s">
        <v>2179</v>
      </c>
      <c r="H209" s="1105" t="s">
        <v>2446</v>
      </c>
      <c r="I209" s="1105" t="s">
        <v>2314</v>
      </c>
      <c r="J209" s="1105" t="s">
        <v>2068</v>
      </c>
      <c r="K209" s="1105" t="s">
        <v>155</v>
      </c>
      <c r="L209" s="1105" t="s">
        <v>2656</v>
      </c>
      <c r="M209" s="1105" t="s">
        <v>1794</v>
      </c>
      <c r="N209" s="1105" t="s">
        <v>2658</v>
      </c>
      <c r="P209" s="1105" t="s">
        <v>2371</v>
      </c>
      <c r="Q209" s="1105" t="s">
        <v>638</v>
      </c>
      <c r="R209" s="1105" t="s">
        <v>642</v>
      </c>
      <c r="T209" s="1105" t="s">
        <v>645</v>
      </c>
      <c r="U209" s="1105" t="s">
        <v>497</v>
      </c>
      <c r="V209" s="1105" t="s">
        <v>17</v>
      </c>
      <c r="W209" s="1105" t="s">
        <v>649</v>
      </c>
      <c r="X209" s="1105" t="s">
        <v>58</v>
      </c>
      <c r="Y209" s="1105" t="s">
        <v>266</v>
      </c>
      <c r="Z209" s="1105" t="s">
        <v>2371</v>
      </c>
      <c r="AB209" s="1105" t="s">
        <v>224</v>
      </c>
      <c r="AC209" s="1105" t="s">
        <v>69</v>
      </c>
      <c r="AD209" s="1105" t="s">
        <v>450</v>
      </c>
      <c r="AE209" s="1105" t="s">
        <v>2371</v>
      </c>
      <c r="AG209" s="1105" t="s">
        <v>224</v>
      </c>
      <c r="AH209" s="1105" t="s">
        <v>109</v>
      </c>
      <c r="AI209" s="1105" t="s">
        <v>84</v>
      </c>
      <c r="AJ209" s="1105" t="s">
        <v>2371</v>
      </c>
      <c r="AL209" s="1105" t="s">
        <v>224</v>
      </c>
      <c r="AM209" s="1105" t="s">
        <v>72</v>
      </c>
      <c r="AN209" s="1105" t="s">
        <v>718</v>
      </c>
      <c r="AO209" s="1105" t="s">
        <v>2371</v>
      </c>
      <c r="AQ209" s="1105" t="s">
        <v>224</v>
      </c>
      <c r="AR209" s="1108" t="s">
        <v>392</v>
      </c>
      <c r="AS209" s="1108" t="s">
        <v>694</v>
      </c>
      <c r="AT209" s="1108" t="s">
        <v>2371</v>
      </c>
      <c r="AV209" s="1108" t="s">
        <v>224</v>
      </c>
      <c r="AW209" s="1108" t="s">
        <v>1069</v>
      </c>
      <c r="AX209" s="1108" t="s">
        <v>632</v>
      </c>
      <c r="AY209" s="1108" t="s">
        <v>2371</v>
      </c>
      <c r="BA209" s="1108" t="s">
        <v>224</v>
      </c>
      <c r="BB209" s="1108" t="s">
        <v>530</v>
      </c>
      <c r="BC209" s="1108" t="s">
        <v>739</v>
      </c>
      <c r="BD209" s="1108" t="s">
        <v>2371</v>
      </c>
      <c r="BF209" s="1108" t="s">
        <v>224</v>
      </c>
    </row>
    <row r="210" spans="1:58">
      <c r="A210" s="1105">
        <v>209</v>
      </c>
      <c r="B210" s="1105" t="s">
        <v>2092</v>
      </c>
      <c r="C210" s="1105" t="s">
        <v>2173</v>
      </c>
      <c r="D210" s="1105" t="s">
        <v>2176</v>
      </c>
      <c r="E210" s="1105" t="s">
        <v>2177</v>
      </c>
      <c r="F210" s="1105" t="s">
        <v>2179</v>
      </c>
      <c r="G210" s="1108">
        <v>121</v>
      </c>
      <c r="H210" s="1105" t="s">
        <v>595</v>
      </c>
      <c r="I210" s="1105" t="s">
        <v>2616</v>
      </c>
      <c r="J210" s="1105" t="s">
        <v>1295</v>
      </c>
      <c r="K210" s="1105" t="s">
        <v>2024</v>
      </c>
      <c r="L210" s="1105" t="s">
        <v>1603</v>
      </c>
      <c r="M210" s="1105" t="s">
        <v>2659</v>
      </c>
      <c r="N210" s="1105" t="s">
        <v>225</v>
      </c>
      <c r="P210" s="1105" t="s">
        <v>2371</v>
      </c>
      <c r="Q210" s="1105" t="s">
        <v>638</v>
      </c>
      <c r="R210" s="1105" t="s">
        <v>642</v>
      </c>
      <c r="T210" s="1105" t="s">
        <v>645</v>
      </c>
      <c r="U210" s="1105" t="s">
        <v>497</v>
      </c>
      <c r="V210" s="1105" t="s">
        <v>17</v>
      </c>
      <c r="W210" s="1105" t="s">
        <v>649</v>
      </c>
      <c r="X210" s="1105" t="s">
        <v>44</v>
      </c>
      <c r="Y210" s="1105" t="s">
        <v>659</v>
      </c>
      <c r="Z210" s="1105" t="s">
        <v>2371</v>
      </c>
      <c r="AB210" s="1105" t="s">
        <v>661</v>
      </c>
      <c r="AC210" s="1105" t="s">
        <v>58</v>
      </c>
      <c r="AD210" s="1105" t="s">
        <v>266</v>
      </c>
      <c r="AE210" s="1105" t="s">
        <v>2371</v>
      </c>
      <c r="AG210" s="1105" t="s">
        <v>661</v>
      </c>
      <c r="AH210" s="1105" t="s">
        <v>1069</v>
      </c>
      <c r="AI210" s="1105" t="s">
        <v>632</v>
      </c>
      <c r="AJ210" s="1105" t="s">
        <v>2371</v>
      </c>
      <c r="AL210" s="1105" t="s">
        <v>661</v>
      </c>
      <c r="AM210" s="1108" t="s">
        <v>1798</v>
      </c>
      <c r="AN210" s="1108" t="s">
        <v>1801</v>
      </c>
      <c r="AO210" s="1108" t="s">
        <v>2371</v>
      </c>
      <c r="AQ210" s="1108" t="s">
        <v>661</v>
      </c>
      <c r="AR210" s="1108" t="s">
        <v>530</v>
      </c>
      <c r="AS210" s="1108" t="s">
        <v>739</v>
      </c>
      <c r="AT210" s="1108" t="s">
        <v>2371</v>
      </c>
      <c r="AV210" s="1108" t="s">
        <v>661</v>
      </c>
    </row>
    <row r="211" spans="1:58">
      <c r="A211" s="1105">
        <v>210</v>
      </c>
      <c r="B211" s="1105" t="s">
        <v>2092</v>
      </c>
      <c r="C211" s="1105" t="s">
        <v>2173</v>
      </c>
      <c r="D211" s="1105" t="s">
        <v>2176</v>
      </c>
      <c r="E211" s="1105" t="s">
        <v>2177</v>
      </c>
      <c r="F211" s="1105" t="s">
        <v>2179</v>
      </c>
      <c r="H211" s="1105" t="s">
        <v>2181</v>
      </c>
      <c r="I211" s="1105" t="s">
        <v>2605</v>
      </c>
      <c r="J211" s="1105" t="s">
        <v>2661</v>
      </c>
      <c r="K211" s="1105" t="s">
        <v>1767</v>
      </c>
      <c r="L211" s="1105" t="s">
        <v>2662</v>
      </c>
      <c r="M211" s="1105" t="s">
        <v>2664</v>
      </c>
      <c r="N211" s="1105" t="s">
        <v>2080</v>
      </c>
      <c r="P211" s="1105" t="s">
        <v>2371</v>
      </c>
      <c r="Q211" s="1105" t="s">
        <v>638</v>
      </c>
      <c r="R211" s="1105" t="s">
        <v>642</v>
      </c>
      <c r="T211" s="1105" t="s">
        <v>645</v>
      </c>
      <c r="U211" s="1105" t="s">
        <v>497</v>
      </c>
      <c r="V211" s="1105" t="s">
        <v>17</v>
      </c>
      <c r="W211" s="1105" t="s">
        <v>649</v>
      </c>
      <c r="X211" s="1105" t="s">
        <v>44</v>
      </c>
      <c r="Y211" s="1105" t="s">
        <v>659</v>
      </c>
      <c r="Z211" s="1105" t="s">
        <v>2371</v>
      </c>
      <c r="AB211" s="1105" t="s">
        <v>661</v>
      </c>
      <c r="AC211" s="1105" t="s">
        <v>58</v>
      </c>
      <c r="AD211" s="1105" t="s">
        <v>266</v>
      </c>
      <c r="AE211" s="1105" t="s">
        <v>2371</v>
      </c>
      <c r="AG211" s="1105" t="s">
        <v>661</v>
      </c>
      <c r="AH211" s="1105" t="s">
        <v>1069</v>
      </c>
      <c r="AI211" s="1105" t="s">
        <v>632</v>
      </c>
      <c r="AJ211" s="1105" t="s">
        <v>2371</v>
      </c>
      <c r="AL211" s="1105" t="s">
        <v>661</v>
      </c>
      <c r="AM211" s="1105" t="s">
        <v>530</v>
      </c>
      <c r="AN211" s="1105" t="s">
        <v>739</v>
      </c>
      <c r="AO211" s="1105" t="s">
        <v>2371</v>
      </c>
      <c r="AQ211" s="1105" t="s">
        <v>661</v>
      </c>
    </row>
    <row r="212" spans="1:58">
      <c r="A212" s="1105">
        <v>211</v>
      </c>
      <c r="B212" s="1105" t="s">
        <v>2092</v>
      </c>
      <c r="C212" s="1105" t="s">
        <v>2173</v>
      </c>
      <c r="D212" s="1105" t="s">
        <v>2176</v>
      </c>
      <c r="E212" s="1105" t="s">
        <v>2177</v>
      </c>
      <c r="F212" s="1105" t="s">
        <v>2179</v>
      </c>
      <c r="H212" s="1105" t="s">
        <v>2211</v>
      </c>
      <c r="I212" s="1105" t="s">
        <v>2652</v>
      </c>
      <c r="J212" s="1105" t="s">
        <v>535</v>
      </c>
      <c r="K212" s="1105" t="s">
        <v>1071</v>
      </c>
      <c r="L212" s="1105" t="s">
        <v>2667</v>
      </c>
      <c r="M212" s="1105" t="s">
        <v>2668</v>
      </c>
      <c r="N212" s="1105" t="s">
        <v>1359</v>
      </c>
      <c r="P212" s="1105" t="s">
        <v>2371</v>
      </c>
      <c r="Q212" s="1105" t="s">
        <v>638</v>
      </c>
      <c r="R212" s="1105" t="s">
        <v>642</v>
      </c>
      <c r="T212" s="1105" t="s">
        <v>645</v>
      </c>
      <c r="U212" s="1105" t="s">
        <v>497</v>
      </c>
      <c r="V212" s="1105" t="s">
        <v>17</v>
      </c>
      <c r="W212" s="1105" t="s">
        <v>649</v>
      </c>
      <c r="X212" s="1105" t="s">
        <v>44</v>
      </c>
      <c r="Y212" s="1105" t="s">
        <v>659</v>
      </c>
      <c r="Z212" s="1105" t="s">
        <v>2371</v>
      </c>
      <c r="AB212" s="1105" t="s">
        <v>661</v>
      </c>
      <c r="AC212" s="1105" t="s">
        <v>58</v>
      </c>
      <c r="AD212" s="1105" t="s">
        <v>266</v>
      </c>
      <c r="AE212" s="1105" t="s">
        <v>2371</v>
      </c>
      <c r="AG212" s="1105" t="s">
        <v>661</v>
      </c>
      <c r="AH212" s="1105" t="s">
        <v>1069</v>
      </c>
      <c r="AI212" s="1105" t="s">
        <v>632</v>
      </c>
      <c r="AJ212" s="1105" t="s">
        <v>2371</v>
      </c>
      <c r="AL212" s="1105" t="s">
        <v>661</v>
      </c>
      <c r="AM212" s="1108" t="s">
        <v>530</v>
      </c>
      <c r="AN212" s="1108" t="s">
        <v>739</v>
      </c>
      <c r="AO212" s="1108" t="s">
        <v>2371</v>
      </c>
      <c r="AQ212" s="1108" t="s">
        <v>661</v>
      </c>
    </row>
    <row r="213" spans="1:58">
      <c r="A213" s="1105">
        <v>212</v>
      </c>
      <c r="B213" s="1105" t="s">
        <v>2092</v>
      </c>
      <c r="C213" s="1105" t="s">
        <v>2173</v>
      </c>
      <c r="D213" s="1105" t="s">
        <v>2176</v>
      </c>
      <c r="E213" s="1105" t="s">
        <v>2177</v>
      </c>
      <c r="F213" s="1105" t="s">
        <v>2179</v>
      </c>
      <c r="H213" s="1105" t="s">
        <v>1762</v>
      </c>
      <c r="I213" s="1105" t="s">
        <v>2367</v>
      </c>
      <c r="J213" s="1105" t="s">
        <v>2670</v>
      </c>
      <c r="K213" s="1105" t="s">
        <v>2672</v>
      </c>
      <c r="L213" s="1105" t="s">
        <v>876</v>
      </c>
      <c r="M213" s="1105" t="s">
        <v>9</v>
      </c>
      <c r="N213" s="1105" t="s">
        <v>1526</v>
      </c>
      <c r="P213" s="1105" t="s">
        <v>2371</v>
      </c>
      <c r="Q213" s="1105" t="s">
        <v>638</v>
      </c>
      <c r="R213" s="1105" t="s">
        <v>642</v>
      </c>
      <c r="T213" s="1105" t="s">
        <v>645</v>
      </c>
      <c r="U213" s="1105" t="s">
        <v>497</v>
      </c>
      <c r="V213" s="1105" t="s">
        <v>17</v>
      </c>
      <c r="W213" s="1105" t="s">
        <v>649</v>
      </c>
      <c r="X213" s="1105" t="s">
        <v>44</v>
      </c>
      <c r="Y213" s="1105" t="s">
        <v>659</v>
      </c>
      <c r="Z213" s="1105" t="s">
        <v>2371</v>
      </c>
      <c r="AB213" s="1105" t="s">
        <v>661</v>
      </c>
      <c r="AC213" s="1105" t="s">
        <v>58</v>
      </c>
      <c r="AD213" s="1105" t="s">
        <v>266</v>
      </c>
      <c r="AE213" s="1105" t="s">
        <v>2371</v>
      </c>
      <c r="AG213" s="1105" t="s">
        <v>661</v>
      </c>
      <c r="AH213" s="1105" t="s">
        <v>1069</v>
      </c>
      <c r="AI213" s="1105" t="s">
        <v>632</v>
      </c>
      <c r="AJ213" s="1105" t="s">
        <v>2371</v>
      </c>
      <c r="AL213" s="1105" t="s">
        <v>661</v>
      </c>
      <c r="AM213" s="1108" t="s">
        <v>530</v>
      </c>
      <c r="AN213" s="1108" t="s">
        <v>739</v>
      </c>
      <c r="AO213" s="1108" t="s">
        <v>2371</v>
      </c>
      <c r="AQ213" s="1108" t="s">
        <v>661</v>
      </c>
    </row>
    <row r="214" spans="1:58">
      <c r="A214" s="1105">
        <v>213</v>
      </c>
      <c r="B214" s="1105" t="s">
        <v>2092</v>
      </c>
      <c r="C214" s="1105" t="s">
        <v>2173</v>
      </c>
      <c r="D214" s="1105" t="s">
        <v>2176</v>
      </c>
      <c r="E214" s="1105" t="s">
        <v>2177</v>
      </c>
      <c r="F214" s="1105" t="s">
        <v>2179</v>
      </c>
      <c r="H214" s="1105" t="s">
        <v>2673</v>
      </c>
      <c r="I214" s="1105" t="s">
        <v>2675</v>
      </c>
      <c r="J214" s="1105" t="s">
        <v>2676</v>
      </c>
      <c r="K214" s="1105" t="s">
        <v>950</v>
      </c>
      <c r="L214" s="1105" t="s">
        <v>2678</v>
      </c>
      <c r="M214" s="1105" t="s">
        <v>1280</v>
      </c>
      <c r="N214" s="1105" t="s">
        <v>2679</v>
      </c>
      <c r="P214" s="1105" t="s">
        <v>2371</v>
      </c>
      <c r="Q214" s="1105" t="s">
        <v>638</v>
      </c>
      <c r="R214" s="1105" t="s">
        <v>642</v>
      </c>
      <c r="T214" s="1105" t="s">
        <v>645</v>
      </c>
      <c r="U214" s="1105" t="s">
        <v>497</v>
      </c>
      <c r="V214" s="1105" t="s">
        <v>17</v>
      </c>
      <c r="W214" s="1105" t="s">
        <v>649</v>
      </c>
      <c r="X214" s="1105" t="s">
        <v>44</v>
      </c>
      <c r="Y214" s="1105" t="s">
        <v>659</v>
      </c>
      <c r="Z214" s="1105" t="s">
        <v>2371</v>
      </c>
      <c r="AB214" s="1105" t="s">
        <v>661</v>
      </c>
      <c r="AC214" s="1105" t="s">
        <v>58</v>
      </c>
      <c r="AD214" s="1105" t="s">
        <v>266</v>
      </c>
      <c r="AE214" s="1105" t="s">
        <v>2371</v>
      </c>
      <c r="AG214" s="1105" t="s">
        <v>661</v>
      </c>
      <c r="AH214" s="1105" t="s">
        <v>69</v>
      </c>
      <c r="AI214" s="1105" t="s">
        <v>450</v>
      </c>
      <c r="AJ214" s="1105" t="s">
        <v>2371</v>
      </c>
      <c r="AL214" s="1105" t="s">
        <v>661</v>
      </c>
      <c r="AM214" s="1105" t="s">
        <v>392</v>
      </c>
      <c r="AN214" s="1105" t="s">
        <v>694</v>
      </c>
      <c r="AO214" s="1105" t="s">
        <v>2371</v>
      </c>
      <c r="AQ214" s="1105" t="s">
        <v>661</v>
      </c>
      <c r="AR214" s="1108" t="s">
        <v>1069</v>
      </c>
      <c r="AS214" s="1108" t="s">
        <v>632</v>
      </c>
      <c r="AT214" s="1108" t="s">
        <v>2371</v>
      </c>
      <c r="AV214" s="1108" t="s">
        <v>661</v>
      </c>
      <c r="AW214" s="1108" t="s">
        <v>530</v>
      </c>
      <c r="AX214" s="1108" t="s">
        <v>739</v>
      </c>
      <c r="AY214" s="1108" t="s">
        <v>2371</v>
      </c>
      <c r="BA214" s="1108" t="s">
        <v>661</v>
      </c>
    </row>
    <row r="215" spans="1:58">
      <c r="A215" s="1105">
        <v>214</v>
      </c>
      <c r="B215" s="1105" t="s">
        <v>2092</v>
      </c>
      <c r="C215" s="1105" t="s">
        <v>2173</v>
      </c>
      <c r="D215" s="1105" t="s">
        <v>2176</v>
      </c>
      <c r="E215" s="1105" t="s">
        <v>2177</v>
      </c>
      <c r="F215" s="1105" t="s">
        <v>2179</v>
      </c>
      <c r="H215" s="1105" t="s">
        <v>2282</v>
      </c>
      <c r="I215" s="1105" t="s">
        <v>2680</v>
      </c>
      <c r="J215" s="1105" t="s">
        <v>2681</v>
      </c>
      <c r="K215" s="1105" t="s">
        <v>2317</v>
      </c>
      <c r="L215" s="1105" t="s">
        <v>2682</v>
      </c>
      <c r="M215" s="1105" t="s">
        <v>636</v>
      </c>
      <c r="N215" s="1105" t="s">
        <v>163</v>
      </c>
      <c r="P215" s="1105" t="s">
        <v>2371</v>
      </c>
      <c r="Q215" s="1105" t="s">
        <v>638</v>
      </c>
      <c r="R215" s="1105" t="s">
        <v>642</v>
      </c>
      <c r="T215" s="1105" t="s">
        <v>645</v>
      </c>
      <c r="U215" s="1105" t="s">
        <v>497</v>
      </c>
      <c r="V215" s="1105" t="s">
        <v>17</v>
      </c>
      <c r="W215" s="1105" t="s">
        <v>649</v>
      </c>
      <c r="X215" s="1105" t="s">
        <v>44</v>
      </c>
      <c r="Y215" s="1105" t="s">
        <v>659</v>
      </c>
      <c r="Z215" s="1105" t="s">
        <v>2371</v>
      </c>
      <c r="AB215" s="1105" t="s">
        <v>661</v>
      </c>
      <c r="AC215" s="1105" t="s">
        <v>58</v>
      </c>
      <c r="AD215" s="1105" t="s">
        <v>266</v>
      </c>
      <c r="AE215" s="1105" t="s">
        <v>2371</v>
      </c>
      <c r="AG215" s="1105" t="s">
        <v>661</v>
      </c>
      <c r="AH215" s="1105" t="s">
        <v>392</v>
      </c>
      <c r="AI215" s="1105" t="s">
        <v>694</v>
      </c>
      <c r="AJ215" s="1105" t="s">
        <v>2371</v>
      </c>
      <c r="AL215" s="1105" t="s">
        <v>661</v>
      </c>
      <c r="AM215" s="1108" t="s">
        <v>1069</v>
      </c>
      <c r="AN215" s="1108" t="s">
        <v>632</v>
      </c>
      <c r="AO215" s="1108" t="s">
        <v>2371</v>
      </c>
      <c r="AQ215" s="1108" t="s">
        <v>661</v>
      </c>
      <c r="AR215" s="1108" t="s">
        <v>530</v>
      </c>
      <c r="AS215" s="1108" t="s">
        <v>739</v>
      </c>
      <c r="AT215" s="1108" t="s">
        <v>2371</v>
      </c>
      <c r="AV215" s="1108" t="s">
        <v>661</v>
      </c>
    </row>
    <row r="216" spans="1:58">
      <c r="A216" s="1105">
        <v>215</v>
      </c>
      <c r="B216" s="1105" t="s">
        <v>2092</v>
      </c>
      <c r="C216" s="1105" t="s">
        <v>2173</v>
      </c>
      <c r="D216" s="1105" t="s">
        <v>2176</v>
      </c>
      <c r="E216" s="1105" t="s">
        <v>2177</v>
      </c>
      <c r="F216" s="1105" t="s">
        <v>2179</v>
      </c>
      <c r="G216" s="1108">
        <v>121</v>
      </c>
      <c r="H216" s="1105" t="s">
        <v>2469</v>
      </c>
      <c r="I216" s="1105" t="s">
        <v>1877</v>
      </c>
      <c r="J216" s="1105" t="s">
        <v>1653</v>
      </c>
      <c r="K216" s="1105" t="s">
        <v>2201</v>
      </c>
      <c r="L216" s="1105" t="s">
        <v>1872</v>
      </c>
      <c r="M216" s="1105" t="s">
        <v>1816</v>
      </c>
      <c r="N216" s="1105" t="s">
        <v>2685</v>
      </c>
      <c r="P216" s="1105" t="s">
        <v>2371</v>
      </c>
      <c r="Q216" s="1105" t="s">
        <v>638</v>
      </c>
      <c r="R216" s="1105" t="s">
        <v>642</v>
      </c>
      <c r="T216" s="1105" t="s">
        <v>645</v>
      </c>
      <c r="U216" s="1105" t="s">
        <v>497</v>
      </c>
      <c r="V216" s="1105" t="s">
        <v>17</v>
      </c>
      <c r="W216" s="1105" t="s">
        <v>649</v>
      </c>
      <c r="X216" s="1105" t="s">
        <v>44</v>
      </c>
      <c r="Y216" s="1105" t="s">
        <v>659</v>
      </c>
      <c r="Z216" s="1105" t="s">
        <v>2371</v>
      </c>
      <c r="AB216" s="1105" t="s">
        <v>661</v>
      </c>
      <c r="AC216" s="1105" t="s">
        <v>58</v>
      </c>
      <c r="AD216" s="1105" t="s">
        <v>266</v>
      </c>
      <c r="AE216" s="1105" t="s">
        <v>2371</v>
      </c>
      <c r="AG216" s="1105" t="s">
        <v>661</v>
      </c>
      <c r="AH216" s="1105" t="s">
        <v>1069</v>
      </c>
      <c r="AI216" s="1105" t="s">
        <v>632</v>
      </c>
      <c r="AJ216" s="1105" t="s">
        <v>2371</v>
      </c>
      <c r="AL216" s="1105" t="s">
        <v>661</v>
      </c>
      <c r="AM216" s="1108" t="s">
        <v>530</v>
      </c>
      <c r="AN216" s="1108" t="s">
        <v>739</v>
      </c>
      <c r="AO216" s="1108" t="s">
        <v>2371</v>
      </c>
      <c r="AQ216" s="1108" t="s">
        <v>661</v>
      </c>
    </row>
    <row r="217" spans="1:58">
      <c r="A217" s="1105">
        <v>216</v>
      </c>
      <c r="B217" s="1105" t="s">
        <v>2092</v>
      </c>
      <c r="C217" s="1105" t="s">
        <v>2173</v>
      </c>
      <c r="D217" s="1105" t="s">
        <v>2176</v>
      </c>
      <c r="E217" s="1105" t="s">
        <v>2177</v>
      </c>
      <c r="F217" s="1105" t="s">
        <v>2179</v>
      </c>
      <c r="H217" s="1105" t="s">
        <v>2045</v>
      </c>
      <c r="I217" s="1105" t="s">
        <v>2686</v>
      </c>
      <c r="J217" s="1105" t="s">
        <v>2687</v>
      </c>
      <c r="K217" s="1105" t="s">
        <v>2628</v>
      </c>
      <c r="L217" s="1105" t="s">
        <v>2689</v>
      </c>
      <c r="M217" s="1105" t="s">
        <v>2690</v>
      </c>
      <c r="N217" s="1105" t="s">
        <v>2692</v>
      </c>
      <c r="P217" s="1105" t="s">
        <v>2371</v>
      </c>
      <c r="Q217" s="1105" t="s">
        <v>638</v>
      </c>
      <c r="R217" s="1105" t="s">
        <v>642</v>
      </c>
      <c r="T217" s="1105" t="s">
        <v>645</v>
      </c>
      <c r="U217" s="1105" t="s">
        <v>497</v>
      </c>
      <c r="V217" s="1105" t="s">
        <v>17</v>
      </c>
      <c r="W217" s="1105" t="s">
        <v>649</v>
      </c>
      <c r="X217" s="1105" t="s">
        <v>44</v>
      </c>
      <c r="Y217" s="1105" t="s">
        <v>659</v>
      </c>
      <c r="Z217" s="1105" t="s">
        <v>2371</v>
      </c>
      <c r="AB217" s="1105" t="s">
        <v>661</v>
      </c>
      <c r="AC217" s="1105" t="s">
        <v>58</v>
      </c>
      <c r="AD217" s="1105" t="s">
        <v>266</v>
      </c>
      <c r="AE217" s="1105" t="s">
        <v>2371</v>
      </c>
      <c r="AG217" s="1105" t="s">
        <v>661</v>
      </c>
      <c r="AH217" s="1105" t="s">
        <v>1069</v>
      </c>
      <c r="AI217" s="1105" t="s">
        <v>632</v>
      </c>
      <c r="AJ217" s="1105" t="s">
        <v>2371</v>
      </c>
      <c r="AL217" s="1105" t="s">
        <v>661</v>
      </c>
      <c r="AM217" s="1105" t="s">
        <v>530</v>
      </c>
      <c r="AN217" s="1105" t="s">
        <v>739</v>
      </c>
      <c r="AO217" s="1105" t="s">
        <v>2371</v>
      </c>
      <c r="AQ217" s="1105" t="s">
        <v>661</v>
      </c>
    </row>
    <row r="218" spans="1:58">
      <c r="A218" s="1105">
        <v>217</v>
      </c>
      <c r="B218" s="1105" t="s">
        <v>2092</v>
      </c>
      <c r="C218" s="1105" t="s">
        <v>2173</v>
      </c>
      <c r="D218" s="1105" t="s">
        <v>2176</v>
      </c>
      <c r="E218" s="1105" t="s">
        <v>2177</v>
      </c>
      <c r="F218" s="1105" t="s">
        <v>2179</v>
      </c>
      <c r="H218" s="1105" t="s">
        <v>2694</v>
      </c>
      <c r="I218" s="1105" t="s">
        <v>248</v>
      </c>
      <c r="J218" s="1105" t="s">
        <v>2695</v>
      </c>
      <c r="K218" s="1105" t="s">
        <v>2699</v>
      </c>
      <c r="L218" s="1105" t="s">
        <v>1389</v>
      </c>
      <c r="M218" s="1105" t="s">
        <v>2702</v>
      </c>
      <c r="N218" s="1105" t="s">
        <v>1107</v>
      </c>
      <c r="P218" s="1105" t="s">
        <v>2371</v>
      </c>
      <c r="Q218" s="1105" t="s">
        <v>638</v>
      </c>
      <c r="R218" s="1105" t="s">
        <v>642</v>
      </c>
      <c r="T218" s="1105" t="s">
        <v>645</v>
      </c>
      <c r="U218" s="1105" t="s">
        <v>497</v>
      </c>
      <c r="V218" s="1105" t="s">
        <v>17</v>
      </c>
      <c r="W218" s="1105" t="s">
        <v>649</v>
      </c>
      <c r="X218" s="1105" t="s">
        <v>44</v>
      </c>
      <c r="Y218" s="1105" t="s">
        <v>659</v>
      </c>
      <c r="Z218" s="1105" t="s">
        <v>2371</v>
      </c>
      <c r="AB218" s="1105" t="s">
        <v>661</v>
      </c>
      <c r="AC218" s="1105" t="s">
        <v>58</v>
      </c>
      <c r="AD218" s="1105" t="s">
        <v>266</v>
      </c>
      <c r="AE218" s="1105" t="s">
        <v>2371</v>
      </c>
      <c r="AG218" s="1105" t="s">
        <v>661</v>
      </c>
      <c r="AH218" s="1105" t="s">
        <v>1069</v>
      </c>
      <c r="AI218" s="1105" t="s">
        <v>632</v>
      </c>
      <c r="AJ218" s="1105" t="s">
        <v>2371</v>
      </c>
      <c r="AL218" s="1105" t="s">
        <v>661</v>
      </c>
      <c r="AM218" s="1108" t="s">
        <v>530</v>
      </c>
      <c r="AN218" s="1108" t="s">
        <v>739</v>
      </c>
      <c r="AO218" s="1108" t="s">
        <v>2371</v>
      </c>
      <c r="AQ218" s="1108" t="s">
        <v>661</v>
      </c>
    </row>
    <row r="219" spans="1:58">
      <c r="A219" s="1105">
        <v>218</v>
      </c>
      <c r="B219" s="1105" t="s">
        <v>2092</v>
      </c>
      <c r="C219" s="1105" t="s">
        <v>2173</v>
      </c>
      <c r="D219" s="1105" t="s">
        <v>2176</v>
      </c>
      <c r="E219" s="1105" t="s">
        <v>2177</v>
      </c>
      <c r="F219" s="1105" t="s">
        <v>2179</v>
      </c>
      <c r="H219" s="1105" t="s">
        <v>755</v>
      </c>
      <c r="I219" s="1105" t="s">
        <v>2258</v>
      </c>
      <c r="J219" s="1105" t="s">
        <v>1768</v>
      </c>
      <c r="K219" s="1105" t="s">
        <v>2703</v>
      </c>
      <c r="L219" s="1105" t="s">
        <v>133</v>
      </c>
      <c r="M219" s="1105" t="s">
        <v>2053</v>
      </c>
      <c r="N219" s="1105" t="s">
        <v>2704</v>
      </c>
      <c r="P219" s="1105" t="s">
        <v>2371</v>
      </c>
      <c r="Q219" s="1105" t="s">
        <v>638</v>
      </c>
      <c r="R219" s="1105" t="s">
        <v>642</v>
      </c>
      <c r="T219" s="1105" t="s">
        <v>645</v>
      </c>
      <c r="U219" s="1105" t="s">
        <v>497</v>
      </c>
      <c r="V219" s="1105" t="s">
        <v>17</v>
      </c>
      <c r="W219" s="1105" t="s">
        <v>649</v>
      </c>
      <c r="X219" s="1105" t="s">
        <v>44</v>
      </c>
      <c r="Y219" s="1105" t="s">
        <v>659</v>
      </c>
      <c r="Z219" s="1105" t="s">
        <v>2371</v>
      </c>
      <c r="AB219" s="1105" t="s">
        <v>661</v>
      </c>
      <c r="AC219" s="1105" t="s">
        <v>58</v>
      </c>
      <c r="AD219" s="1105" t="s">
        <v>266</v>
      </c>
      <c r="AE219" s="1105" t="s">
        <v>2371</v>
      </c>
      <c r="AG219" s="1105" t="s">
        <v>661</v>
      </c>
      <c r="AH219" s="1105" t="s">
        <v>392</v>
      </c>
      <c r="AI219" s="1105" t="s">
        <v>694</v>
      </c>
      <c r="AJ219" s="1105" t="s">
        <v>2371</v>
      </c>
      <c r="AL219" s="1105" t="s">
        <v>661</v>
      </c>
      <c r="AM219" s="1108" t="s">
        <v>1069</v>
      </c>
      <c r="AN219" s="1108" t="s">
        <v>632</v>
      </c>
      <c r="AO219" s="1108" t="s">
        <v>2371</v>
      </c>
      <c r="AQ219" s="1108" t="s">
        <v>661</v>
      </c>
      <c r="AR219" s="1108" t="s">
        <v>530</v>
      </c>
      <c r="AS219" s="1108" t="s">
        <v>739</v>
      </c>
      <c r="AT219" s="1108" t="s">
        <v>2371</v>
      </c>
      <c r="AV219" s="1108" t="s">
        <v>661</v>
      </c>
    </row>
    <row r="220" spans="1:58">
      <c r="A220" s="1105">
        <v>219</v>
      </c>
      <c r="B220" s="1105" t="s">
        <v>2092</v>
      </c>
      <c r="C220" s="1105" t="s">
        <v>2173</v>
      </c>
      <c r="D220" s="1105" t="s">
        <v>2176</v>
      </c>
      <c r="E220" s="1105" t="s">
        <v>2177</v>
      </c>
      <c r="F220" s="1105" t="s">
        <v>2179</v>
      </c>
      <c r="H220" s="1105" t="s">
        <v>2705</v>
      </c>
      <c r="I220" s="1105" t="s">
        <v>2707</v>
      </c>
      <c r="J220" s="1105" t="s">
        <v>2610</v>
      </c>
      <c r="K220" s="1105" t="s">
        <v>2708</v>
      </c>
      <c r="L220" s="1105" t="s">
        <v>1938</v>
      </c>
      <c r="M220" s="1105" t="s">
        <v>1696</v>
      </c>
      <c r="N220" s="1105" t="s">
        <v>1799</v>
      </c>
      <c r="P220" s="1105" t="s">
        <v>2371</v>
      </c>
      <c r="Q220" s="1105" t="s">
        <v>638</v>
      </c>
      <c r="R220" s="1105" t="s">
        <v>642</v>
      </c>
      <c r="T220" s="1105" t="s">
        <v>645</v>
      </c>
      <c r="U220" s="1105" t="s">
        <v>497</v>
      </c>
      <c r="V220" s="1105" t="s">
        <v>17</v>
      </c>
      <c r="W220" s="1105" t="s">
        <v>649</v>
      </c>
      <c r="X220" s="1105" t="s">
        <v>44</v>
      </c>
      <c r="Y220" s="1105" t="s">
        <v>659</v>
      </c>
      <c r="Z220" s="1105" t="s">
        <v>2371</v>
      </c>
      <c r="AB220" s="1105" t="s">
        <v>661</v>
      </c>
      <c r="AC220" s="1105" t="s">
        <v>58</v>
      </c>
      <c r="AD220" s="1105" t="s">
        <v>266</v>
      </c>
      <c r="AE220" s="1105" t="s">
        <v>2371</v>
      </c>
      <c r="AG220" s="1105" t="s">
        <v>661</v>
      </c>
      <c r="AH220" s="1105" t="s">
        <v>1069</v>
      </c>
      <c r="AI220" s="1105" t="s">
        <v>632</v>
      </c>
      <c r="AJ220" s="1105" t="s">
        <v>2371</v>
      </c>
      <c r="AL220" s="1105" t="s">
        <v>661</v>
      </c>
      <c r="AM220" s="1108" t="s">
        <v>530</v>
      </c>
      <c r="AN220" s="1108" t="s">
        <v>739</v>
      </c>
      <c r="AO220" s="1108" t="s">
        <v>2371</v>
      </c>
      <c r="AQ220" s="1108" t="s">
        <v>661</v>
      </c>
    </row>
    <row r="221" spans="1:58">
      <c r="A221" s="1105">
        <v>220</v>
      </c>
      <c r="B221" s="1105" t="s">
        <v>2092</v>
      </c>
      <c r="C221" s="1105" t="s">
        <v>2173</v>
      </c>
      <c r="D221" s="1105" t="s">
        <v>2176</v>
      </c>
      <c r="E221" s="1105" t="s">
        <v>2177</v>
      </c>
      <c r="F221" s="1105" t="s">
        <v>2179</v>
      </c>
      <c r="H221" s="1105" t="s">
        <v>2709</v>
      </c>
      <c r="I221" s="1105" t="s">
        <v>2710</v>
      </c>
      <c r="J221" s="1105" t="s">
        <v>2714</v>
      </c>
      <c r="K221" s="1105" t="s">
        <v>2635</v>
      </c>
      <c r="L221" s="1105" t="s">
        <v>222</v>
      </c>
      <c r="M221" s="1105" t="s">
        <v>2716</v>
      </c>
      <c r="N221" s="1105" t="s">
        <v>476</v>
      </c>
      <c r="P221" s="1105" t="s">
        <v>2371</v>
      </c>
      <c r="Q221" s="1105" t="s">
        <v>638</v>
      </c>
      <c r="R221" s="1105" t="s">
        <v>642</v>
      </c>
      <c r="T221" s="1105" t="s">
        <v>645</v>
      </c>
      <c r="U221" s="1105" t="s">
        <v>497</v>
      </c>
      <c r="V221" s="1105" t="s">
        <v>17</v>
      </c>
      <c r="W221" s="1105" t="s">
        <v>649</v>
      </c>
      <c r="X221" s="1105" t="s">
        <v>44</v>
      </c>
      <c r="Y221" s="1105" t="s">
        <v>659</v>
      </c>
      <c r="Z221" s="1105" t="s">
        <v>2371</v>
      </c>
      <c r="AB221" s="1105" t="s">
        <v>661</v>
      </c>
      <c r="AC221" s="1105" t="s">
        <v>58</v>
      </c>
      <c r="AD221" s="1105" t="s">
        <v>266</v>
      </c>
      <c r="AE221" s="1105" t="s">
        <v>2371</v>
      </c>
      <c r="AG221" s="1105" t="s">
        <v>661</v>
      </c>
      <c r="AH221" s="1105" t="s">
        <v>1069</v>
      </c>
      <c r="AI221" s="1105" t="s">
        <v>632</v>
      </c>
      <c r="AJ221" s="1105" t="s">
        <v>2371</v>
      </c>
      <c r="AL221" s="1105" t="s">
        <v>661</v>
      </c>
      <c r="AM221" s="1105" t="s">
        <v>530</v>
      </c>
      <c r="AN221" s="1105" t="s">
        <v>739</v>
      </c>
      <c r="AO221" s="1105" t="s">
        <v>2371</v>
      </c>
      <c r="AQ221" s="1105" t="s">
        <v>661</v>
      </c>
    </row>
    <row r="222" spans="1:58">
      <c r="A222" s="1105">
        <v>221</v>
      </c>
      <c r="B222" s="1105" t="s">
        <v>2092</v>
      </c>
      <c r="C222" s="1105" t="s">
        <v>2173</v>
      </c>
      <c r="D222" s="1105" t="s">
        <v>2176</v>
      </c>
      <c r="E222" s="1105" t="s">
        <v>2177</v>
      </c>
      <c r="F222" s="1105" t="s">
        <v>2179</v>
      </c>
      <c r="G222" s="1105">
        <v>121</v>
      </c>
      <c r="H222" s="1105" t="s">
        <v>643</v>
      </c>
      <c r="I222" s="1105" t="s">
        <v>2717</v>
      </c>
      <c r="J222" s="1105" t="s">
        <v>809</v>
      </c>
      <c r="K222" s="1105" t="s">
        <v>520</v>
      </c>
      <c r="L222" s="1105" t="s">
        <v>2718</v>
      </c>
      <c r="M222" s="1105" t="s">
        <v>2720</v>
      </c>
      <c r="N222" s="1105" t="s">
        <v>2651</v>
      </c>
      <c r="P222" s="1105" t="s">
        <v>2371</v>
      </c>
      <c r="Q222" s="1105" t="s">
        <v>638</v>
      </c>
      <c r="R222" s="1105" t="s">
        <v>642</v>
      </c>
      <c r="T222" s="1105" t="s">
        <v>645</v>
      </c>
      <c r="U222" s="1105" t="s">
        <v>497</v>
      </c>
      <c r="V222" s="1105" t="s">
        <v>17</v>
      </c>
      <c r="W222" s="1105" t="s">
        <v>649</v>
      </c>
      <c r="X222" s="1105" t="s">
        <v>44</v>
      </c>
      <c r="Y222" s="1105" t="s">
        <v>659</v>
      </c>
      <c r="Z222" s="1105" t="s">
        <v>2371</v>
      </c>
      <c r="AB222" s="1105" t="s">
        <v>661</v>
      </c>
      <c r="AC222" s="1105" t="s">
        <v>58</v>
      </c>
      <c r="AD222" s="1105" t="s">
        <v>266</v>
      </c>
      <c r="AE222" s="1105" t="s">
        <v>2371</v>
      </c>
      <c r="AG222" s="1105" t="s">
        <v>661</v>
      </c>
      <c r="AH222" s="1105" t="s">
        <v>1069</v>
      </c>
      <c r="AI222" s="1105" t="s">
        <v>632</v>
      </c>
      <c r="AJ222" s="1105" t="s">
        <v>2371</v>
      </c>
      <c r="AL222" s="1105" t="s">
        <v>661</v>
      </c>
      <c r="AM222" s="1105" t="s">
        <v>530</v>
      </c>
      <c r="AN222" s="1105" t="s">
        <v>739</v>
      </c>
      <c r="AO222" s="1105" t="s">
        <v>2371</v>
      </c>
      <c r="AQ222" s="1105" t="s">
        <v>661</v>
      </c>
    </row>
    <row r="223" spans="1:58">
      <c r="A223" s="1105">
        <v>222</v>
      </c>
      <c r="B223" s="1105" t="s">
        <v>2092</v>
      </c>
      <c r="C223" s="1105" t="s">
        <v>2173</v>
      </c>
      <c r="D223" s="1105" t="s">
        <v>2176</v>
      </c>
      <c r="E223" s="1105" t="s">
        <v>2177</v>
      </c>
      <c r="F223" s="1105" t="s">
        <v>2179</v>
      </c>
      <c r="H223" s="1105" t="s">
        <v>2721</v>
      </c>
      <c r="I223" s="1105" t="s">
        <v>415</v>
      </c>
      <c r="J223" s="1105" t="s">
        <v>2722</v>
      </c>
      <c r="K223" s="1105" t="s">
        <v>2724</v>
      </c>
      <c r="L223" s="1105" t="s">
        <v>2726</v>
      </c>
      <c r="M223" s="1105" t="s">
        <v>2727</v>
      </c>
      <c r="N223" s="1105" t="s">
        <v>1917</v>
      </c>
      <c r="P223" s="1105" t="s">
        <v>2371</v>
      </c>
      <c r="Q223" s="1105" t="s">
        <v>638</v>
      </c>
      <c r="R223" s="1105" t="s">
        <v>642</v>
      </c>
      <c r="T223" s="1105" t="s">
        <v>645</v>
      </c>
      <c r="U223" s="1105" t="s">
        <v>497</v>
      </c>
      <c r="V223" s="1105" t="s">
        <v>17</v>
      </c>
      <c r="W223" s="1105" t="s">
        <v>649</v>
      </c>
      <c r="X223" s="1105" t="s">
        <v>44</v>
      </c>
      <c r="Y223" s="1105" t="s">
        <v>659</v>
      </c>
      <c r="Z223" s="1105" t="s">
        <v>2371</v>
      </c>
      <c r="AB223" s="1105" t="s">
        <v>661</v>
      </c>
      <c r="AC223" s="1105" t="s">
        <v>58</v>
      </c>
      <c r="AD223" s="1105" t="s">
        <v>266</v>
      </c>
      <c r="AE223" s="1105" t="s">
        <v>2371</v>
      </c>
      <c r="AG223" s="1105" t="s">
        <v>661</v>
      </c>
      <c r="AH223" s="1108" t="s">
        <v>392</v>
      </c>
      <c r="AI223" s="1108" t="s">
        <v>694</v>
      </c>
      <c r="AJ223" s="1108" t="s">
        <v>2371</v>
      </c>
      <c r="AL223" s="1108" t="s">
        <v>661</v>
      </c>
      <c r="AM223" s="1108" t="s">
        <v>1069</v>
      </c>
      <c r="AN223" s="1108" t="s">
        <v>632</v>
      </c>
      <c r="AO223" s="1108" t="s">
        <v>2371</v>
      </c>
      <c r="AQ223" s="1108" t="s">
        <v>661</v>
      </c>
    </row>
    <row r="224" spans="1:58">
      <c r="A224" s="1105">
        <v>223</v>
      </c>
      <c r="B224" s="1105" t="s">
        <v>2092</v>
      </c>
      <c r="C224" s="1105" t="s">
        <v>2173</v>
      </c>
      <c r="D224" s="1105" t="s">
        <v>2176</v>
      </c>
      <c r="E224" s="1105" t="s">
        <v>2177</v>
      </c>
      <c r="F224" s="1105" t="s">
        <v>2179</v>
      </c>
      <c r="H224" s="1105" t="s">
        <v>2641</v>
      </c>
      <c r="I224" s="1105" t="s">
        <v>2583</v>
      </c>
      <c r="J224" s="1105" t="s">
        <v>12</v>
      </c>
      <c r="K224" s="1105" t="s">
        <v>2337</v>
      </c>
      <c r="L224" s="1105" t="s">
        <v>2208</v>
      </c>
      <c r="M224" s="1105" t="s">
        <v>1208</v>
      </c>
      <c r="N224" s="1105" t="s">
        <v>2137</v>
      </c>
      <c r="P224" s="1105" t="s">
        <v>2371</v>
      </c>
      <c r="Q224" s="1105" t="s">
        <v>638</v>
      </c>
      <c r="R224" s="1105" t="s">
        <v>642</v>
      </c>
      <c r="T224" s="1105" t="s">
        <v>645</v>
      </c>
      <c r="U224" s="1105" t="s">
        <v>497</v>
      </c>
      <c r="V224" s="1105" t="s">
        <v>17</v>
      </c>
      <c r="W224" s="1105" t="s">
        <v>649</v>
      </c>
      <c r="X224" s="1105" t="s">
        <v>44</v>
      </c>
      <c r="Y224" s="1105" t="s">
        <v>659</v>
      </c>
      <c r="Z224" s="1105" t="s">
        <v>2371</v>
      </c>
      <c r="AB224" s="1105" t="s">
        <v>661</v>
      </c>
      <c r="AC224" s="1105" t="s">
        <v>58</v>
      </c>
      <c r="AD224" s="1105" t="s">
        <v>266</v>
      </c>
      <c r="AE224" s="1105" t="s">
        <v>2371</v>
      </c>
      <c r="AG224" s="1105" t="s">
        <v>661</v>
      </c>
      <c r="AH224" s="1105" t="s">
        <v>1069</v>
      </c>
      <c r="AI224" s="1105" t="s">
        <v>632</v>
      </c>
      <c r="AJ224" s="1105" t="s">
        <v>2371</v>
      </c>
      <c r="AL224" s="1105" t="s">
        <v>661</v>
      </c>
      <c r="AM224" s="1105" t="s">
        <v>530</v>
      </c>
      <c r="AN224" s="1105" t="s">
        <v>739</v>
      </c>
      <c r="AO224" s="1105" t="s">
        <v>2371</v>
      </c>
      <c r="AQ224" s="1105" t="s">
        <v>661</v>
      </c>
    </row>
    <row r="225" spans="1:63">
      <c r="A225" s="1105">
        <v>224</v>
      </c>
      <c r="B225" s="1105" t="s">
        <v>2092</v>
      </c>
      <c r="C225" s="1105" t="s">
        <v>2173</v>
      </c>
      <c r="D225" s="1105" t="s">
        <v>2176</v>
      </c>
      <c r="E225" s="1105" t="s">
        <v>2177</v>
      </c>
      <c r="F225" s="1105" t="s">
        <v>2179</v>
      </c>
      <c r="H225" s="1105" t="s">
        <v>2728</v>
      </c>
      <c r="I225" s="1105" t="s">
        <v>136</v>
      </c>
      <c r="J225" s="1105" t="s">
        <v>203</v>
      </c>
      <c r="K225" s="1105" t="s">
        <v>563</v>
      </c>
      <c r="L225" s="1105" t="s">
        <v>2729</v>
      </c>
      <c r="M225" s="1105" t="s">
        <v>1524</v>
      </c>
      <c r="N225" s="1105" t="s">
        <v>78</v>
      </c>
      <c r="P225" s="1105" t="s">
        <v>2371</v>
      </c>
      <c r="Q225" s="1105" t="s">
        <v>638</v>
      </c>
      <c r="R225" s="1105" t="s">
        <v>642</v>
      </c>
      <c r="T225" s="1105" t="s">
        <v>645</v>
      </c>
      <c r="U225" s="1105" t="s">
        <v>497</v>
      </c>
      <c r="V225" s="1105" t="s">
        <v>17</v>
      </c>
      <c r="W225" s="1105" t="s">
        <v>649</v>
      </c>
      <c r="X225" s="1105" t="s">
        <v>44</v>
      </c>
      <c r="Y225" s="1105" t="s">
        <v>659</v>
      </c>
      <c r="Z225" s="1105" t="s">
        <v>2371</v>
      </c>
      <c r="AB225" s="1105" t="s">
        <v>661</v>
      </c>
      <c r="AC225" s="1105" t="s">
        <v>58</v>
      </c>
      <c r="AD225" s="1105" t="s">
        <v>266</v>
      </c>
      <c r="AE225" s="1105" t="s">
        <v>2371</v>
      </c>
      <c r="AG225" s="1105" t="s">
        <v>661</v>
      </c>
      <c r="AH225" s="1105" t="s">
        <v>1069</v>
      </c>
      <c r="AI225" s="1105" t="s">
        <v>632</v>
      </c>
      <c r="AJ225" s="1105" t="s">
        <v>2371</v>
      </c>
      <c r="AL225" s="1105" t="s">
        <v>661</v>
      </c>
      <c r="AM225" s="1108" t="s">
        <v>530</v>
      </c>
      <c r="AN225" s="1108" t="s">
        <v>739</v>
      </c>
      <c r="AO225" s="1108" t="s">
        <v>2371</v>
      </c>
      <c r="AQ225" s="1108" t="s">
        <v>661</v>
      </c>
    </row>
    <row r="226" spans="1:63">
      <c r="A226" s="1105">
        <v>225</v>
      </c>
      <c r="B226" s="1105" t="s">
        <v>2092</v>
      </c>
      <c r="C226" s="1105" t="s">
        <v>2173</v>
      </c>
      <c r="D226" s="1105" t="s">
        <v>2176</v>
      </c>
      <c r="E226" s="1105" t="s">
        <v>2177</v>
      </c>
      <c r="F226" s="1105" t="s">
        <v>2179</v>
      </c>
      <c r="H226" s="1105" t="s">
        <v>1437</v>
      </c>
      <c r="I226" s="1105" t="s">
        <v>2730</v>
      </c>
      <c r="J226" s="1105" t="s">
        <v>2731</v>
      </c>
      <c r="K226" s="1105" t="s">
        <v>344</v>
      </c>
      <c r="L226" s="1105" t="s">
        <v>1920</v>
      </c>
      <c r="M226" s="1105" t="s">
        <v>1524</v>
      </c>
      <c r="N226" s="1105" t="s">
        <v>2140</v>
      </c>
      <c r="P226" s="1105" t="s">
        <v>2371</v>
      </c>
      <c r="Q226" s="1105" t="s">
        <v>638</v>
      </c>
      <c r="R226" s="1105" t="s">
        <v>642</v>
      </c>
      <c r="T226" s="1105" t="s">
        <v>645</v>
      </c>
      <c r="U226" s="1105" t="s">
        <v>497</v>
      </c>
      <c r="V226" s="1105" t="s">
        <v>17</v>
      </c>
      <c r="W226" s="1105" t="s">
        <v>649</v>
      </c>
      <c r="X226" s="1105" t="s">
        <v>44</v>
      </c>
      <c r="Y226" s="1105" t="s">
        <v>659</v>
      </c>
      <c r="Z226" s="1105" t="s">
        <v>2371</v>
      </c>
      <c r="AB226" s="1105" t="s">
        <v>661</v>
      </c>
      <c r="AC226" s="1105" t="s">
        <v>58</v>
      </c>
      <c r="AD226" s="1105" t="s">
        <v>266</v>
      </c>
      <c r="AE226" s="1105" t="s">
        <v>2371</v>
      </c>
      <c r="AG226" s="1105" t="s">
        <v>661</v>
      </c>
      <c r="AH226" s="1105" t="s">
        <v>1069</v>
      </c>
      <c r="AI226" s="1105" t="s">
        <v>632</v>
      </c>
      <c r="AJ226" s="1105" t="s">
        <v>2371</v>
      </c>
      <c r="AL226" s="1105" t="s">
        <v>661</v>
      </c>
    </row>
    <row r="227" spans="1:63">
      <c r="A227" s="1105">
        <v>226</v>
      </c>
      <c r="B227" s="1105" t="s">
        <v>2092</v>
      </c>
      <c r="C227" s="1105" t="s">
        <v>2173</v>
      </c>
      <c r="D227" s="1105" t="s">
        <v>2176</v>
      </c>
      <c r="E227" s="1105" t="s">
        <v>2177</v>
      </c>
      <c r="F227" s="1105" t="s">
        <v>2179</v>
      </c>
      <c r="H227" s="1105" t="s">
        <v>2732</v>
      </c>
      <c r="I227" s="1105" t="s">
        <v>1641</v>
      </c>
      <c r="J227" s="1105" t="s">
        <v>627</v>
      </c>
      <c r="K227" s="1105" t="s">
        <v>2735</v>
      </c>
      <c r="L227" s="1105" t="s">
        <v>1005</v>
      </c>
      <c r="M227" s="1105" t="s">
        <v>1010</v>
      </c>
      <c r="N227" s="1105" t="s">
        <v>2736</v>
      </c>
      <c r="P227" s="1105" t="s">
        <v>2371</v>
      </c>
      <c r="Q227" s="1105" t="s">
        <v>638</v>
      </c>
      <c r="R227" s="1105" t="s">
        <v>642</v>
      </c>
      <c r="T227" s="1105" t="s">
        <v>645</v>
      </c>
      <c r="U227" s="1105" t="s">
        <v>497</v>
      </c>
      <c r="V227" s="1105" t="s">
        <v>17</v>
      </c>
      <c r="W227" s="1105" t="s">
        <v>649</v>
      </c>
      <c r="X227" s="1105" t="s">
        <v>44</v>
      </c>
      <c r="Y227" s="1105" t="s">
        <v>659</v>
      </c>
      <c r="Z227" s="1105" t="s">
        <v>2371</v>
      </c>
      <c r="AB227" s="1105" t="s">
        <v>661</v>
      </c>
      <c r="AC227" s="1105" t="s">
        <v>58</v>
      </c>
      <c r="AD227" s="1105" t="s">
        <v>266</v>
      </c>
      <c r="AE227" s="1105" t="s">
        <v>2371</v>
      </c>
      <c r="AG227" s="1105" t="s">
        <v>661</v>
      </c>
      <c r="AH227" s="1105" t="s">
        <v>392</v>
      </c>
      <c r="AI227" s="1105" t="s">
        <v>694</v>
      </c>
      <c r="AJ227" s="1105" t="s">
        <v>2371</v>
      </c>
      <c r="AL227" s="1105" t="s">
        <v>661</v>
      </c>
      <c r="AM227" s="1105" t="s">
        <v>1069</v>
      </c>
      <c r="AN227" s="1105" t="s">
        <v>632</v>
      </c>
      <c r="AO227" s="1105" t="s">
        <v>2371</v>
      </c>
      <c r="AQ227" s="1105" t="s">
        <v>661</v>
      </c>
      <c r="AR227" s="1108" t="s">
        <v>530</v>
      </c>
      <c r="AS227" s="1108" t="s">
        <v>739</v>
      </c>
      <c r="AT227" s="1108" t="s">
        <v>2371</v>
      </c>
      <c r="AV227" s="1108" t="s">
        <v>661</v>
      </c>
    </row>
    <row r="228" spans="1:63">
      <c r="A228" s="1105">
        <v>227</v>
      </c>
      <c r="B228" s="1105" t="s">
        <v>2092</v>
      </c>
      <c r="C228" s="1105" t="s">
        <v>2173</v>
      </c>
      <c r="D228" s="1105" t="s">
        <v>2176</v>
      </c>
      <c r="E228" s="1105" t="s">
        <v>2177</v>
      </c>
      <c r="F228" s="1105" t="s">
        <v>2179</v>
      </c>
      <c r="G228" s="1108">
        <v>121</v>
      </c>
      <c r="H228" s="1105" t="s">
        <v>1026</v>
      </c>
      <c r="I228" s="1105" t="s">
        <v>2739</v>
      </c>
      <c r="J228" s="1105" t="s">
        <v>1063</v>
      </c>
      <c r="K228" s="1105" t="s">
        <v>571</v>
      </c>
      <c r="L228" s="1105" t="s">
        <v>2741</v>
      </c>
      <c r="M228" s="1105" t="s">
        <v>946</v>
      </c>
      <c r="N228" s="1105" t="s">
        <v>1274</v>
      </c>
      <c r="P228" s="1105" t="s">
        <v>2371</v>
      </c>
      <c r="Q228" s="1105" t="s">
        <v>638</v>
      </c>
      <c r="R228" s="1105" t="s">
        <v>642</v>
      </c>
      <c r="T228" s="1105" t="s">
        <v>645</v>
      </c>
      <c r="U228" s="1105" t="s">
        <v>497</v>
      </c>
      <c r="V228" s="1105" t="s">
        <v>17</v>
      </c>
      <c r="W228" s="1105" t="s">
        <v>649</v>
      </c>
      <c r="X228" s="1105" t="s">
        <v>44</v>
      </c>
      <c r="Y228" s="1105" t="s">
        <v>659</v>
      </c>
      <c r="Z228" s="1105" t="s">
        <v>2371</v>
      </c>
      <c r="AB228" s="1105" t="s">
        <v>661</v>
      </c>
      <c r="AC228" s="1105" t="s">
        <v>58</v>
      </c>
      <c r="AD228" s="1105" t="s">
        <v>266</v>
      </c>
      <c r="AE228" s="1105" t="s">
        <v>2371</v>
      </c>
      <c r="AG228" s="1105" t="s">
        <v>661</v>
      </c>
      <c r="AH228" s="1105" t="s">
        <v>69</v>
      </c>
      <c r="AI228" s="1105" t="s">
        <v>450</v>
      </c>
      <c r="AJ228" s="1105" t="s">
        <v>2371</v>
      </c>
      <c r="AL228" s="1105" t="s">
        <v>661</v>
      </c>
      <c r="AM228" s="1108" t="s">
        <v>30</v>
      </c>
      <c r="AN228" s="1108" t="s">
        <v>1589</v>
      </c>
      <c r="AO228" s="1108" t="s">
        <v>2371</v>
      </c>
      <c r="AQ228" s="1108" t="s">
        <v>661</v>
      </c>
      <c r="AR228" s="1108" t="s">
        <v>392</v>
      </c>
      <c r="AS228" s="1108" t="s">
        <v>694</v>
      </c>
      <c r="AT228" s="1108" t="s">
        <v>2371</v>
      </c>
      <c r="AV228" s="1108" t="s">
        <v>661</v>
      </c>
      <c r="AW228" s="1108" t="s">
        <v>1069</v>
      </c>
      <c r="AX228" s="1108" t="s">
        <v>632</v>
      </c>
      <c r="AY228" s="1108" t="s">
        <v>2371</v>
      </c>
      <c r="BA228" s="1108" t="s">
        <v>661</v>
      </c>
      <c r="BB228" s="1108" t="s">
        <v>530</v>
      </c>
      <c r="BC228" s="1108" t="s">
        <v>739</v>
      </c>
      <c r="BD228" s="1108" t="s">
        <v>2371</v>
      </c>
      <c r="BF228" s="1108" t="s">
        <v>661</v>
      </c>
    </row>
    <row r="229" spans="1:63">
      <c r="A229" s="1105">
        <v>228</v>
      </c>
      <c r="B229" s="1105" t="s">
        <v>2092</v>
      </c>
      <c r="C229" s="1105" t="s">
        <v>2173</v>
      </c>
      <c r="D229" s="1105" t="s">
        <v>2176</v>
      </c>
      <c r="E229" s="1105" t="s">
        <v>2177</v>
      </c>
      <c r="F229" s="1105" t="s">
        <v>2179</v>
      </c>
      <c r="H229" s="1105" t="s">
        <v>839</v>
      </c>
      <c r="I229" s="1105" t="s">
        <v>1192</v>
      </c>
      <c r="J229" s="1105" t="s">
        <v>1859</v>
      </c>
      <c r="K229" s="1105" t="s">
        <v>2743</v>
      </c>
      <c r="L229" s="1105" t="s">
        <v>2744</v>
      </c>
      <c r="M229" s="1105" t="s">
        <v>2156</v>
      </c>
      <c r="N229" s="1105" t="s">
        <v>2746</v>
      </c>
      <c r="P229" s="1105" t="s">
        <v>2371</v>
      </c>
      <c r="Q229" s="1105" t="s">
        <v>638</v>
      </c>
      <c r="R229" s="1105" t="s">
        <v>642</v>
      </c>
      <c r="T229" s="1105" t="s">
        <v>645</v>
      </c>
      <c r="U229" s="1105" t="s">
        <v>497</v>
      </c>
      <c r="V229" s="1105" t="s">
        <v>17</v>
      </c>
      <c r="W229" s="1105" t="s">
        <v>649</v>
      </c>
      <c r="X229" s="1105" t="s">
        <v>44</v>
      </c>
      <c r="Y229" s="1105" t="s">
        <v>659</v>
      </c>
      <c r="Z229" s="1105" t="s">
        <v>2371</v>
      </c>
      <c r="AB229" s="1105" t="s">
        <v>661</v>
      </c>
      <c r="AC229" s="1105" t="s">
        <v>58</v>
      </c>
      <c r="AD229" s="1105" t="s">
        <v>266</v>
      </c>
      <c r="AE229" s="1105" t="s">
        <v>2371</v>
      </c>
      <c r="AG229" s="1105" t="s">
        <v>661</v>
      </c>
      <c r="AH229" s="1105" t="s">
        <v>69</v>
      </c>
      <c r="AI229" s="1105" t="s">
        <v>450</v>
      </c>
      <c r="AJ229" s="1105" t="s">
        <v>2371</v>
      </c>
      <c r="AL229" s="1105" t="s">
        <v>661</v>
      </c>
      <c r="AM229" s="1105" t="s">
        <v>1069</v>
      </c>
      <c r="AN229" s="1105" t="s">
        <v>632</v>
      </c>
      <c r="AO229" s="1105" t="s">
        <v>2371</v>
      </c>
      <c r="AQ229" s="1105" t="s">
        <v>661</v>
      </c>
      <c r="AR229" s="1108" t="s">
        <v>530</v>
      </c>
      <c r="AS229" s="1108" t="s">
        <v>739</v>
      </c>
      <c r="AT229" s="1108" t="s">
        <v>2371</v>
      </c>
      <c r="AV229" s="1108" t="s">
        <v>661</v>
      </c>
    </row>
    <row r="230" spans="1:63">
      <c r="A230" s="1105">
        <v>229</v>
      </c>
      <c r="B230" s="1105" t="s">
        <v>2092</v>
      </c>
      <c r="C230" s="1105" t="s">
        <v>2173</v>
      </c>
      <c r="D230" s="1105" t="s">
        <v>2176</v>
      </c>
      <c r="E230" s="1105" t="s">
        <v>2177</v>
      </c>
      <c r="F230" s="1105" t="s">
        <v>2179</v>
      </c>
      <c r="H230" s="1105" t="s">
        <v>2747</v>
      </c>
      <c r="I230" s="1105" t="s">
        <v>2401</v>
      </c>
      <c r="J230" s="1105" t="s">
        <v>2106</v>
      </c>
      <c r="K230" s="1105" t="s">
        <v>680</v>
      </c>
      <c r="L230" s="1105" t="s">
        <v>2749</v>
      </c>
      <c r="M230" s="1105" t="s">
        <v>386</v>
      </c>
      <c r="N230" s="1105" t="s">
        <v>1846</v>
      </c>
      <c r="P230" s="1105" t="s">
        <v>2371</v>
      </c>
      <c r="Q230" s="1105" t="s">
        <v>638</v>
      </c>
      <c r="R230" s="1105" t="s">
        <v>642</v>
      </c>
      <c r="T230" s="1105" t="s">
        <v>645</v>
      </c>
      <c r="U230" s="1105" t="s">
        <v>497</v>
      </c>
      <c r="V230" s="1105" t="s">
        <v>17</v>
      </c>
      <c r="W230" s="1105" t="s">
        <v>649</v>
      </c>
      <c r="X230" s="1105" t="s">
        <v>44</v>
      </c>
      <c r="Y230" s="1105" t="s">
        <v>659</v>
      </c>
      <c r="Z230" s="1105" t="s">
        <v>2371</v>
      </c>
      <c r="AB230" s="1105" t="s">
        <v>661</v>
      </c>
      <c r="AC230" s="1105" t="s">
        <v>58</v>
      </c>
      <c r="AD230" s="1105" t="s">
        <v>266</v>
      </c>
      <c r="AE230" s="1105" t="s">
        <v>2371</v>
      </c>
      <c r="AG230" s="1105" t="s">
        <v>661</v>
      </c>
      <c r="AH230" s="1105" t="s">
        <v>69</v>
      </c>
      <c r="AI230" s="1105" t="s">
        <v>450</v>
      </c>
      <c r="AJ230" s="1105" t="s">
        <v>2371</v>
      </c>
      <c r="AL230" s="1105" t="s">
        <v>661</v>
      </c>
      <c r="AM230" s="1105" t="s">
        <v>1069</v>
      </c>
      <c r="AN230" s="1105" t="s">
        <v>632</v>
      </c>
      <c r="AO230" s="1105" t="s">
        <v>2371</v>
      </c>
      <c r="AQ230" s="1105" t="s">
        <v>661</v>
      </c>
      <c r="AR230" s="1108" t="s">
        <v>530</v>
      </c>
      <c r="AS230" s="1108" t="s">
        <v>739</v>
      </c>
      <c r="AT230" s="1108" t="s">
        <v>2371</v>
      </c>
      <c r="AV230" s="1108" t="s">
        <v>661</v>
      </c>
    </row>
    <row r="231" spans="1:63">
      <c r="A231" s="1105">
        <v>230</v>
      </c>
      <c r="B231" s="1105" t="s">
        <v>2092</v>
      </c>
      <c r="C231" s="1105" t="s">
        <v>2173</v>
      </c>
      <c r="D231" s="1105" t="s">
        <v>2176</v>
      </c>
      <c r="E231" s="1105" t="s">
        <v>2177</v>
      </c>
      <c r="F231" s="1105" t="s">
        <v>2179</v>
      </c>
      <c r="H231" s="1105" t="s">
        <v>1881</v>
      </c>
      <c r="I231" s="1105" t="s">
        <v>1743</v>
      </c>
      <c r="J231" s="1105" t="s">
        <v>2041</v>
      </c>
      <c r="K231" s="1105" t="s">
        <v>2750</v>
      </c>
      <c r="L231" s="1105" t="s">
        <v>2751</v>
      </c>
      <c r="M231" s="1105" t="s">
        <v>2752</v>
      </c>
      <c r="N231" s="1105" t="s">
        <v>2646</v>
      </c>
      <c r="P231" s="1105" t="s">
        <v>2371</v>
      </c>
      <c r="Q231" s="1105" t="s">
        <v>638</v>
      </c>
      <c r="R231" s="1105" t="s">
        <v>642</v>
      </c>
      <c r="T231" s="1105" t="s">
        <v>645</v>
      </c>
      <c r="U231" s="1105" t="s">
        <v>497</v>
      </c>
      <c r="V231" s="1105" t="s">
        <v>17</v>
      </c>
      <c r="W231" s="1105" t="s">
        <v>649</v>
      </c>
      <c r="X231" s="1105" t="s">
        <v>44</v>
      </c>
      <c r="Y231" s="1105" t="s">
        <v>659</v>
      </c>
      <c r="Z231" s="1105" t="s">
        <v>2371</v>
      </c>
      <c r="AB231" s="1105" t="s">
        <v>661</v>
      </c>
      <c r="AC231" s="1105" t="s">
        <v>58</v>
      </c>
      <c r="AD231" s="1105" t="s">
        <v>266</v>
      </c>
      <c r="AE231" s="1105" t="s">
        <v>2371</v>
      </c>
      <c r="AG231" s="1105" t="s">
        <v>661</v>
      </c>
      <c r="AH231" s="1105" t="s">
        <v>69</v>
      </c>
      <c r="AI231" s="1105" t="s">
        <v>450</v>
      </c>
      <c r="AJ231" s="1105" t="s">
        <v>2371</v>
      </c>
      <c r="AL231" s="1105" t="s">
        <v>661</v>
      </c>
      <c r="AM231" s="1108" t="s">
        <v>1069</v>
      </c>
      <c r="AN231" s="1108" t="s">
        <v>632</v>
      </c>
      <c r="AO231" s="1108" t="s">
        <v>2371</v>
      </c>
      <c r="AQ231" s="1108" t="s">
        <v>661</v>
      </c>
      <c r="AR231" s="1108" t="s">
        <v>530</v>
      </c>
      <c r="AS231" s="1108" t="s">
        <v>739</v>
      </c>
      <c r="AT231" s="1108" t="s">
        <v>2371</v>
      </c>
      <c r="AV231" s="1108" t="s">
        <v>661</v>
      </c>
    </row>
    <row r="232" spans="1:63">
      <c r="A232" s="1105">
        <v>231</v>
      </c>
      <c r="B232" s="1105" t="s">
        <v>2092</v>
      </c>
      <c r="C232" s="1105" t="s">
        <v>2173</v>
      </c>
      <c r="D232" s="1105" t="s">
        <v>2176</v>
      </c>
      <c r="E232" s="1105" t="s">
        <v>2177</v>
      </c>
      <c r="F232" s="1105" t="s">
        <v>2179</v>
      </c>
      <c r="H232" s="1105" t="s">
        <v>2357</v>
      </c>
      <c r="I232" s="1105" t="s">
        <v>2753</v>
      </c>
      <c r="J232" s="1105" t="s">
        <v>1096</v>
      </c>
      <c r="K232" s="1105" t="s">
        <v>2754</v>
      </c>
      <c r="L232" s="1105" t="s">
        <v>2755</v>
      </c>
      <c r="M232" s="1105" t="s">
        <v>114</v>
      </c>
      <c r="N232" s="1105" t="s">
        <v>2757</v>
      </c>
      <c r="P232" s="1105" t="s">
        <v>2371</v>
      </c>
      <c r="Q232" s="1105" t="s">
        <v>638</v>
      </c>
      <c r="R232" s="1105" t="s">
        <v>642</v>
      </c>
      <c r="T232" s="1105" t="s">
        <v>645</v>
      </c>
      <c r="U232" s="1105" t="s">
        <v>497</v>
      </c>
      <c r="V232" s="1105" t="s">
        <v>17</v>
      </c>
      <c r="W232" s="1105" t="s">
        <v>649</v>
      </c>
      <c r="X232" s="1105" t="s">
        <v>44</v>
      </c>
      <c r="Y232" s="1105" t="s">
        <v>659</v>
      </c>
      <c r="Z232" s="1105" t="s">
        <v>2371</v>
      </c>
      <c r="AB232" s="1105" t="s">
        <v>661</v>
      </c>
      <c r="AC232" s="1105" t="s">
        <v>58</v>
      </c>
      <c r="AD232" s="1105" t="s">
        <v>266</v>
      </c>
      <c r="AE232" s="1105" t="s">
        <v>2371</v>
      </c>
      <c r="AG232" s="1105" t="s">
        <v>661</v>
      </c>
      <c r="AH232" s="1105" t="s">
        <v>69</v>
      </c>
      <c r="AI232" s="1105" t="s">
        <v>450</v>
      </c>
      <c r="AJ232" s="1105" t="s">
        <v>2371</v>
      </c>
      <c r="AL232" s="1105" t="s">
        <v>661</v>
      </c>
      <c r="AM232" s="1108" t="s">
        <v>1069</v>
      </c>
      <c r="AN232" s="1108" t="s">
        <v>632</v>
      </c>
      <c r="AO232" s="1108" t="s">
        <v>2371</v>
      </c>
      <c r="AQ232" s="1108" t="s">
        <v>661</v>
      </c>
      <c r="AR232" s="1108" t="s">
        <v>530</v>
      </c>
      <c r="AS232" s="1108" t="s">
        <v>739</v>
      </c>
      <c r="AT232" s="1108" t="s">
        <v>2371</v>
      </c>
      <c r="AV232" s="1108" t="s">
        <v>661</v>
      </c>
    </row>
    <row r="233" spans="1:63">
      <c r="A233" s="1105">
        <v>232</v>
      </c>
      <c r="B233" s="1105" t="s">
        <v>2092</v>
      </c>
      <c r="C233" s="1105" t="s">
        <v>2173</v>
      </c>
      <c r="D233" s="1105" t="s">
        <v>2176</v>
      </c>
      <c r="E233" s="1105" t="s">
        <v>2177</v>
      </c>
      <c r="F233" s="1105" t="s">
        <v>2179</v>
      </c>
      <c r="H233" s="1105" t="s">
        <v>1784</v>
      </c>
      <c r="I233" s="1105" t="s">
        <v>181</v>
      </c>
      <c r="J233" s="1105" t="s">
        <v>1220</v>
      </c>
      <c r="K233" s="1105" t="s">
        <v>2037</v>
      </c>
      <c r="L233" s="1105" t="s">
        <v>2758</v>
      </c>
      <c r="M233" s="1105" t="s">
        <v>1750</v>
      </c>
      <c r="N233" s="1105" t="s">
        <v>1009</v>
      </c>
      <c r="P233" s="1105" t="s">
        <v>2371</v>
      </c>
      <c r="Q233" s="1105" t="s">
        <v>638</v>
      </c>
      <c r="R233" s="1105" t="s">
        <v>642</v>
      </c>
      <c r="T233" s="1105" t="s">
        <v>645</v>
      </c>
      <c r="U233" s="1105" t="s">
        <v>497</v>
      </c>
      <c r="V233" s="1105" t="s">
        <v>17</v>
      </c>
      <c r="W233" s="1105" t="s">
        <v>649</v>
      </c>
      <c r="X233" s="1105" t="s">
        <v>44</v>
      </c>
      <c r="Y233" s="1105" t="s">
        <v>659</v>
      </c>
      <c r="Z233" s="1105" t="s">
        <v>2371</v>
      </c>
      <c r="AB233" s="1105" t="s">
        <v>661</v>
      </c>
      <c r="AC233" s="1105" t="s">
        <v>58</v>
      </c>
      <c r="AD233" s="1105" t="s">
        <v>266</v>
      </c>
      <c r="AE233" s="1105" t="s">
        <v>2371</v>
      </c>
      <c r="AG233" s="1105" t="s">
        <v>661</v>
      </c>
      <c r="AH233" s="1105" t="s">
        <v>69</v>
      </c>
      <c r="AI233" s="1105" t="s">
        <v>450</v>
      </c>
      <c r="AJ233" s="1105" t="s">
        <v>2371</v>
      </c>
      <c r="AL233" s="1105" t="s">
        <v>661</v>
      </c>
      <c r="AM233" s="1108" t="s">
        <v>1069</v>
      </c>
      <c r="AN233" s="1108" t="s">
        <v>632</v>
      </c>
      <c r="AO233" s="1108" t="s">
        <v>2371</v>
      </c>
      <c r="AQ233" s="1108" t="s">
        <v>661</v>
      </c>
      <c r="AR233" s="1108" t="s">
        <v>530</v>
      </c>
      <c r="AS233" s="1108" t="s">
        <v>739</v>
      </c>
      <c r="AT233" s="1108" t="s">
        <v>2371</v>
      </c>
      <c r="AV233" s="1108" t="s">
        <v>661</v>
      </c>
    </row>
    <row r="234" spans="1:63">
      <c r="A234" s="1105">
        <v>233</v>
      </c>
      <c r="B234" s="1105" t="s">
        <v>2092</v>
      </c>
      <c r="C234" s="1105" t="s">
        <v>2173</v>
      </c>
      <c r="D234" s="1105" t="s">
        <v>2176</v>
      </c>
      <c r="E234" s="1105" t="s">
        <v>2177</v>
      </c>
      <c r="F234" s="1105" t="s">
        <v>2179</v>
      </c>
      <c r="G234" s="1105">
        <v>121</v>
      </c>
      <c r="H234" s="1105" t="s">
        <v>472</v>
      </c>
      <c r="I234" s="1105" t="s">
        <v>2761</v>
      </c>
      <c r="J234" s="1105" t="s">
        <v>2706</v>
      </c>
      <c r="K234" s="1105" t="s">
        <v>55</v>
      </c>
      <c r="L234" s="1105" t="s">
        <v>2763</v>
      </c>
      <c r="M234" s="1105" t="s">
        <v>463</v>
      </c>
      <c r="N234" s="1105" t="s">
        <v>1320</v>
      </c>
      <c r="P234" s="1105" t="s">
        <v>2371</v>
      </c>
      <c r="Q234" s="1105" t="s">
        <v>638</v>
      </c>
      <c r="R234" s="1105" t="s">
        <v>642</v>
      </c>
      <c r="T234" s="1105" t="s">
        <v>645</v>
      </c>
      <c r="U234" s="1105" t="s">
        <v>497</v>
      </c>
      <c r="V234" s="1105" t="s">
        <v>17</v>
      </c>
      <c r="W234" s="1105" t="s">
        <v>649</v>
      </c>
      <c r="X234" s="1105" t="s">
        <v>44</v>
      </c>
      <c r="Y234" s="1105" t="s">
        <v>659</v>
      </c>
      <c r="Z234" s="1105" t="s">
        <v>2371</v>
      </c>
      <c r="AB234" s="1105" t="s">
        <v>661</v>
      </c>
      <c r="AC234" s="1105" t="s">
        <v>58</v>
      </c>
      <c r="AD234" s="1105" t="s">
        <v>266</v>
      </c>
      <c r="AE234" s="1105" t="s">
        <v>2371</v>
      </c>
      <c r="AG234" s="1105" t="s">
        <v>661</v>
      </c>
      <c r="AH234" s="1105" t="s">
        <v>69</v>
      </c>
      <c r="AI234" s="1105" t="s">
        <v>450</v>
      </c>
      <c r="AJ234" s="1105" t="s">
        <v>2371</v>
      </c>
      <c r="AL234" s="1105" t="s">
        <v>661</v>
      </c>
      <c r="AM234" s="1105" t="s">
        <v>392</v>
      </c>
      <c r="AN234" s="1105" t="s">
        <v>694</v>
      </c>
      <c r="AO234" s="1105" t="s">
        <v>2371</v>
      </c>
      <c r="AQ234" s="1105" t="s">
        <v>661</v>
      </c>
      <c r="AR234" s="1105" t="s">
        <v>1069</v>
      </c>
      <c r="AS234" s="1105" t="s">
        <v>632</v>
      </c>
      <c r="AT234" s="1105" t="s">
        <v>2371</v>
      </c>
      <c r="AV234" s="1105" t="s">
        <v>661</v>
      </c>
      <c r="AW234" s="1105" t="s">
        <v>530</v>
      </c>
      <c r="AX234" s="1105" t="s">
        <v>739</v>
      </c>
      <c r="AY234" s="1105" t="s">
        <v>2371</v>
      </c>
      <c r="BA234" s="1105" t="s">
        <v>661</v>
      </c>
    </row>
    <row r="235" spans="1:63">
      <c r="A235" s="1105">
        <v>234</v>
      </c>
      <c r="B235" s="1105" t="s">
        <v>2092</v>
      </c>
      <c r="C235" s="1105" t="s">
        <v>2173</v>
      </c>
      <c r="D235" s="1105" t="s">
        <v>2176</v>
      </c>
      <c r="E235" s="1105" t="s">
        <v>2177</v>
      </c>
      <c r="F235" s="1105" t="s">
        <v>2179</v>
      </c>
      <c r="H235" s="1105" t="s">
        <v>2764</v>
      </c>
      <c r="I235" s="1105" t="s">
        <v>2766</v>
      </c>
      <c r="J235" s="1105" t="s">
        <v>2768</v>
      </c>
      <c r="K235" s="1105" t="s">
        <v>2770</v>
      </c>
      <c r="L235" s="1105" t="s">
        <v>2771</v>
      </c>
      <c r="M235" s="1105" t="s">
        <v>2772</v>
      </c>
      <c r="N235" s="1105" t="s">
        <v>2773</v>
      </c>
      <c r="P235" s="1105" t="s">
        <v>2371</v>
      </c>
      <c r="Q235" s="1105" t="s">
        <v>638</v>
      </c>
      <c r="R235" s="1105" t="s">
        <v>642</v>
      </c>
      <c r="T235" s="1105" t="s">
        <v>645</v>
      </c>
      <c r="U235" s="1105" t="s">
        <v>497</v>
      </c>
      <c r="V235" s="1105" t="s">
        <v>17</v>
      </c>
      <c r="W235" s="1105" t="s">
        <v>649</v>
      </c>
      <c r="X235" s="1105" t="s">
        <v>44</v>
      </c>
      <c r="Y235" s="1105" t="s">
        <v>659</v>
      </c>
      <c r="Z235" s="1105" t="s">
        <v>2371</v>
      </c>
      <c r="AB235" s="1105" t="s">
        <v>661</v>
      </c>
      <c r="AC235" s="1105" t="s">
        <v>58</v>
      </c>
      <c r="AD235" s="1105" t="s">
        <v>266</v>
      </c>
      <c r="AE235" s="1105" t="s">
        <v>2371</v>
      </c>
      <c r="AG235" s="1105" t="s">
        <v>661</v>
      </c>
      <c r="AH235" s="1105" t="s">
        <v>69</v>
      </c>
      <c r="AI235" s="1105" t="s">
        <v>450</v>
      </c>
      <c r="AJ235" s="1105" t="s">
        <v>2371</v>
      </c>
      <c r="AL235" s="1105" t="s">
        <v>661</v>
      </c>
      <c r="AM235" s="1105" t="s">
        <v>1069</v>
      </c>
      <c r="AN235" s="1105" t="s">
        <v>632</v>
      </c>
      <c r="AO235" s="1105" t="s">
        <v>2371</v>
      </c>
      <c r="AQ235" s="1105" t="s">
        <v>661</v>
      </c>
      <c r="AR235" s="1105" t="s">
        <v>530</v>
      </c>
      <c r="AS235" s="1105" t="s">
        <v>739</v>
      </c>
      <c r="AT235" s="1105" t="s">
        <v>2371</v>
      </c>
      <c r="AV235" s="1105" t="s">
        <v>661</v>
      </c>
    </row>
    <row r="236" spans="1:63">
      <c r="A236" s="1105">
        <v>235</v>
      </c>
      <c r="B236" s="1105" t="s">
        <v>2092</v>
      </c>
      <c r="C236" s="1105" t="s">
        <v>2173</v>
      </c>
      <c r="D236" s="1105" t="s">
        <v>2176</v>
      </c>
      <c r="E236" s="1105" t="s">
        <v>2177</v>
      </c>
      <c r="F236" s="1105" t="s">
        <v>2179</v>
      </c>
      <c r="H236" s="1105" t="s">
        <v>2666</v>
      </c>
      <c r="I236" s="1105" t="s">
        <v>2774</v>
      </c>
      <c r="J236" s="1105" t="s">
        <v>437</v>
      </c>
      <c r="K236" s="1105" t="s">
        <v>2760</v>
      </c>
      <c r="L236" s="1105" t="s">
        <v>692</v>
      </c>
      <c r="M236" s="1105" t="s">
        <v>2775</v>
      </c>
      <c r="N236" s="1105" t="s">
        <v>498</v>
      </c>
      <c r="P236" s="1105" t="s">
        <v>2371</v>
      </c>
      <c r="Q236" s="1105" t="s">
        <v>638</v>
      </c>
      <c r="R236" s="1105" t="s">
        <v>642</v>
      </c>
      <c r="T236" s="1105" t="s">
        <v>645</v>
      </c>
      <c r="U236" s="1105" t="s">
        <v>497</v>
      </c>
      <c r="V236" s="1105" t="s">
        <v>17</v>
      </c>
      <c r="W236" s="1105" t="s">
        <v>649</v>
      </c>
      <c r="X236" s="1105" t="s">
        <v>44</v>
      </c>
      <c r="Y236" s="1105" t="s">
        <v>659</v>
      </c>
      <c r="Z236" s="1105" t="s">
        <v>2371</v>
      </c>
      <c r="AB236" s="1105" t="s">
        <v>661</v>
      </c>
      <c r="AC236" s="1105" t="s">
        <v>58</v>
      </c>
      <c r="AD236" s="1105" t="s">
        <v>266</v>
      </c>
      <c r="AE236" s="1105" t="s">
        <v>2371</v>
      </c>
      <c r="AG236" s="1105" t="s">
        <v>661</v>
      </c>
      <c r="AH236" s="1105" t="s">
        <v>69</v>
      </c>
      <c r="AI236" s="1105" t="s">
        <v>450</v>
      </c>
      <c r="AJ236" s="1105" t="s">
        <v>2371</v>
      </c>
      <c r="AL236" s="1105" t="s">
        <v>661</v>
      </c>
      <c r="AM236" s="1108" t="s">
        <v>1069</v>
      </c>
      <c r="AN236" s="1108" t="s">
        <v>632</v>
      </c>
      <c r="AO236" s="1108" t="s">
        <v>2371</v>
      </c>
      <c r="AQ236" s="1108" t="s">
        <v>661</v>
      </c>
      <c r="AR236" s="1108" t="s">
        <v>530</v>
      </c>
      <c r="AS236" s="1108" t="s">
        <v>739</v>
      </c>
      <c r="AT236" s="1108" t="s">
        <v>2371</v>
      </c>
      <c r="AV236" s="1108" t="s">
        <v>661</v>
      </c>
    </row>
    <row r="237" spans="1:63">
      <c r="A237" s="1105">
        <v>236</v>
      </c>
      <c r="B237" s="1105" t="s">
        <v>2092</v>
      </c>
      <c r="C237" s="1105" t="s">
        <v>2173</v>
      </c>
      <c r="D237" s="1105" t="s">
        <v>2176</v>
      </c>
      <c r="E237" s="1105" t="s">
        <v>2177</v>
      </c>
      <c r="F237" s="1105" t="s">
        <v>2179</v>
      </c>
      <c r="H237" s="1105" t="s">
        <v>2776</v>
      </c>
      <c r="I237" s="1105" t="s">
        <v>741</v>
      </c>
      <c r="J237" s="1105" t="s">
        <v>2778</v>
      </c>
      <c r="K237" s="1105" t="s">
        <v>227</v>
      </c>
      <c r="L237" s="1105" t="s">
        <v>2075</v>
      </c>
      <c r="M237" s="1105" t="s">
        <v>1659</v>
      </c>
      <c r="N237" s="1105" t="s">
        <v>1404</v>
      </c>
      <c r="P237" s="1105" t="s">
        <v>2371</v>
      </c>
      <c r="Q237" s="1105" t="s">
        <v>638</v>
      </c>
      <c r="R237" s="1105" t="s">
        <v>642</v>
      </c>
      <c r="T237" s="1105" t="s">
        <v>645</v>
      </c>
      <c r="U237" s="1105" t="s">
        <v>497</v>
      </c>
      <c r="V237" s="1105" t="s">
        <v>17</v>
      </c>
      <c r="W237" s="1105" t="s">
        <v>649</v>
      </c>
      <c r="X237" s="1105" t="s">
        <v>44</v>
      </c>
      <c r="Y237" s="1105" t="s">
        <v>659</v>
      </c>
      <c r="Z237" s="1105" t="s">
        <v>2371</v>
      </c>
      <c r="AB237" s="1105" t="s">
        <v>661</v>
      </c>
      <c r="AC237" s="1105" t="s">
        <v>58</v>
      </c>
      <c r="AD237" s="1105" t="s">
        <v>266</v>
      </c>
      <c r="AE237" s="1105" t="s">
        <v>2371</v>
      </c>
      <c r="AG237" s="1105" t="s">
        <v>661</v>
      </c>
      <c r="AH237" s="1105" t="s">
        <v>1069</v>
      </c>
      <c r="AI237" s="1105" t="s">
        <v>632</v>
      </c>
      <c r="AJ237" s="1105" t="s">
        <v>2371</v>
      </c>
      <c r="AL237" s="1105" t="s">
        <v>661</v>
      </c>
      <c r="AM237" s="1105" t="s">
        <v>530</v>
      </c>
      <c r="AN237" s="1105" t="s">
        <v>739</v>
      </c>
      <c r="AO237" s="1105" t="s">
        <v>2371</v>
      </c>
      <c r="AQ237" s="1105" t="s">
        <v>661</v>
      </c>
    </row>
    <row r="238" spans="1:63">
      <c r="A238" s="1105">
        <v>237</v>
      </c>
      <c r="B238" s="1105" t="s">
        <v>2092</v>
      </c>
      <c r="C238" s="1105" t="s">
        <v>2173</v>
      </c>
      <c r="D238" s="1105" t="s">
        <v>2176</v>
      </c>
      <c r="E238" s="1105" t="s">
        <v>2177</v>
      </c>
      <c r="F238" s="1105" t="s">
        <v>2179</v>
      </c>
      <c r="H238" s="1105" t="s">
        <v>1722</v>
      </c>
      <c r="I238" s="1105" t="s">
        <v>2781</v>
      </c>
      <c r="J238" s="1105" t="s">
        <v>2783</v>
      </c>
      <c r="K238" s="1105" t="s">
        <v>2784</v>
      </c>
      <c r="L238" s="1105" t="s">
        <v>1756</v>
      </c>
      <c r="M238" s="1105" t="s">
        <v>1545</v>
      </c>
      <c r="N238" s="1105" t="s">
        <v>379</v>
      </c>
      <c r="P238" s="1105" t="s">
        <v>2371</v>
      </c>
      <c r="Q238" s="1105" t="s">
        <v>638</v>
      </c>
      <c r="R238" s="1105" t="s">
        <v>642</v>
      </c>
      <c r="T238" s="1105" t="s">
        <v>645</v>
      </c>
      <c r="U238" s="1105" t="s">
        <v>497</v>
      </c>
      <c r="V238" s="1105" t="s">
        <v>17</v>
      </c>
      <c r="W238" s="1105" t="s">
        <v>649</v>
      </c>
      <c r="X238" s="1105" t="s">
        <v>44</v>
      </c>
      <c r="Y238" s="1105" t="s">
        <v>659</v>
      </c>
      <c r="Z238" s="1105" t="s">
        <v>2371</v>
      </c>
      <c r="AB238" s="1105" t="s">
        <v>661</v>
      </c>
      <c r="AC238" s="1105" t="s">
        <v>58</v>
      </c>
      <c r="AD238" s="1105" t="s">
        <v>266</v>
      </c>
      <c r="AE238" s="1105" t="s">
        <v>2371</v>
      </c>
      <c r="AG238" s="1105" t="s">
        <v>661</v>
      </c>
      <c r="AH238" s="1105" t="s">
        <v>69</v>
      </c>
      <c r="AI238" s="1105" t="s">
        <v>450</v>
      </c>
      <c r="AJ238" s="1105" t="s">
        <v>2371</v>
      </c>
      <c r="AL238" s="1105" t="s">
        <v>661</v>
      </c>
      <c r="AM238" s="1105" t="s">
        <v>1069</v>
      </c>
      <c r="AN238" s="1105" t="s">
        <v>632</v>
      </c>
      <c r="AO238" s="1105" t="s">
        <v>2371</v>
      </c>
      <c r="AQ238" s="1105" t="s">
        <v>661</v>
      </c>
      <c r="AR238" s="1105" t="s">
        <v>530</v>
      </c>
      <c r="AS238" s="1105" t="s">
        <v>739</v>
      </c>
      <c r="AT238" s="1105" t="s">
        <v>2371</v>
      </c>
      <c r="AV238" s="1105" t="s">
        <v>661</v>
      </c>
    </row>
    <row r="239" spans="1:63">
      <c r="A239" s="1105">
        <v>238</v>
      </c>
      <c r="B239" s="1105" t="s">
        <v>2788</v>
      </c>
      <c r="C239" s="1105" t="s">
        <v>770</v>
      </c>
      <c r="D239" s="1105" t="s">
        <v>1443</v>
      </c>
      <c r="E239" s="1105" t="s">
        <v>1270</v>
      </c>
      <c r="F239" s="1105" t="s">
        <v>2790</v>
      </c>
      <c r="G239" s="1108">
        <v>17</v>
      </c>
      <c r="H239" s="1105" t="s">
        <v>2792</v>
      </c>
      <c r="I239" s="1105" t="s">
        <v>2793</v>
      </c>
      <c r="J239" s="1105" t="s">
        <v>2591</v>
      </c>
      <c r="K239" s="1105" t="s">
        <v>980</v>
      </c>
      <c r="L239" s="1105" t="s">
        <v>1270</v>
      </c>
      <c r="M239" s="1105" t="s">
        <v>2224</v>
      </c>
      <c r="N239" s="1105" t="s">
        <v>444</v>
      </c>
      <c r="P239" s="1105" t="s">
        <v>691</v>
      </c>
      <c r="Q239" s="1105" t="s">
        <v>638</v>
      </c>
      <c r="R239" s="1105" t="s">
        <v>642</v>
      </c>
      <c r="T239" s="1105" t="s">
        <v>645</v>
      </c>
      <c r="U239" s="1105" t="s">
        <v>497</v>
      </c>
      <c r="V239" s="1105" t="s">
        <v>17</v>
      </c>
      <c r="W239" s="1105" t="s">
        <v>649</v>
      </c>
      <c r="X239" s="1105" t="s">
        <v>44</v>
      </c>
      <c r="Y239" s="1105" t="s">
        <v>659</v>
      </c>
      <c r="Z239" s="1105" t="s">
        <v>691</v>
      </c>
      <c r="AB239" s="1105" t="s">
        <v>224</v>
      </c>
      <c r="AC239" s="1105" t="s">
        <v>58</v>
      </c>
      <c r="AD239" s="1105" t="s">
        <v>266</v>
      </c>
      <c r="AE239" s="1105" t="s">
        <v>691</v>
      </c>
      <c r="AG239" s="1105" t="s">
        <v>224</v>
      </c>
      <c r="AH239" s="1105" t="s">
        <v>69</v>
      </c>
      <c r="AI239" s="1105" t="s">
        <v>450</v>
      </c>
      <c r="AJ239" s="1105" t="s">
        <v>691</v>
      </c>
      <c r="AL239" s="1105" t="s">
        <v>224</v>
      </c>
      <c r="AM239" s="1105" t="s">
        <v>109</v>
      </c>
      <c r="AN239" s="1105" t="s">
        <v>84</v>
      </c>
      <c r="AO239" s="1105" t="s">
        <v>1343</v>
      </c>
      <c r="AQ239" s="1105" t="s">
        <v>224</v>
      </c>
      <c r="AR239" s="1105" t="s">
        <v>72</v>
      </c>
      <c r="AS239" s="1105" t="s">
        <v>718</v>
      </c>
      <c r="AT239" s="1105" t="s">
        <v>849</v>
      </c>
      <c r="AV239" s="1105" t="s">
        <v>224</v>
      </c>
      <c r="AW239" s="1105" t="s">
        <v>1097</v>
      </c>
      <c r="AX239" s="1105" t="s">
        <v>553</v>
      </c>
      <c r="AY239" s="1105" t="s">
        <v>691</v>
      </c>
      <c r="AZ239" s="1108" t="s">
        <v>2794</v>
      </c>
      <c r="BA239" s="1105" t="s">
        <v>224</v>
      </c>
      <c r="BB239" s="1108" t="s">
        <v>392</v>
      </c>
      <c r="BC239" s="1108" t="s">
        <v>694</v>
      </c>
      <c r="BD239" s="1108" t="s">
        <v>1960</v>
      </c>
      <c r="BF239" s="1108" t="s">
        <v>224</v>
      </c>
      <c r="BG239" s="1108" t="s">
        <v>1069</v>
      </c>
      <c r="BH239" s="1108" t="s">
        <v>632</v>
      </c>
      <c r="BI239" s="1108" t="s">
        <v>691</v>
      </c>
      <c r="BK239" s="1108" t="s">
        <v>224</v>
      </c>
    </row>
    <row r="240" spans="1:63">
      <c r="A240" s="1105">
        <v>239</v>
      </c>
      <c r="B240" s="1105" t="s">
        <v>2788</v>
      </c>
      <c r="C240" s="1105" t="s">
        <v>770</v>
      </c>
      <c r="D240" s="1105" t="s">
        <v>1443</v>
      </c>
      <c r="E240" s="1105" t="s">
        <v>1270</v>
      </c>
      <c r="F240" s="1105" t="s">
        <v>2790</v>
      </c>
      <c r="G240" s="1108">
        <v>17</v>
      </c>
      <c r="H240" s="1105" t="s">
        <v>2792</v>
      </c>
      <c r="I240" s="1105" t="s">
        <v>2793</v>
      </c>
      <c r="J240" s="1105" t="s">
        <v>2591</v>
      </c>
      <c r="K240" s="1105" t="s">
        <v>980</v>
      </c>
      <c r="L240" s="1105" t="s">
        <v>1270</v>
      </c>
      <c r="M240" s="1105" t="s">
        <v>2224</v>
      </c>
      <c r="N240" s="1105" t="s">
        <v>444</v>
      </c>
      <c r="P240" s="1105" t="s">
        <v>691</v>
      </c>
      <c r="Q240" s="1105" t="s">
        <v>638</v>
      </c>
      <c r="R240" s="1105" t="s">
        <v>642</v>
      </c>
      <c r="T240" s="1105" t="s">
        <v>645</v>
      </c>
      <c r="U240" s="1105" t="s">
        <v>497</v>
      </c>
      <c r="V240" s="1105" t="s">
        <v>17</v>
      </c>
      <c r="W240" s="1105" t="s">
        <v>649</v>
      </c>
      <c r="X240" s="1105" t="s">
        <v>530</v>
      </c>
      <c r="Y240" s="1105" t="s">
        <v>739</v>
      </c>
      <c r="Z240" s="1105" t="s">
        <v>2795</v>
      </c>
      <c r="AB240" s="1105" t="s">
        <v>224</v>
      </c>
    </row>
    <row r="241" spans="1:48">
      <c r="A241" s="1105">
        <v>240</v>
      </c>
      <c r="B241" s="1105" t="s">
        <v>2796</v>
      </c>
      <c r="C241" s="1105" t="s">
        <v>986</v>
      </c>
      <c r="D241" s="1105" t="s">
        <v>189</v>
      </c>
      <c r="E241" s="1105" t="s">
        <v>2143</v>
      </c>
      <c r="F241" s="1105" t="s">
        <v>2487</v>
      </c>
      <c r="G241" s="1105">
        <v>44</v>
      </c>
      <c r="H241" s="1105" t="s">
        <v>2449</v>
      </c>
      <c r="I241" s="1105" t="s">
        <v>1342</v>
      </c>
      <c r="J241" s="1105" t="s">
        <v>524</v>
      </c>
      <c r="K241" s="1105" t="s">
        <v>479</v>
      </c>
      <c r="L241" s="1105" t="s">
        <v>2143</v>
      </c>
      <c r="M241" s="1105" t="s">
        <v>923</v>
      </c>
      <c r="N241" s="1105" t="s">
        <v>2780</v>
      </c>
      <c r="P241" s="1105" t="s">
        <v>691</v>
      </c>
      <c r="Q241" s="1105" t="s">
        <v>638</v>
      </c>
      <c r="R241" s="1105" t="s">
        <v>642</v>
      </c>
      <c r="S241" s="1108" t="s">
        <v>2169</v>
      </c>
      <c r="T241" s="1105" t="s">
        <v>645</v>
      </c>
      <c r="U241" s="1105" t="s">
        <v>497</v>
      </c>
      <c r="V241" s="1105" t="s">
        <v>17</v>
      </c>
      <c r="W241" s="1105" t="s">
        <v>649</v>
      </c>
      <c r="X241" s="1105" t="s">
        <v>44</v>
      </c>
      <c r="Y241" s="1105" t="s">
        <v>659</v>
      </c>
      <c r="Z241" s="1105" t="s">
        <v>908</v>
      </c>
      <c r="AA241" s="1108" t="s">
        <v>2701</v>
      </c>
      <c r="AB241" s="1105" t="s">
        <v>661</v>
      </c>
      <c r="AC241" s="1105" t="s">
        <v>58</v>
      </c>
      <c r="AD241" s="1105" t="s">
        <v>266</v>
      </c>
      <c r="AE241" s="1105" t="s">
        <v>691</v>
      </c>
      <c r="AG241" s="1105" t="s">
        <v>661</v>
      </c>
      <c r="AH241" s="1105" t="s">
        <v>109</v>
      </c>
      <c r="AI241" s="1105" t="s">
        <v>84</v>
      </c>
      <c r="AJ241" s="1105" t="s">
        <v>1143</v>
      </c>
      <c r="AL241" s="1105" t="s">
        <v>661</v>
      </c>
      <c r="AM241" s="1105" t="s">
        <v>392</v>
      </c>
      <c r="AN241" s="1105" t="s">
        <v>694</v>
      </c>
      <c r="AO241" s="1105" t="s">
        <v>1500</v>
      </c>
      <c r="AQ241" s="1105" t="s">
        <v>661</v>
      </c>
      <c r="AR241" s="1105" t="s">
        <v>530</v>
      </c>
      <c r="AS241" s="1105" t="s">
        <v>739</v>
      </c>
      <c r="AT241" s="1105" t="s">
        <v>2119</v>
      </c>
      <c r="AV241" s="1105" t="s">
        <v>661</v>
      </c>
    </row>
    <row r="242" spans="1:48">
      <c r="A242" s="1105">
        <v>241</v>
      </c>
      <c r="B242" s="1105" t="s">
        <v>2796</v>
      </c>
      <c r="C242" s="1105" t="s">
        <v>986</v>
      </c>
      <c r="D242" s="1105" t="s">
        <v>189</v>
      </c>
      <c r="E242" s="1105" t="s">
        <v>2143</v>
      </c>
      <c r="F242" s="1105" t="s">
        <v>2487</v>
      </c>
      <c r="H242" s="1105" t="s">
        <v>1310</v>
      </c>
      <c r="I242" s="1105" t="s">
        <v>2529</v>
      </c>
      <c r="J242" s="1105" t="s">
        <v>580</v>
      </c>
      <c r="K242" s="1105" t="s">
        <v>2411</v>
      </c>
      <c r="L242" s="1105" t="s">
        <v>837</v>
      </c>
      <c r="M242" s="1105" t="s">
        <v>2240</v>
      </c>
      <c r="N242" s="1105" t="s">
        <v>2797</v>
      </c>
      <c r="P242" s="1105" t="s">
        <v>691</v>
      </c>
      <c r="Q242" s="1105" t="s">
        <v>638</v>
      </c>
      <c r="R242" s="1105" t="s">
        <v>642</v>
      </c>
      <c r="S242" s="1108" t="s">
        <v>2169</v>
      </c>
      <c r="T242" s="1105" t="s">
        <v>645</v>
      </c>
      <c r="U242" s="1105" t="s">
        <v>497</v>
      </c>
      <c r="V242" s="1105" t="s">
        <v>17</v>
      </c>
      <c r="W242" s="1105" t="s">
        <v>649</v>
      </c>
      <c r="X242" s="1105" t="s">
        <v>44</v>
      </c>
      <c r="Y242" s="1105" t="s">
        <v>659</v>
      </c>
      <c r="Z242" s="1105" t="s">
        <v>1231</v>
      </c>
      <c r="AA242" s="1108" t="s">
        <v>2701</v>
      </c>
      <c r="AB242" s="1105" t="s">
        <v>661</v>
      </c>
      <c r="AC242" s="1105" t="s">
        <v>58</v>
      </c>
      <c r="AD242" s="1105" t="s">
        <v>266</v>
      </c>
      <c r="AE242" s="1105" t="s">
        <v>691</v>
      </c>
      <c r="AG242" s="1105" t="s">
        <v>661</v>
      </c>
      <c r="AH242" s="1105" t="s">
        <v>392</v>
      </c>
      <c r="AI242" s="1105" t="s">
        <v>694</v>
      </c>
      <c r="AJ242" s="1105" t="s">
        <v>547</v>
      </c>
      <c r="AL242" s="1105" t="s">
        <v>661</v>
      </c>
      <c r="AM242" s="1105" t="s">
        <v>1069</v>
      </c>
      <c r="AN242" s="1105" t="s">
        <v>632</v>
      </c>
      <c r="AO242" s="1105" t="s">
        <v>691</v>
      </c>
      <c r="AQ242" s="1105" t="s">
        <v>661</v>
      </c>
      <c r="AR242" s="1105" t="s">
        <v>530</v>
      </c>
      <c r="AS242" s="1105" t="s">
        <v>739</v>
      </c>
      <c r="AT242" s="1105" t="s">
        <v>151</v>
      </c>
      <c r="AV242" s="1105" t="s">
        <v>661</v>
      </c>
    </row>
    <row r="243" spans="1:48">
      <c r="A243" s="1105">
        <v>242</v>
      </c>
      <c r="B243" s="1105" t="s">
        <v>2796</v>
      </c>
      <c r="C243" s="1105" t="s">
        <v>986</v>
      </c>
      <c r="D243" s="1105" t="s">
        <v>189</v>
      </c>
      <c r="E243" s="1105" t="s">
        <v>2143</v>
      </c>
      <c r="F243" s="1105" t="s">
        <v>2487</v>
      </c>
      <c r="H243" s="1105" t="s">
        <v>2428</v>
      </c>
      <c r="I243" s="1105" t="s">
        <v>1031</v>
      </c>
      <c r="J243" s="1105" t="s">
        <v>2798</v>
      </c>
      <c r="K243" s="1105" t="s">
        <v>2799</v>
      </c>
      <c r="L243" s="1105" t="s">
        <v>2801</v>
      </c>
      <c r="M243" s="1105" t="s">
        <v>2570</v>
      </c>
      <c r="N243" s="1105" t="s">
        <v>2802</v>
      </c>
      <c r="P243" s="1105" t="s">
        <v>691</v>
      </c>
      <c r="Q243" s="1105" t="s">
        <v>638</v>
      </c>
      <c r="R243" s="1105" t="s">
        <v>642</v>
      </c>
      <c r="S243" s="1108" t="s">
        <v>2169</v>
      </c>
      <c r="T243" s="1105" t="s">
        <v>645</v>
      </c>
      <c r="U243" s="1105" t="s">
        <v>497</v>
      </c>
      <c r="V243" s="1105" t="s">
        <v>17</v>
      </c>
      <c r="W243" s="1105" t="s">
        <v>649</v>
      </c>
      <c r="X243" s="1105" t="s">
        <v>44</v>
      </c>
      <c r="Y243" s="1105" t="s">
        <v>659</v>
      </c>
      <c r="Z243" s="1105" t="s">
        <v>733</v>
      </c>
      <c r="AA243" s="1108" t="s">
        <v>2701</v>
      </c>
      <c r="AB243" s="1105" t="s">
        <v>661</v>
      </c>
      <c r="AC243" s="1105" t="s">
        <v>58</v>
      </c>
      <c r="AD243" s="1105" t="s">
        <v>266</v>
      </c>
      <c r="AE243" s="1105" t="s">
        <v>691</v>
      </c>
      <c r="AG243" s="1105" t="s">
        <v>661</v>
      </c>
      <c r="AH243" s="1105" t="s">
        <v>1069</v>
      </c>
      <c r="AI243" s="1105" t="s">
        <v>632</v>
      </c>
      <c r="AJ243" s="1105" t="s">
        <v>691</v>
      </c>
      <c r="AL243" s="1105" t="s">
        <v>661</v>
      </c>
      <c r="AM243" s="1105" t="s">
        <v>530</v>
      </c>
      <c r="AN243" s="1105" t="s">
        <v>739</v>
      </c>
      <c r="AO243" s="1105" t="s">
        <v>691</v>
      </c>
      <c r="AQ243" s="1105" t="s">
        <v>661</v>
      </c>
    </row>
    <row r="244" spans="1:48">
      <c r="A244" s="1105">
        <v>243</v>
      </c>
      <c r="B244" s="1105" t="s">
        <v>2796</v>
      </c>
      <c r="C244" s="1105" t="s">
        <v>986</v>
      </c>
      <c r="D244" s="1105" t="s">
        <v>189</v>
      </c>
      <c r="E244" s="1105" t="s">
        <v>2143</v>
      </c>
      <c r="F244" s="1105" t="s">
        <v>2487</v>
      </c>
      <c r="H244" s="1105" t="s">
        <v>827</v>
      </c>
      <c r="I244" s="1105" t="s">
        <v>257</v>
      </c>
      <c r="J244" s="1105" t="s">
        <v>2804</v>
      </c>
      <c r="K244" s="1105" t="s">
        <v>2361</v>
      </c>
      <c r="L244" s="1105" t="s">
        <v>2006</v>
      </c>
      <c r="M244" s="1105" t="s">
        <v>2807</v>
      </c>
      <c r="N244" s="1105" t="s">
        <v>1519</v>
      </c>
      <c r="P244" s="1105" t="s">
        <v>691</v>
      </c>
      <c r="Q244" s="1105" t="s">
        <v>638</v>
      </c>
      <c r="R244" s="1105" t="s">
        <v>642</v>
      </c>
      <c r="S244" s="1108" t="s">
        <v>2169</v>
      </c>
      <c r="T244" s="1105" t="s">
        <v>645</v>
      </c>
      <c r="U244" s="1105" t="s">
        <v>497</v>
      </c>
      <c r="V244" s="1105" t="s">
        <v>17</v>
      </c>
      <c r="W244" s="1105" t="s">
        <v>649</v>
      </c>
      <c r="X244" s="1105" t="s">
        <v>44</v>
      </c>
      <c r="Y244" s="1105" t="s">
        <v>659</v>
      </c>
      <c r="Z244" s="1105" t="s">
        <v>2809</v>
      </c>
      <c r="AA244" s="1108" t="s">
        <v>2701</v>
      </c>
      <c r="AB244" s="1105" t="s">
        <v>661</v>
      </c>
      <c r="AC244" s="1105" t="s">
        <v>58</v>
      </c>
      <c r="AD244" s="1105" t="s">
        <v>266</v>
      </c>
      <c r="AE244" s="1105" t="s">
        <v>691</v>
      </c>
      <c r="AG244" s="1105" t="s">
        <v>661</v>
      </c>
      <c r="AH244" s="1105" t="s">
        <v>69</v>
      </c>
      <c r="AI244" s="1105" t="s">
        <v>450</v>
      </c>
      <c r="AJ244" s="1105" t="s">
        <v>129</v>
      </c>
      <c r="AK244" s="1108" t="s">
        <v>129</v>
      </c>
      <c r="AL244" s="1105" t="s">
        <v>661</v>
      </c>
      <c r="AM244" s="1105" t="s">
        <v>1069</v>
      </c>
      <c r="AN244" s="1105" t="s">
        <v>632</v>
      </c>
      <c r="AO244" s="1105" t="s">
        <v>691</v>
      </c>
      <c r="AQ244" s="1105" t="s">
        <v>661</v>
      </c>
      <c r="AR244" s="1105" t="s">
        <v>530</v>
      </c>
      <c r="AS244" s="1105" t="s">
        <v>739</v>
      </c>
      <c r="AT244" s="1105" t="s">
        <v>1396</v>
      </c>
      <c r="AV244" s="1105" t="s">
        <v>661</v>
      </c>
    </row>
    <row r="245" spans="1:48">
      <c r="A245" s="1105">
        <v>244</v>
      </c>
      <c r="B245" s="1105" t="s">
        <v>2796</v>
      </c>
      <c r="C245" s="1105" t="s">
        <v>986</v>
      </c>
      <c r="D245" s="1105" t="s">
        <v>189</v>
      </c>
      <c r="E245" s="1105" t="s">
        <v>2143</v>
      </c>
      <c r="F245" s="1105" t="s">
        <v>2487</v>
      </c>
      <c r="H245" s="1105" t="s">
        <v>1737</v>
      </c>
      <c r="I245" s="1105" t="s">
        <v>2810</v>
      </c>
      <c r="J245" s="1105" t="s">
        <v>1223</v>
      </c>
      <c r="K245" s="1105" t="s">
        <v>2812</v>
      </c>
      <c r="L245" s="1105" t="s">
        <v>1159</v>
      </c>
      <c r="M245" s="1105" t="s">
        <v>2813</v>
      </c>
      <c r="N245" s="1105" t="s">
        <v>822</v>
      </c>
      <c r="P245" s="1105" t="s">
        <v>691</v>
      </c>
      <c r="Q245" s="1105" t="s">
        <v>638</v>
      </c>
      <c r="R245" s="1105" t="s">
        <v>642</v>
      </c>
      <c r="S245" s="1108" t="s">
        <v>2169</v>
      </c>
      <c r="T245" s="1105" t="s">
        <v>645</v>
      </c>
      <c r="U245" s="1105" t="s">
        <v>497</v>
      </c>
      <c r="V245" s="1105" t="s">
        <v>17</v>
      </c>
      <c r="W245" s="1105" t="s">
        <v>649</v>
      </c>
      <c r="X245" s="1105" t="s">
        <v>44</v>
      </c>
      <c r="Y245" s="1105" t="s">
        <v>659</v>
      </c>
      <c r="Z245" s="1105" t="s">
        <v>735</v>
      </c>
      <c r="AA245" s="1108" t="s">
        <v>2701</v>
      </c>
      <c r="AB245" s="1105" t="s">
        <v>661</v>
      </c>
      <c r="AC245" s="1105" t="s">
        <v>58</v>
      </c>
      <c r="AD245" s="1105" t="s">
        <v>266</v>
      </c>
      <c r="AE245" s="1105" t="s">
        <v>691</v>
      </c>
      <c r="AG245" s="1105" t="s">
        <v>661</v>
      </c>
      <c r="AH245" s="1105" t="s">
        <v>1069</v>
      </c>
      <c r="AI245" s="1105" t="s">
        <v>632</v>
      </c>
      <c r="AJ245" s="1105" t="s">
        <v>691</v>
      </c>
      <c r="AL245" s="1105" t="s">
        <v>661</v>
      </c>
      <c r="AM245" s="1105" t="s">
        <v>530</v>
      </c>
      <c r="AN245" s="1105" t="s">
        <v>739</v>
      </c>
      <c r="AO245" s="1105" t="s">
        <v>447</v>
      </c>
      <c r="AQ245" s="1105" t="s">
        <v>661</v>
      </c>
    </row>
    <row r="246" spans="1:48">
      <c r="A246" s="1105">
        <v>245</v>
      </c>
      <c r="B246" s="1105" t="s">
        <v>2796</v>
      </c>
      <c r="C246" s="1105" t="s">
        <v>986</v>
      </c>
      <c r="D246" s="1105" t="s">
        <v>189</v>
      </c>
      <c r="E246" s="1105" t="s">
        <v>2143</v>
      </c>
      <c r="F246" s="1105" t="s">
        <v>2487</v>
      </c>
      <c r="G246" s="1108">
        <v>44</v>
      </c>
      <c r="H246" s="1105" t="s">
        <v>2815</v>
      </c>
      <c r="I246" s="1105" t="s">
        <v>2816</v>
      </c>
      <c r="J246" s="1105" t="s">
        <v>2134</v>
      </c>
      <c r="K246" s="1105" t="s">
        <v>1749</v>
      </c>
      <c r="L246" s="1105" t="s">
        <v>2143</v>
      </c>
      <c r="M246" s="1105" t="s">
        <v>923</v>
      </c>
      <c r="N246" s="1105" t="s">
        <v>2214</v>
      </c>
      <c r="O246" s="1108" t="s">
        <v>2214</v>
      </c>
      <c r="P246" s="1105" t="s">
        <v>691</v>
      </c>
      <c r="Q246" s="1105" t="s">
        <v>638</v>
      </c>
      <c r="R246" s="1105" t="s">
        <v>642</v>
      </c>
      <c r="S246" s="1108" t="s">
        <v>2169</v>
      </c>
      <c r="T246" s="1105" t="s">
        <v>645</v>
      </c>
      <c r="U246" s="1105" t="s">
        <v>497</v>
      </c>
      <c r="V246" s="1105" t="s">
        <v>17</v>
      </c>
      <c r="W246" s="1105" t="s">
        <v>649</v>
      </c>
      <c r="X246" s="1105" t="s">
        <v>44</v>
      </c>
      <c r="Y246" s="1105" t="s">
        <v>659</v>
      </c>
      <c r="Z246" s="1105" t="s">
        <v>691</v>
      </c>
      <c r="AA246" s="1108" t="s">
        <v>2701</v>
      </c>
      <c r="AB246" s="1105" t="s">
        <v>661</v>
      </c>
      <c r="AC246" s="1105" t="s">
        <v>58</v>
      </c>
      <c r="AD246" s="1105" t="s">
        <v>266</v>
      </c>
      <c r="AE246" s="1105" t="s">
        <v>691</v>
      </c>
      <c r="AG246" s="1105" t="s">
        <v>661</v>
      </c>
      <c r="AH246" s="1105" t="s">
        <v>1069</v>
      </c>
      <c r="AI246" s="1105" t="s">
        <v>632</v>
      </c>
      <c r="AJ246" s="1105" t="s">
        <v>691</v>
      </c>
      <c r="AL246" s="1105" t="s">
        <v>661</v>
      </c>
      <c r="AM246" s="1105" t="s">
        <v>530</v>
      </c>
      <c r="AN246" s="1105" t="s">
        <v>739</v>
      </c>
      <c r="AO246" s="1105" t="s">
        <v>781</v>
      </c>
      <c r="AQ246" s="1105" t="s">
        <v>661</v>
      </c>
    </row>
    <row r="247" spans="1:48">
      <c r="A247" s="1105">
        <v>246</v>
      </c>
      <c r="B247" s="1105" t="s">
        <v>2796</v>
      </c>
      <c r="C247" s="1105" t="s">
        <v>986</v>
      </c>
      <c r="D247" s="1105" t="s">
        <v>189</v>
      </c>
      <c r="E247" s="1105" t="s">
        <v>2143</v>
      </c>
      <c r="F247" s="1105" t="s">
        <v>2487</v>
      </c>
      <c r="H247" s="1105" t="s">
        <v>736</v>
      </c>
      <c r="I247" s="1105" t="s">
        <v>2817</v>
      </c>
      <c r="J247" s="1105" t="s">
        <v>2178</v>
      </c>
      <c r="K247" s="1105" t="s">
        <v>2486</v>
      </c>
      <c r="L247" s="1105" t="s">
        <v>1490</v>
      </c>
      <c r="M247" s="1105" t="s">
        <v>2818</v>
      </c>
      <c r="N247" s="1105" t="s">
        <v>613</v>
      </c>
      <c r="P247" s="1105" t="s">
        <v>691</v>
      </c>
      <c r="Q247" s="1105" t="s">
        <v>638</v>
      </c>
      <c r="R247" s="1105" t="s">
        <v>642</v>
      </c>
      <c r="S247" s="1108" t="s">
        <v>2169</v>
      </c>
      <c r="T247" s="1105" t="s">
        <v>645</v>
      </c>
      <c r="U247" s="1105" t="s">
        <v>497</v>
      </c>
      <c r="V247" s="1105" t="s">
        <v>17</v>
      </c>
      <c r="W247" s="1105" t="s">
        <v>649</v>
      </c>
      <c r="X247" s="1105" t="s">
        <v>44</v>
      </c>
      <c r="Y247" s="1105" t="s">
        <v>659</v>
      </c>
      <c r="Z247" s="1105" t="s">
        <v>2794</v>
      </c>
      <c r="AA247" s="1108" t="s">
        <v>2701</v>
      </c>
      <c r="AB247" s="1105" t="s">
        <v>661</v>
      </c>
      <c r="AC247" s="1105" t="s">
        <v>58</v>
      </c>
      <c r="AD247" s="1105" t="s">
        <v>266</v>
      </c>
      <c r="AE247" s="1105" t="s">
        <v>691</v>
      </c>
      <c r="AG247" s="1105" t="s">
        <v>661</v>
      </c>
      <c r="AH247" s="1105" t="s">
        <v>1069</v>
      </c>
      <c r="AI247" s="1105" t="s">
        <v>632</v>
      </c>
      <c r="AJ247" s="1105" t="s">
        <v>691</v>
      </c>
      <c r="AL247" s="1105" t="s">
        <v>661</v>
      </c>
      <c r="AM247" s="1105" t="s">
        <v>530</v>
      </c>
      <c r="AN247" s="1105" t="s">
        <v>739</v>
      </c>
      <c r="AO247" s="1105" t="s">
        <v>151</v>
      </c>
      <c r="AQ247" s="1105" t="s">
        <v>661</v>
      </c>
    </row>
    <row r="248" spans="1:48">
      <c r="A248" s="1105">
        <v>247</v>
      </c>
      <c r="B248" s="1105" t="s">
        <v>2796</v>
      </c>
      <c r="C248" s="1105" t="s">
        <v>986</v>
      </c>
      <c r="D248" s="1105" t="s">
        <v>189</v>
      </c>
      <c r="E248" s="1105" t="s">
        <v>2143</v>
      </c>
      <c r="F248" s="1105" t="s">
        <v>2487</v>
      </c>
      <c r="H248" s="1105" t="s">
        <v>1450</v>
      </c>
      <c r="I248" s="1105" t="s">
        <v>2823</v>
      </c>
      <c r="J248" s="1105" t="s">
        <v>1625</v>
      </c>
      <c r="K248" s="1105" t="s">
        <v>995</v>
      </c>
      <c r="L248" s="1105" t="s">
        <v>2826</v>
      </c>
      <c r="M248" s="1105" t="s">
        <v>2827</v>
      </c>
      <c r="N248" s="1105" t="s">
        <v>2830</v>
      </c>
      <c r="P248" s="1105" t="s">
        <v>691</v>
      </c>
      <c r="Q248" s="1105" t="s">
        <v>638</v>
      </c>
      <c r="R248" s="1105" t="s">
        <v>642</v>
      </c>
      <c r="S248" s="1108" t="s">
        <v>2169</v>
      </c>
      <c r="T248" s="1105" t="s">
        <v>645</v>
      </c>
      <c r="U248" s="1105" t="s">
        <v>497</v>
      </c>
      <c r="V248" s="1105" t="s">
        <v>17</v>
      </c>
      <c r="W248" s="1105" t="s">
        <v>649</v>
      </c>
      <c r="X248" s="1105" t="s">
        <v>44</v>
      </c>
      <c r="Y248" s="1105" t="s">
        <v>659</v>
      </c>
      <c r="Z248" s="1105" t="s">
        <v>2297</v>
      </c>
      <c r="AA248" s="1108" t="s">
        <v>2701</v>
      </c>
      <c r="AB248" s="1105" t="s">
        <v>661</v>
      </c>
      <c r="AC248" s="1105" t="s">
        <v>58</v>
      </c>
      <c r="AD248" s="1105" t="s">
        <v>266</v>
      </c>
      <c r="AE248" s="1105" t="s">
        <v>691</v>
      </c>
      <c r="AG248" s="1105" t="s">
        <v>661</v>
      </c>
      <c r="AH248" s="1105" t="s">
        <v>1069</v>
      </c>
      <c r="AI248" s="1105" t="s">
        <v>632</v>
      </c>
      <c r="AJ248" s="1105" t="s">
        <v>691</v>
      </c>
      <c r="AL248" s="1105" t="s">
        <v>661</v>
      </c>
      <c r="AM248" s="1105" t="s">
        <v>530</v>
      </c>
      <c r="AN248" s="1105" t="s">
        <v>739</v>
      </c>
      <c r="AO248" s="1105" t="s">
        <v>1493</v>
      </c>
      <c r="AQ248" s="1105" t="s">
        <v>661</v>
      </c>
    </row>
    <row r="249" spans="1:48">
      <c r="A249" s="1105">
        <v>248</v>
      </c>
      <c r="B249" s="1105" t="s">
        <v>2796</v>
      </c>
      <c r="C249" s="1105" t="s">
        <v>986</v>
      </c>
      <c r="D249" s="1105" t="s">
        <v>189</v>
      </c>
      <c r="E249" s="1105" t="s">
        <v>2143</v>
      </c>
      <c r="F249" s="1105" t="s">
        <v>2487</v>
      </c>
      <c r="H249" s="1105" t="s">
        <v>2831</v>
      </c>
      <c r="I249" s="1105" t="s">
        <v>2832</v>
      </c>
      <c r="J249" s="1105" t="s">
        <v>2834</v>
      </c>
      <c r="K249" s="1105" t="s">
        <v>620</v>
      </c>
      <c r="L249" s="1105" t="s">
        <v>2835</v>
      </c>
      <c r="M249" s="1105" t="s">
        <v>496</v>
      </c>
      <c r="N249" s="1105" t="s">
        <v>2618</v>
      </c>
      <c r="P249" s="1105" t="s">
        <v>691</v>
      </c>
      <c r="Q249" s="1105" t="s">
        <v>638</v>
      </c>
      <c r="R249" s="1105" t="s">
        <v>642</v>
      </c>
      <c r="S249" s="1108" t="s">
        <v>2169</v>
      </c>
      <c r="T249" s="1105" t="s">
        <v>645</v>
      </c>
      <c r="U249" s="1105" t="s">
        <v>497</v>
      </c>
      <c r="V249" s="1105" t="s">
        <v>17</v>
      </c>
      <c r="W249" s="1105" t="s">
        <v>649</v>
      </c>
      <c r="X249" s="1105" t="s">
        <v>44</v>
      </c>
      <c r="Y249" s="1105" t="s">
        <v>659</v>
      </c>
      <c r="Z249" s="1105" t="s">
        <v>2836</v>
      </c>
      <c r="AA249" s="1108" t="s">
        <v>2701</v>
      </c>
      <c r="AB249" s="1105" t="s">
        <v>661</v>
      </c>
      <c r="AC249" s="1105" t="s">
        <v>58</v>
      </c>
      <c r="AD249" s="1105" t="s">
        <v>266</v>
      </c>
      <c r="AE249" s="1105" t="s">
        <v>691</v>
      </c>
      <c r="AG249" s="1105" t="s">
        <v>661</v>
      </c>
      <c r="AH249" s="1105" t="s">
        <v>1069</v>
      </c>
      <c r="AI249" s="1105" t="s">
        <v>632</v>
      </c>
      <c r="AJ249" s="1105" t="s">
        <v>691</v>
      </c>
      <c r="AL249" s="1105" t="s">
        <v>661</v>
      </c>
      <c r="AM249" s="1105" t="s">
        <v>530</v>
      </c>
      <c r="AN249" s="1105" t="s">
        <v>739</v>
      </c>
      <c r="AO249" s="1105" t="s">
        <v>73</v>
      </c>
      <c r="AQ249" s="1105" t="s">
        <v>661</v>
      </c>
    </row>
    <row r="250" spans="1:48">
      <c r="A250" s="1105">
        <v>249</v>
      </c>
      <c r="B250" s="1105" t="s">
        <v>2796</v>
      </c>
      <c r="C250" s="1105" t="s">
        <v>986</v>
      </c>
      <c r="D250" s="1105" t="s">
        <v>189</v>
      </c>
      <c r="E250" s="1105" t="s">
        <v>2143</v>
      </c>
      <c r="F250" s="1105" t="s">
        <v>2487</v>
      </c>
      <c r="H250" s="1105" t="s">
        <v>2837</v>
      </c>
      <c r="I250" s="1105" t="s">
        <v>2838</v>
      </c>
      <c r="J250" s="1105" t="s">
        <v>422</v>
      </c>
      <c r="K250" s="1105" t="s">
        <v>2500</v>
      </c>
      <c r="L250" s="1105" t="s">
        <v>231</v>
      </c>
      <c r="M250" s="1105" t="s">
        <v>179</v>
      </c>
      <c r="N250" s="1105" t="s">
        <v>2839</v>
      </c>
      <c r="P250" s="1105" t="s">
        <v>691</v>
      </c>
      <c r="Q250" s="1105" t="s">
        <v>638</v>
      </c>
      <c r="R250" s="1105" t="s">
        <v>642</v>
      </c>
      <c r="S250" s="1108" t="s">
        <v>2169</v>
      </c>
      <c r="T250" s="1105" t="s">
        <v>645</v>
      </c>
      <c r="U250" s="1105" t="s">
        <v>497</v>
      </c>
      <c r="V250" s="1105" t="s">
        <v>17</v>
      </c>
      <c r="W250" s="1105" t="s">
        <v>649</v>
      </c>
      <c r="X250" s="1105" t="s">
        <v>44</v>
      </c>
      <c r="Y250" s="1105" t="s">
        <v>659</v>
      </c>
      <c r="Z250" s="1105" t="s">
        <v>691</v>
      </c>
      <c r="AA250" s="1108" t="s">
        <v>2701</v>
      </c>
      <c r="AB250" s="1105" t="s">
        <v>661</v>
      </c>
      <c r="AC250" s="1105" t="s">
        <v>58</v>
      </c>
      <c r="AD250" s="1105" t="s">
        <v>266</v>
      </c>
      <c r="AE250" s="1105" t="s">
        <v>691</v>
      </c>
      <c r="AG250" s="1105" t="s">
        <v>661</v>
      </c>
      <c r="AH250" s="1105" t="s">
        <v>1069</v>
      </c>
      <c r="AI250" s="1105" t="s">
        <v>632</v>
      </c>
      <c r="AJ250" s="1105" t="s">
        <v>691</v>
      </c>
      <c r="AL250" s="1105" t="s">
        <v>661</v>
      </c>
      <c r="AM250" s="1105" t="s">
        <v>530</v>
      </c>
      <c r="AN250" s="1105" t="s">
        <v>739</v>
      </c>
      <c r="AO250" s="1105" t="s">
        <v>849</v>
      </c>
      <c r="AQ250" s="1105" t="s">
        <v>661</v>
      </c>
    </row>
    <row r="251" spans="1:48">
      <c r="A251" s="1105">
        <v>250</v>
      </c>
      <c r="B251" s="1105" t="s">
        <v>2796</v>
      </c>
      <c r="C251" s="1105" t="s">
        <v>986</v>
      </c>
      <c r="D251" s="1105" t="s">
        <v>189</v>
      </c>
      <c r="E251" s="1105" t="s">
        <v>2143</v>
      </c>
      <c r="F251" s="1105" t="s">
        <v>2487</v>
      </c>
      <c r="H251" s="1105" t="s">
        <v>2841</v>
      </c>
      <c r="I251" s="1105" t="s">
        <v>2842</v>
      </c>
      <c r="J251" s="1105" t="s">
        <v>2843</v>
      </c>
      <c r="K251" s="1105" t="s">
        <v>1534</v>
      </c>
      <c r="L251" s="1105" t="s">
        <v>2844</v>
      </c>
      <c r="M251" s="1105" t="s">
        <v>2845</v>
      </c>
      <c r="N251" s="1105" t="s">
        <v>2846</v>
      </c>
      <c r="P251" s="1105" t="s">
        <v>691</v>
      </c>
      <c r="Q251" s="1105" t="s">
        <v>638</v>
      </c>
      <c r="R251" s="1105" t="s">
        <v>642</v>
      </c>
      <c r="S251" s="1108" t="s">
        <v>2169</v>
      </c>
      <c r="T251" s="1105" t="s">
        <v>645</v>
      </c>
      <c r="U251" s="1105" t="s">
        <v>497</v>
      </c>
      <c r="V251" s="1105" t="s">
        <v>17</v>
      </c>
      <c r="W251" s="1105" t="s">
        <v>649</v>
      </c>
      <c r="X251" s="1105" t="s">
        <v>44</v>
      </c>
      <c r="Y251" s="1105" t="s">
        <v>659</v>
      </c>
      <c r="Z251" s="1105" t="s">
        <v>2809</v>
      </c>
      <c r="AA251" s="1108" t="s">
        <v>2701</v>
      </c>
      <c r="AB251" s="1105" t="s">
        <v>661</v>
      </c>
      <c r="AC251" s="1105" t="s">
        <v>58</v>
      </c>
      <c r="AD251" s="1105" t="s">
        <v>266</v>
      </c>
      <c r="AE251" s="1105" t="s">
        <v>691</v>
      </c>
      <c r="AG251" s="1105" t="s">
        <v>661</v>
      </c>
      <c r="AH251" s="1105" t="s">
        <v>1069</v>
      </c>
      <c r="AI251" s="1105" t="s">
        <v>632</v>
      </c>
      <c r="AJ251" s="1105" t="s">
        <v>691</v>
      </c>
      <c r="AL251" s="1105" t="s">
        <v>661</v>
      </c>
      <c r="AM251" s="1105" t="s">
        <v>530</v>
      </c>
      <c r="AN251" s="1105" t="s">
        <v>739</v>
      </c>
      <c r="AO251" s="1105" t="s">
        <v>852</v>
      </c>
      <c r="AQ251" s="1105" t="s">
        <v>661</v>
      </c>
    </row>
    <row r="252" spans="1:48">
      <c r="A252" s="1105">
        <v>251</v>
      </c>
      <c r="B252" s="1105" t="s">
        <v>2796</v>
      </c>
      <c r="C252" s="1105" t="s">
        <v>986</v>
      </c>
      <c r="D252" s="1105" t="s">
        <v>189</v>
      </c>
      <c r="E252" s="1105" t="s">
        <v>2143</v>
      </c>
      <c r="F252" s="1105" t="s">
        <v>2487</v>
      </c>
      <c r="G252" s="1108">
        <v>44</v>
      </c>
      <c r="H252" s="1105" t="s">
        <v>2847</v>
      </c>
      <c r="I252" s="1105" t="s">
        <v>2848</v>
      </c>
      <c r="J252" s="1105" t="s">
        <v>2849</v>
      </c>
      <c r="K252" s="1105" t="s">
        <v>2850</v>
      </c>
      <c r="L252" s="1105" t="s">
        <v>2420</v>
      </c>
      <c r="M252" s="1105" t="s">
        <v>2851</v>
      </c>
      <c r="N252" s="1105" t="s">
        <v>2852</v>
      </c>
      <c r="P252" s="1105" t="s">
        <v>691</v>
      </c>
      <c r="Q252" s="1105" t="s">
        <v>638</v>
      </c>
      <c r="R252" s="1105" t="s">
        <v>642</v>
      </c>
      <c r="S252" s="1108" t="s">
        <v>2169</v>
      </c>
      <c r="T252" s="1105" t="s">
        <v>645</v>
      </c>
      <c r="U252" s="1105" t="s">
        <v>497</v>
      </c>
      <c r="V252" s="1105" t="s">
        <v>17</v>
      </c>
      <c r="W252" s="1105" t="s">
        <v>649</v>
      </c>
      <c r="X252" s="1105" t="s">
        <v>44</v>
      </c>
      <c r="Y252" s="1105" t="s">
        <v>659</v>
      </c>
      <c r="Z252" s="1105" t="s">
        <v>1344</v>
      </c>
      <c r="AA252" s="1105" t="s">
        <v>2701</v>
      </c>
      <c r="AB252" s="1105" t="s">
        <v>661</v>
      </c>
      <c r="AC252" s="1105" t="s">
        <v>58</v>
      </c>
      <c r="AD252" s="1105" t="s">
        <v>266</v>
      </c>
      <c r="AE252" s="1105" t="s">
        <v>691</v>
      </c>
      <c r="AG252" s="1105" t="s">
        <v>661</v>
      </c>
      <c r="AH252" s="1105" t="s">
        <v>1069</v>
      </c>
      <c r="AI252" s="1105" t="s">
        <v>632</v>
      </c>
      <c r="AJ252" s="1105" t="s">
        <v>691</v>
      </c>
      <c r="AL252" s="1105" t="s">
        <v>661</v>
      </c>
      <c r="AM252" s="1105" t="s">
        <v>530</v>
      </c>
      <c r="AN252" s="1105" t="s">
        <v>739</v>
      </c>
      <c r="AO252" s="1105" t="s">
        <v>2794</v>
      </c>
      <c r="AQ252" s="1105" t="s">
        <v>661</v>
      </c>
    </row>
    <row r="253" spans="1:48">
      <c r="A253" s="1105">
        <v>252</v>
      </c>
      <c r="B253" s="1105" t="s">
        <v>2796</v>
      </c>
      <c r="C253" s="1105" t="s">
        <v>986</v>
      </c>
      <c r="D253" s="1105" t="s">
        <v>189</v>
      </c>
      <c r="E253" s="1105" t="s">
        <v>2143</v>
      </c>
      <c r="F253" s="1105" t="s">
        <v>2487</v>
      </c>
      <c r="H253" s="1105" t="s">
        <v>2853</v>
      </c>
      <c r="I253" s="1105" t="s">
        <v>607</v>
      </c>
      <c r="J253" s="1105" t="s">
        <v>2854</v>
      </c>
      <c r="K253" s="1105" t="s">
        <v>2855</v>
      </c>
      <c r="L253" s="1105" t="s">
        <v>2856</v>
      </c>
      <c r="M253" s="1105" t="s">
        <v>2857</v>
      </c>
      <c r="N253" s="1105" t="s">
        <v>2859</v>
      </c>
      <c r="P253" s="1105" t="s">
        <v>691</v>
      </c>
      <c r="Q253" s="1105" t="s">
        <v>638</v>
      </c>
      <c r="R253" s="1105" t="s">
        <v>642</v>
      </c>
      <c r="S253" s="1108" t="s">
        <v>2860</v>
      </c>
      <c r="T253" s="1105" t="s">
        <v>645</v>
      </c>
      <c r="U253" s="1105" t="s">
        <v>497</v>
      </c>
      <c r="V253" s="1105" t="s">
        <v>17</v>
      </c>
      <c r="W253" s="1105" t="s">
        <v>649</v>
      </c>
      <c r="X253" s="1105" t="s">
        <v>44</v>
      </c>
      <c r="Y253" s="1105" t="s">
        <v>659</v>
      </c>
      <c r="Z253" s="1105" t="s">
        <v>73</v>
      </c>
      <c r="AA253" s="1108" t="s">
        <v>2701</v>
      </c>
      <c r="AB253" s="1105" t="s">
        <v>661</v>
      </c>
      <c r="AC253" s="1105" t="s">
        <v>58</v>
      </c>
      <c r="AD253" s="1105" t="s">
        <v>266</v>
      </c>
      <c r="AE253" s="1105" t="s">
        <v>691</v>
      </c>
      <c r="AG253" s="1105" t="s">
        <v>661</v>
      </c>
      <c r="AH253" s="1105" t="s">
        <v>1069</v>
      </c>
      <c r="AI253" s="1105" t="s">
        <v>632</v>
      </c>
      <c r="AJ253" s="1105" t="s">
        <v>691</v>
      </c>
      <c r="AL253" s="1105" t="s">
        <v>661</v>
      </c>
      <c r="AM253" s="1105" t="s">
        <v>530</v>
      </c>
      <c r="AN253" s="1105" t="s">
        <v>739</v>
      </c>
      <c r="AO253" s="1105" t="s">
        <v>781</v>
      </c>
      <c r="AQ253" s="1105" t="s">
        <v>661</v>
      </c>
    </row>
    <row r="254" spans="1:48">
      <c r="A254" s="1105">
        <v>253</v>
      </c>
      <c r="B254" s="1105" t="s">
        <v>2796</v>
      </c>
      <c r="C254" s="1105" t="s">
        <v>986</v>
      </c>
      <c r="D254" s="1105" t="s">
        <v>189</v>
      </c>
      <c r="E254" s="1105" t="s">
        <v>2143</v>
      </c>
      <c r="F254" s="1105" t="s">
        <v>2487</v>
      </c>
      <c r="H254" s="1105" t="s">
        <v>1092</v>
      </c>
      <c r="I254" s="1105" t="s">
        <v>2805</v>
      </c>
      <c r="J254" s="1105" t="s">
        <v>2861</v>
      </c>
      <c r="K254" s="1105" t="s">
        <v>865</v>
      </c>
      <c r="L254" s="1105" t="s">
        <v>2363</v>
      </c>
      <c r="M254" s="1105" t="s">
        <v>2863</v>
      </c>
      <c r="N254" s="1105" t="s">
        <v>2255</v>
      </c>
      <c r="P254" s="1105" t="s">
        <v>691</v>
      </c>
      <c r="Q254" s="1105" t="s">
        <v>638</v>
      </c>
      <c r="R254" s="1105" t="s">
        <v>642</v>
      </c>
      <c r="S254" s="1108" t="s">
        <v>2169</v>
      </c>
      <c r="T254" s="1105" t="s">
        <v>645</v>
      </c>
      <c r="U254" s="1105" t="s">
        <v>497</v>
      </c>
      <c r="V254" s="1105" t="s">
        <v>17</v>
      </c>
      <c r="W254" s="1105" t="s">
        <v>649</v>
      </c>
      <c r="X254" s="1105" t="s">
        <v>44</v>
      </c>
      <c r="Y254" s="1105" t="s">
        <v>659</v>
      </c>
      <c r="Z254" s="1105" t="s">
        <v>691</v>
      </c>
      <c r="AA254" s="1108" t="s">
        <v>2701</v>
      </c>
      <c r="AB254" s="1105" t="s">
        <v>661</v>
      </c>
      <c r="AC254" s="1105" t="s">
        <v>58</v>
      </c>
      <c r="AD254" s="1105" t="s">
        <v>266</v>
      </c>
      <c r="AE254" s="1105" t="s">
        <v>691</v>
      </c>
      <c r="AG254" s="1105" t="s">
        <v>661</v>
      </c>
      <c r="AH254" s="1105" t="s">
        <v>1069</v>
      </c>
      <c r="AI254" s="1105" t="s">
        <v>632</v>
      </c>
      <c r="AJ254" s="1105" t="s">
        <v>691</v>
      </c>
      <c r="AL254" s="1105" t="s">
        <v>661</v>
      </c>
      <c r="AM254" s="1105" t="s">
        <v>530</v>
      </c>
      <c r="AN254" s="1105" t="s">
        <v>739</v>
      </c>
      <c r="AO254" s="1105" t="s">
        <v>1231</v>
      </c>
      <c r="AQ254" s="1105" t="s">
        <v>661</v>
      </c>
    </row>
    <row r="255" spans="1:48">
      <c r="A255" s="1105">
        <v>254</v>
      </c>
      <c r="B255" s="1105" t="s">
        <v>2796</v>
      </c>
      <c r="C255" s="1105" t="s">
        <v>986</v>
      </c>
      <c r="D255" s="1105" t="s">
        <v>189</v>
      </c>
      <c r="E255" s="1105" t="s">
        <v>2143</v>
      </c>
      <c r="F255" s="1105" t="s">
        <v>2487</v>
      </c>
      <c r="H255" s="1105" t="s">
        <v>2019</v>
      </c>
      <c r="I255" s="1105" t="s">
        <v>912</v>
      </c>
      <c r="J255" s="1105" t="s">
        <v>2864</v>
      </c>
      <c r="K255" s="1105" t="s">
        <v>676</v>
      </c>
      <c r="L255" s="1105" t="s">
        <v>2245</v>
      </c>
      <c r="M255" s="1105" t="s">
        <v>507</v>
      </c>
      <c r="N255" s="1105" t="s">
        <v>2865</v>
      </c>
      <c r="P255" s="1105" t="s">
        <v>691</v>
      </c>
      <c r="Q255" s="1105" t="s">
        <v>638</v>
      </c>
      <c r="R255" s="1105" t="s">
        <v>642</v>
      </c>
      <c r="S255" s="1108" t="s">
        <v>2169</v>
      </c>
      <c r="T255" s="1105" t="s">
        <v>645</v>
      </c>
      <c r="U255" s="1105" t="s">
        <v>497</v>
      </c>
      <c r="V255" s="1105" t="s">
        <v>17</v>
      </c>
      <c r="W255" s="1105" t="s">
        <v>649</v>
      </c>
      <c r="X255" s="1105" t="s">
        <v>44</v>
      </c>
      <c r="Y255" s="1105" t="s">
        <v>659</v>
      </c>
      <c r="Z255" s="1105" t="s">
        <v>434</v>
      </c>
      <c r="AA255" s="1108" t="s">
        <v>2701</v>
      </c>
      <c r="AB255" s="1105" t="s">
        <v>224</v>
      </c>
      <c r="AC255" s="1105" t="s">
        <v>58</v>
      </c>
      <c r="AD255" s="1105" t="s">
        <v>266</v>
      </c>
      <c r="AE255" s="1105" t="s">
        <v>691</v>
      </c>
      <c r="AG255" s="1105" t="s">
        <v>224</v>
      </c>
      <c r="AH255" s="1105" t="s">
        <v>392</v>
      </c>
      <c r="AI255" s="1105" t="s">
        <v>694</v>
      </c>
      <c r="AJ255" s="1105" t="s">
        <v>1151</v>
      </c>
      <c r="AK255" s="1108" t="s">
        <v>1151</v>
      </c>
      <c r="AL255" s="1105" t="s">
        <v>224</v>
      </c>
      <c r="AM255" s="1105" t="s">
        <v>1069</v>
      </c>
      <c r="AN255" s="1105" t="s">
        <v>632</v>
      </c>
      <c r="AO255" s="1105" t="s">
        <v>691</v>
      </c>
      <c r="AQ255" s="1105" t="s">
        <v>224</v>
      </c>
      <c r="AR255" s="1108" t="s">
        <v>530</v>
      </c>
      <c r="AS255" s="1108" t="s">
        <v>739</v>
      </c>
      <c r="AT255" s="1108" t="s">
        <v>1151</v>
      </c>
      <c r="AV255" s="1108" t="s">
        <v>224</v>
      </c>
    </row>
    <row r="256" spans="1:48">
      <c r="A256" s="1105">
        <v>255</v>
      </c>
      <c r="B256" s="1105" t="s">
        <v>2796</v>
      </c>
      <c r="C256" s="1105" t="s">
        <v>986</v>
      </c>
      <c r="D256" s="1105" t="s">
        <v>189</v>
      </c>
      <c r="E256" s="1105" t="s">
        <v>2143</v>
      </c>
      <c r="F256" s="1105" t="s">
        <v>2487</v>
      </c>
      <c r="H256" s="1105" t="s">
        <v>2866</v>
      </c>
      <c r="I256" s="1105" t="s">
        <v>2868</v>
      </c>
      <c r="J256" s="1105" t="s">
        <v>2869</v>
      </c>
      <c r="K256" s="1105" t="s">
        <v>1627</v>
      </c>
      <c r="L256" s="1105" t="s">
        <v>2870</v>
      </c>
      <c r="M256" s="1105" t="s">
        <v>2871</v>
      </c>
      <c r="N256" s="1105" t="s">
        <v>2872</v>
      </c>
      <c r="P256" s="1105" t="s">
        <v>691</v>
      </c>
      <c r="Q256" s="1105" t="s">
        <v>638</v>
      </c>
      <c r="R256" s="1105" t="s">
        <v>642</v>
      </c>
      <c r="S256" s="1108" t="s">
        <v>2169</v>
      </c>
      <c r="T256" s="1105" t="s">
        <v>645</v>
      </c>
      <c r="U256" s="1105" t="s">
        <v>497</v>
      </c>
      <c r="V256" s="1105" t="s">
        <v>17</v>
      </c>
      <c r="W256" s="1105" t="s">
        <v>649</v>
      </c>
      <c r="X256" s="1105" t="s">
        <v>44</v>
      </c>
      <c r="Y256" s="1105" t="s">
        <v>659</v>
      </c>
      <c r="Z256" s="1105" t="s">
        <v>908</v>
      </c>
      <c r="AA256" s="1105" t="s">
        <v>2701</v>
      </c>
      <c r="AB256" s="1105" t="s">
        <v>661</v>
      </c>
      <c r="AC256" s="1105" t="s">
        <v>58</v>
      </c>
      <c r="AD256" s="1105" t="s">
        <v>266</v>
      </c>
      <c r="AE256" s="1105" t="s">
        <v>691</v>
      </c>
      <c r="AG256" s="1105" t="s">
        <v>661</v>
      </c>
      <c r="AH256" s="1105" t="s">
        <v>1069</v>
      </c>
      <c r="AI256" s="1105" t="s">
        <v>632</v>
      </c>
      <c r="AJ256" s="1105" t="s">
        <v>691</v>
      </c>
      <c r="AL256" s="1105" t="s">
        <v>661</v>
      </c>
      <c r="AM256" s="1105" t="s">
        <v>530</v>
      </c>
      <c r="AN256" s="1105" t="s">
        <v>739</v>
      </c>
      <c r="AO256" s="1105" t="s">
        <v>512</v>
      </c>
      <c r="AQ256" s="1105" t="s">
        <v>661</v>
      </c>
    </row>
    <row r="257" spans="1:63">
      <c r="A257" s="1105">
        <v>256</v>
      </c>
      <c r="B257" s="1105" t="s">
        <v>2796</v>
      </c>
      <c r="C257" s="1105" t="s">
        <v>986</v>
      </c>
      <c r="D257" s="1105" t="s">
        <v>189</v>
      </c>
      <c r="E257" s="1105" t="s">
        <v>2143</v>
      </c>
      <c r="F257" s="1105" t="s">
        <v>2487</v>
      </c>
      <c r="H257" s="1105" t="s">
        <v>245</v>
      </c>
      <c r="I257" s="1105" t="s">
        <v>2873</v>
      </c>
      <c r="J257" s="1105" t="s">
        <v>2874</v>
      </c>
      <c r="K257" s="1105" t="s">
        <v>2031</v>
      </c>
      <c r="L257" s="1105" t="s">
        <v>2875</v>
      </c>
      <c r="M257" s="1105" t="s">
        <v>2877</v>
      </c>
      <c r="N257" s="1105" t="s">
        <v>2880</v>
      </c>
      <c r="P257" s="1105" t="s">
        <v>691</v>
      </c>
      <c r="Q257" s="1105" t="s">
        <v>638</v>
      </c>
      <c r="R257" s="1105" t="s">
        <v>642</v>
      </c>
      <c r="S257" s="1108" t="s">
        <v>2169</v>
      </c>
      <c r="T257" s="1105" t="s">
        <v>645</v>
      </c>
      <c r="U257" s="1105" t="s">
        <v>497</v>
      </c>
      <c r="V257" s="1105" t="s">
        <v>17</v>
      </c>
      <c r="W257" s="1105" t="s">
        <v>649</v>
      </c>
      <c r="X257" s="1105" t="s">
        <v>44</v>
      </c>
      <c r="Y257" s="1105" t="s">
        <v>659</v>
      </c>
      <c r="Z257" s="1105" t="s">
        <v>328</v>
      </c>
      <c r="AA257" s="1108" t="s">
        <v>2701</v>
      </c>
      <c r="AB257" s="1105" t="s">
        <v>661</v>
      </c>
      <c r="AC257" s="1105" t="s">
        <v>58</v>
      </c>
      <c r="AD257" s="1105" t="s">
        <v>266</v>
      </c>
      <c r="AE257" s="1105" t="s">
        <v>691</v>
      </c>
      <c r="AG257" s="1105" t="s">
        <v>661</v>
      </c>
      <c r="AH257" s="1108" t="s">
        <v>1069</v>
      </c>
      <c r="AI257" s="1108" t="s">
        <v>632</v>
      </c>
      <c r="AJ257" s="1108" t="s">
        <v>691</v>
      </c>
      <c r="AL257" s="1108" t="s">
        <v>661</v>
      </c>
      <c r="AM257" s="1108" t="s">
        <v>530</v>
      </c>
      <c r="AN257" s="1108" t="s">
        <v>739</v>
      </c>
      <c r="AO257" s="1108" t="s">
        <v>1471</v>
      </c>
      <c r="AQ257" s="1108" t="s">
        <v>661</v>
      </c>
    </row>
    <row r="258" spans="1:63">
      <c r="A258" s="1105">
        <v>257</v>
      </c>
      <c r="B258" s="1105" t="s">
        <v>2796</v>
      </c>
      <c r="C258" s="1105" t="s">
        <v>986</v>
      </c>
      <c r="D258" s="1105" t="s">
        <v>189</v>
      </c>
      <c r="E258" s="1105" t="s">
        <v>2143</v>
      </c>
      <c r="F258" s="1105" t="s">
        <v>2487</v>
      </c>
      <c r="G258" s="1105">
        <v>44</v>
      </c>
      <c r="H258" s="1105" t="s">
        <v>2462</v>
      </c>
      <c r="I258" s="1105" t="s">
        <v>2881</v>
      </c>
      <c r="J258" s="1105" t="s">
        <v>2882</v>
      </c>
      <c r="K258" s="1105" t="s">
        <v>2884</v>
      </c>
      <c r="L258" s="1105" t="s">
        <v>2885</v>
      </c>
      <c r="M258" s="1105" t="s">
        <v>2888</v>
      </c>
      <c r="N258" s="1105" t="s">
        <v>1113</v>
      </c>
      <c r="P258" s="1105" t="s">
        <v>691</v>
      </c>
      <c r="Q258" s="1105" t="s">
        <v>638</v>
      </c>
      <c r="R258" s="1105" t="s">
        <v>642</v>
      </c>
      <c r="S258" s="1108" t="s">
        <v>2169</v>
      </c>
      <c r="T258" s="1105" t="s">
        <v>645</v>
      </c>
      <c r="U258" s="1105" t="s">
        <v>497</v>
      </c>
      <c r="V258" s="1105" t="s">
        <v>17</v>
      </c>
      <c r="W258" s="1105" t="s">
        <v>649</v>
      </c>
      <c r="X258" s="1105" t="s">
        <v>44</v>
      </c>
      <c r="Y258" s="1105" t="s">
        <v>659</v>
      </c>
      <c r="Z258" s="1105" t="s">
        <v>94</v>
      </c>
      <c r="AA258" s="1108" t="s">
        <v>2701</v>
      </c>
      <c r="AB258" s="1105" t="s">
        <v>661</v>
      </c>
      <c r="AC258" s="1105" t="s">
        <v>58</v>
      </c>
      <c r="AD258" s="1105" t="s">
        <v>266</v>
      </c>
      <c r="AE258" s="1105" t="s">
        <v>691</v>
      </c>
      <c r="AG258" s="1105" t="s">
        <v>661</v>
      </c>
      <c r="AH258" s="1105" t="s">
        <v>1069</v>
      </c>
      <c r="AI258" s="1105" t="s">
        <v>632</v>
      </c>
      <c r="AJ258" s="1105" t="s">
        <v>691</v>
      </c>
      <c r="AL258" s="1105" t="s">
        <v>661</v>
      </c>
      <c r="AM258" s="1105" t="s">
        <v>530</v>
      </c>
      <c r="AN258" s="1105" t="s">
        <v>739</v>
      </c>
      <c r="AO258" s="1105" t="s">
        <v>2890</v>
      </c>
      <c r="AQ258" s="1105" t="s">
        <v>661</v>
      </c>
    </row>
    <row r="259" spans="1:63">
      <c r="A259" s="1105">
        <v>258</v>
      </c>
      <c r="B259" s="1105" t="s">
        <v>1826</v>
      </c>
      <c r="C259" s="1105" t="s">
        <v>11</v>
      </c>
      <c r="D259" s="1105" t="s">
        <v>1847</v>
      </c>
      <c r="E259" s="1105" t="s">
        <v>2892</v>
      </c>
      <c r="F259" s="1105" t="s">
        <v>356</v>
      </c>
      <c r="G259" s="1105">
        <v>47</v>
      </c>
      <c r="H259" s="1105" t="s">
        <v>2894</v>
      </c>
      <c r="I259" s="1105" t="s">
        <v>1556</v>
      </c>
      <c r="J259" s="1105" t="s">
        <v>2895</v>
      </c>
      <c r="K259" s="1105" t="s">
        <v>2896</v>
      </c>
      <c r="L259" s="1105" t="s">
        <v>2897</v>
      </c>
      <c r="M259" s="1105" t="s">
        <v>2899</v>
      </c>
      <c r="N259" s="1105" t="s">
        <v>2900</v>
      </c>
      <c r="P259" s="1105" t="s">
        <v>691</v>
      </c>
      <c r="Q259" s="1105" t="s">
        <v>638</v>
      </c>
      <c r="R259" s="1105" t="s">
        <v>642</v>
      </c>
      <c r="S259" s="1108" t="s">
        <v>2169</v>
      </c>
      <c r="T259" s="1105" t="s">
        <v>645</v>
      </c>
      <c r="U259" s="1105" t="s">
        <v>497</v>
      </c>
      <c r="V259" s="1105" t="s">
        <v>17</v>
      </c>
      <c r="W259" s="1105" t="s">
        <v>649</v>
      </c>
      <c r="X259" s="1105" t="s">
        <v>44</v>
      </c>
      <c r="Y259" s="1105" t="s">
        <v>659</v>
      </c>
      <c r="Z259" s="1105" t="s">
        <v>73</v>
      </c>
      <c r="AA259" s="1108" t="s">
        <v>2701</v>
      </c>
      <c r="AB259" s="1105" t="s">
        <v>661</v>
      </c>
      <c r="AC259" s="1105" t="s">
        <v>58</v>
      </c>
      <c r="AD259" s="1105" t="s">
        <v>266</v>
      </c>
      <c r="AE259" s="1105" t="s">
        <v>691</v>
      </c>
      <c r="AG259" s="1105" t="s">
        <v>661</v>
      </c>
      <c r="AH259" s="1105" t="s">
        <v>1069</v>
      </c>
      <c r="AI259" s="1105" t="s">
        <v>632</v>
      </c>
      <c r="AJ259" s="1105" t="s">
        <v>691</v>
      </c>
      <c r="AL259" s="1105" t="s">
        <v>661</v>
      </c>
      <c r="AM259" s="1105" t="s">
        <v>530</v>
      </c>
      <c r="AN259" s="1105" t="s">
        <v>739</v>
      </c>
      <c r="AO259" s="1105" t="s">
        <v>756</v>
      </c>
      <c r="AQ259" s="1105" t="s">
        <v>661</v>
      </c>
    </row>
    <row r="260" spans="1:63">
      <c r="A260" s="1105">
        <v>259</v>
      </c>
      <c r="B260" s="1105" t="s">
        <v>1826</v>
      </c>
      <c r="C260" s="1105" t="s">
        <v>11</v>
      </c>
      <c r="D260" s="1105" t="s">
        <v>1847</v>
      </c>
      <c r="E260" s="1105" t="s">
        <v>2892</v>
      </c>
      <c r="F260" s="1105" t="s">
        <v>356</v>
      </c>
      <c r="H260" s="1105" t="s">
        <v>2902</v>
      </c>
      <c r="I260" s="1105" t="s">
        <v>2427</v>
      </c>
      <c r="J260" s="1105" t="s">
        <v>598</v>
      </c>
      <c r="K260" s="1105" t="s">
        <v>2904</v>
      </c>
      <c r="L260" s="1105" t="s">
        <v>957</v>
      </c>
      <c r="M260" s="1105" t="s">
        <v>2906</v>
      </c>
      <c r="N260" s="1105" t="s">
        <v>4</v>
      </c>
      <c r="P260" s="1105" t="s">
        <v>691</v>
      </c>
      <c r="Q260" s="1105" t="s">
        <v>638</v>
      </c>
      <c r="R260" s="1105" t="s">
        <v>642</v>
      </c>
      <c r="S260" s="1108" t="s">
        <v>2169</v>
      </c>
      <c r="T260" s="1105" t="s">
        <v>645</v>
      </c>
      <c r="U260" s="1105" t="s">
        <v>497</v>
      </c>
      <c r="V260" s="1105" t="s">
        <v>17</v>
      </c>
      <c r="W260" s="1105" t="s">
        <v>649</v>
      </c>
      <c r="X260" s="1105" t="s">
        <v>44</v>
      </c>
      <c r="Y260" s="1105" t="s">
        <v>659</v>
      </c>
      <c r="Z260" s="1105" t="s">
        <v>1231</v>
      </c>
      <c r="AA260" s="1108" t="s">
        <v>2701</v>
      </c>
      <c r="AB260" s="1105" t="s">
        <v>661</v>
      </c>
      <c r="AC260" s="1105" t="s">
        <v>58</v>
      </c>
      <c r="AD260" s="1105" t="s">
        <v>266</v>
      </c>
      <c r="AE260" s="1105" t="s">
        <v>691</v>
      </c>
      <c r="AG260" s="1105" t="s">
        <v>661</v>
      </c>
      <c r="AH260" s="1105" t="s">
        <v>1069</v>
      </c>
      <c r="AI260" s="1105" t="s">
        <v>632</v>
      </c>
      <c r="AJ260" s="1105" t="s">
        <v>691</v>
      </c>
      <c r="AL260" s="1105" t="s">
        <v>661</v>
      </c>
      <c r="AM260" s="1105" t="s">
        <v>530</v>
      </c>
      <c r="AN260" s="1105" t="s">
        <v>739</v>
      </c>
      <c r="AO260" s="1105" t="s">
        <v>698</v>
      </c>
      <c r="AQ260" s="1105" t="s">
        <v>661</v>
      </c>
    </row>
    <row r="261" spans="1:63">
      <c r="A261" s="1105">
        <v>260</v>
      </c>
      <c r="B261" s="1105" t="s">
        <v>1826</v>
      </c>
      <c r="C261" s="1105" t="s">
        <v>11</v>
      </c>
      <c r="D261" s="1105" t="s">
        <v>1847</v>
      </c>
      <c r="E261" s="1105" t="s">
        <v>2892</v>
      </c>
      <c r="F261" s="1105" t="s">
        <v>356</v>
      </c>
      <c r="H261" s="1105" t="s">
        <v>2908</v>
      </c>
      <c r="I261" s="1105" t="s">
        <v>794</v>
      </c>
      <c r="J261" s="1105" t="s">
        <v>2909</v>
      </c>
      <c r="K261" s="1105" t="s">
        <v>1594</v>
      </c>
      <c r="L261" s="1105" t="s">
        <v>2910</v>
      </c>
      <c r="M261" s="1105" t="s">
        <v>1918</v>
      </c>
      <c r="N261" s="1105" t="s">
        <v>1853</v>
      </c>
      <c r="P261" s="1105" t="s">
        <v>691</v>
      </c>
      <c r="Q261" s="1105" t="s">
        <v>638</v>
      </c>
      <c r="R261" s="1105" t="s">
        <v>642</v>
      </c>
      <c r="S261" s="1108" t="s">
        <v>2169</v>
      </c>
      <c r="T261" s="1105" t="s">
        <v>645</v>
      </c>
      <c r="U261" s="1105" t="s">
        <v>497</v>
      </c>
      <c r="V261" s="1105" t="s">
        <v>17</v>
      </c>
      <c r="W261" s="1105" t="s">
        <v>649</v>
      </c>
      <c r="X261" s="1105" t="s">
        <v>44</v>
      </c>
      <c r="Y261" s="1105" t="s">
        <v>659</v>
      </c>
      <c r="Z261" s="1105" t="s">
        <v>762</v>
      </c>
      <c r="AA261" s="1105" t="s">
        <v>2701</v>
      </c>
      <c r="AB261" s="1105" t="s">
        <v>661</v>
      </c>
      <c r="AC261" s="1105" t="s">
        <v>58</v>
      </c>
      <c r="AD261" s="1105" t="s">
        <v>266</v>
      </c>
      <c r="AE261" s="1105" t="s">
        <v>691</v>
      </c>
      <c r="AG261" s="1105" t="s">
        <v>661</v>
      </c>
      <c r="AH261" s="1105" t="s">
        <v>1069</v>
      </c>
      <c r="AI261" s="1105" t="s">
        <v>632</v>
      </c>
      <c r="AJ261" s="1105" t="s">
        <v>691</v>
      </c>
      <c r="AL261" s="1105" t="s">
        <v>661</v>
      </c>
      <c r="AM261" s="1105" t="s">
        <v>530</v>
      </c>
      <c r="AN261" s="1105" t="s">
        <v>739</v>
      </c>
      <c r="AO261" s="1105" t="s">
        <v>756</v>
      </c>
      <c r="AQ261" s="1105" t="s">
        <v>661</v>
      </c>
    </row>
    <row r="262" spans="1:63">
      <c r="A262" s="1105">
        <v>261</v>
      </c>
      <c r="B262" s="1105" t="s">
        <v>1826</v>
      </c>
      <c r="C262" s="1105" t="s">
        <v>11</v>
      </c>
      <c r="D262" s="1105" t="s">
        <v>1847</v>
      </c>
      <c r="E262" s="1105" t="s">
        <v>2892</v>
      </c>
      <c r="F262" s="1105" t="s">
        <v>356</v>
      </c>
      <c r="H262" s="1105" t="s">
        <v>2912</v>
      </c>
      <c r="I262" s="1105" t="s">
        <v>2913</v>
      </c>
      <c r="J262" s="1105" t="s">
        <v>1518</v>
      </c>
      <c r="K262" s="1105" t="s">
        <v>2915</v>
      </c>
      <c r="L262" s="1105" t="s">
        <v>2916</v>
      </c>
      <c r="M262" s="1105" t="s">
        <v>2917</v>
      </c>
      <c r="N262" s="1105" t="s">
        <v>2918</v>
      </c>
      <c r="P262" s="1105" t="s">
        <v>691</v>
      </c>
      <c r="Q262" s="1105" t="s">
        <v>638</v>
      </c>
      <c r="R262" s="1105" t="s">
        <v>642</v>
      </c>
      <c r="S262" s="1108" t="s">
        <v>2169</v>
      </c>
      <c r="T262" s="1105" t="s">
        <v>645</v>
      </c>
      <c r="U262" s="1105" t="s">
        <v>497</v>
      </c>
      <c r="V262" s="1105" t="s">
        <v>17</v>
      </c>
      <c r="W262" s="1105" t="s">
        <v>649</v>
      </c>
      <c r="X262" s="1105" t="s">
        <v>44</v>
      </c>
      <c r="Y262" s="1105" t="s">
        <v>659</v>
      </c>
      <c r="Z262" s="1105" t="s">
        <v>251</v>
      </c>
      <c r="AA262" s="1108" t="s">
        <v>2701</v>
      </c>
      <c r="AB262" s="1105" t="s">
        <v>661</v>
      </c>
      <c r="AC262" s="1105" t="s">
        <v>58</v>
      </c>
      <c r="AD262" s="1105" t="s">
        <v>266</v>
      </c>
      <c r="AE262" s="1105" t="s">
        <v>691</v>
      </c>
      <c r="AG262" s="1105" t="s">
        <v>661</v>
      </c>
      <c r="AH262" s="1105" t="s">
        <v>392</v>
      </c>
      <c r="AI262" s="1105" t="s">
        <v>694</v>
      </c>
      <c r="AJ262" s="1105" t="s">
        <v>319</v>
      </c>
      <c r="AL262" s="1105" t="s">
        <v>661</v>
      </c>
      <c r="AM262" s="1105" t="s">
        <v>1069</v>
      </c>
      <c r="AN262" s="1105" t="s">
        <v>632</v>
      </c>
      <c r="AO262" s="1105" t="s">
        <v>691</v>
      </c>
      <c r="AQ262" s="1105" t="s">
        <v>661</v>
      </c>
      <c r="AR262" s="1108" t="s">
        <v>530</v>
      </c>
      <c r="AS262" s="1108" t="s">
        <v>739</v>
      </c>
      <c r="AT262" s="1108" t="s">
        <v>1088</v>
      </c>
      <c r="AV262" s="1108" t="s">
        <v>661</v>
      </c>
    </row>
    <row r="263" spans="1:63">
      <c r="A263" s="1105">
        <v>262</v>
      </c>
      <c r="B263" s="1105" t="s">
        <v>1826</v>
      </c>
      <c r="C263" s="1105" t="s">
        <v>11</v>
      </c>
      <c r="D263" s="1105" t="s">
        <v>1847</v>
      </c>
      <c r="E263" s="1105" t="s">
        <v>2892</v>
      </c>
      <c r="F263" s="1105" t="s">
        <v>356</v>
      </c>
      <c r="H263" s="1105" t="s">
        <v>1874</v>
      </c>
      <c r="I263" s="1105" t="s">
        <v>2920</v>
      </c>
      <c r="J263" s="1105" t="s">
        <v>2921</v>
      </c>
      <c r="K263" s="1105" t="s">
        <v>2923</v>
      </c>
      <c r="L263" s="1105" t="s">
        <v>2071</v>
      </c>
      <c r="M263" s="1105" t="s">
        <v>2925</v>
      </c>
      <c r="N263" s="1105" t="s">
        <v>1772</v>
      </c>
      <c r="P263" s="1105" t="s">
        <v>691</v>
      </c>
      <c r="Q263" s="1105" t="s">
        <v>638</v>
      </c>
      <c r="R263" s="1105" t="s">
        <v>642</v>
      </c>
      <c r="S263" s="1108" t="s">
        <v>2169</v>
      </c>
      <c r="T263" s="1105" t="s">
        <v>645</v>
      </c>
      <c r="U263" s="1105" t="s">
        <v>497</v>
      </c>
      <c r="V263" s="1105" t="s">
        <v>17</v>
      </c>
      <c r="W263" s="1105" t="s">
        <v>649</v>
      </c>
      <c r="X263" s="1105" t="s">
        <v>44</v>
      </c>
      <c r="Y263" s="1105" t="s">
        <v>659</v>
      </c>
      <c r="Z263" s="1105" t="s">
        <v>691</v>
      </c>
      <c r="AA263" s="1108" t="s">
        <v>2701</v>
      </c>
      <c r="AB263" s="1105" t="s">
        <v>661</v>
      </c>
      <c r="AC263" s="1105" t="s">
        <v>58</v>
      </c>
      <c r="AD263" s="1105" t="s">
        <v>266</v>
      </c>
      <c r="AE263" s="1105" t="s">
        <v>691</v>
      </c>
      <c r="AG263" s="1105" t="s">
        <v>661</v>
      </c>
      <c r="AH263" s="1105" t="s">
        <v>69</v>
      </c>
      <c r="AI263" s="1105" t="s">
        <v>450</v>
      </c>
      <c r="AJ263" s="1105" t="s">
        <v>1143</v>
      </c>
      <c r="AK263" s="1105" t="s">
        <v>590</v>
      </c>
      <c r="AL263" s="1105" t="s">
        <v>661</v>
      </c>
      <c r="AM263" s="1105" t="s">
        <v>1069</v>
      </c>
      <c r="AN263" s="1105" t="s">
        <v>632</v>
      </c>
      <c r="AO263" s="1105" t="s">
        <v>691</v>
      </c>
      <c r="AQ263" s="1105" t="s">
        <v>661</v>
      </c>
      <c r="AR263" s="1105" t="s">
        <v>530</v>
      </c>
      <c r="AS263" s="1105" t="s">
        <v>739</v>
      </c>
      <c r="AT263" s="1105" t="s">
        <v>756</v>
      </c>
      <c r="AV263" s="1105" t="s">
        <v>661</v>
      </c>
    </row>
    <row r="264" spans="1:63">
      <c r="A264" s="1105">
        <v>263</v>
      </c>
      <c r="B264" s="1105" t="s">
        <v>1826</v>
      </c>
      <c r="C264" s="1105" t="s">
        <v>11</v>
      </c>
      <c r="D264" s="1105" t="s">
        <v>1847</v>
      </c>
      <c r="E264" s="1105" t="s">
        <v>2892</v>
      </c>
      <c r="F264" s="1105" t="s">
        <v>356</v>
      </c>
      <c r="G264" s="1108">
        <v>47</v>
      </c>
      <c r="H264" s="1105" t="s">
        <v>2059</v>
      </c>
      <c r="I264" s="1105" t="s">
        <v>2928</v>
      </c>
      <c r="J264" s="1105" t="s">
        <v>686</v>
      </c>
      <c r="K264" s="1105" t="s">
        <v>2929</v>
      </c>
      <c r="L264" s="1105" t="s">
        <v>826</v>
      </c>
      <c r="M264" s="1105" t="s">
        <v>340</v>
      </c>
      <c r="N264" s="1105" t="s">
        <v>2930</v>
      </c>
      <c r="P264" s="1105" t="s">
        <v>691</v>
      </c>
      <c r="Q264" s="1105" t="s">
        <v>638</v>
      </c>
      <c r="R264" s="1105" t="s">
        <v>642</v>
      </c>
      <c r="S264" s="1108" t="s">
        <v>2169</v>
      </c>
      <c r="T264" s="1105" t="s">
        <v>645</v>
      </c>
      <c r="U264" s="1105" t="s">
        <v>497</v>
      </c>
      <c r="V264" s="1105" t="s">
        <v>17</v>
      </c>
      <c r="W264" s="1105" t="s">
        <v>649</v>
      </c>
      <c r="X264" s="1105" t="s">
        <v>44</v>
      </c>
      <c r="Y264" s="1105" t="s">
        <v>659</v>
      </c>
      <c r="Z264" s="1105" t="s">
        <v>908</v>
      </c>
      <c r="AA264" s="1108" t="s">
        <v>2701</v>
      </c>
      <c r="AB264" s="1105" t="s">
        <v>661</v>
      </c>
      <c r="AC264" s="1105" t="s">
        <v>58</v>
      </c>
      <c r="AD264" s="1105" t="s">
        <v>266</v>
      </c>
      <c r="AE264" s="1105" t="s">
        <v>691</v>
      </c>
      <c r="AG264" s="1105" t="s">
        <v>661</v>
      </c>
      <c r="AH264" s="1105" t="s">
        <v>392</v>
      </c>
      <c r="AI264" s="1105" t="s">
        <v>694</v>
      </c>
      <c r="AJ264" s="1105" t="s">
        <v>1960</v>
      </c>
      <c r="AL264" s="1105" t="s">
        <v>661</v>
      </c>
      <c r="AM264" s="1105" t="s">
        <v>1069</v>
      </c>
      <c r="AN264" s="1105" t="s">
        <v>632</v>
      </c>
      <c r="AO264" s="1105" t="s">
        <v>691</v>
      </c>
      <c r="AQ264" s="1105" t="s">
        <v>661</v>
      </c>
      <c r="AR264" s="1108" t="s">
        <v>530</v>
      </c>
      <c r="AS264" s="1108" t="s">
        <v>739</v>
      </c>
      <c r="AT264" s="1108" t="s">
        <v>698</v>
      </c>
      <c r="AV264" s="1108" t="s">
        <v>661</v>
      </c>
    </row>
    <row r="265" spans="1:63">
      <c r="A265" s="1105">
        <v>264</v>
      </c>
      <c r="B265" s="1105" t="s">
        <v>1826</v>
      </c>
      <c r="C265" s="1105" t="s">
        <v>11</v>
      </c>
      <c r="D265" s="1105" t="s">
        <v>1847</v>
      </c>
      <c r="E265" s="1105" t="s">
        <v>2892</v>
      </c>
      <c r="F265" s="1105" t="s">
        <v>356</v>
      </c>
      <c r="H265" s="1105" t="s">
        <v>2931</v>
      </c>
      <c r="I265" s="1105" t="s">
        <v>2933</v>
      </c>
      <c r="J265" s="1105" t="s">
        <v>2935</v>
      </c>
      <c r="K265" s="1105" t="s">
        <v>2824</v>
      </c>
      <c r="L265" s="1105" t="s">
        <v>1754</v>
      </c>
      <c r="M265" s="1105" t="s">
        <v>2937</v>
      </c>
      <c r="N265" s="1105" t="s">
        <v>2938</v>
      </c>
      <c r="P265" s="1105" t="s">
        <v>691</v>
      </c>
      <c r="Q265" s="1105" t="s">
        <v>638</v>
      </c>
      <c r="R265" s="1105" t="s">
        <v>642</v>
      </c>
      <c r="S265" s="1108" t="s">
        <v>2169</v>
      </c>
      <c r="T265" s="1105" t="s">
        <v>645</v>
      </c>
      <c r="U265" s="1105" t="s">
        <v>497</v>
      </c>
      <c r="V265" s="1105" t="s">
        <v>17</v>
      </c>
      <c r="W265" s="1105" t="s">
        <v>649</v>
      </c>
      <c r="X265" s="1105" t="s">
        <v>44</v>
      </c>
      <c r="Y265" s="1105" t="s">
        <v>659</v>
      </c>
      <c r="Z265" s="1105" t="s">
        <v>691</v>
      </c>
      <c r="AA265" s="1108" t="s">
        <v>2701</v>
      </c>
      <c r="AB265" s="1105" t="s">
        <v>661</v>
      </c>
      <c r="AC265" s="1105" t="s">
        <v>58</v>
      </c>
      <c r="AD265" s="1105" t="s">
        <v>266</v>
      </c>
      <c r="AE265" s="1105" t="s">
        <v>691</v>
      </c>
      <c r="AG265" s="1105" t="s">
        <v>661</v>
      </c>
      <c r="AH265" s="1105" t="s">
        <v>109</v>
      </c>
      <c r="AI265" s="1105" t="s">
        <v>84</v>
      </c>
      <c r="AJ265" s="1105" t="s">
        <v>258</v>
      </c>
      <c r="AL265" s="1105" t="s">
        <v>661</v>
      </c>
      <c r="AM265" s="1105" t="s">
        <v>30</v>
      </c>
      <c r="AN265" s="1105" t="s">
        <v>1589</v>
      </c>
      <c r="AO265" s="1105" t="s">
        <v>258</v>
      </c>
      <c r="AQ265" s="1105" t="s">
        <v>661</v>
      </c>
      <c r="AR265" s="1108" t="s">
        <v>2939</v>
      </c>
      <c r="AS265" s="1108" t="s">
        <v>2940</v>
      </c>
      <c r="AT265" s="1108" t="s">
        <v>258</v>
      </c>
      <c r="AV265" s="1108" t="s">
        <v>661</v>
      </c>
      <c r="AW265" s="1108" t="s">
        <v>1069</v>
      </c>
      <c r="AX265" s="1108" t="s">
        <v>632</v>
      </c>
      <c r="AY265" s="1108" t="s">
        <v>691</v>
      </c>
      <c r="BA265" s="1108" t="s">
        <v>661</v>
      </c>
      <c r="BB265" s="1108" t="s">
        <v>530</v>
      </c>
      <c r="BC265" s="1108" t="s">
        <v>739</v>
      </c>
      <c r="BD265" s="1108" t="s">
        <v>512</v>
      </c>
      <c r="BF265" s="1108" t="s">
        <v>661</v>
      </c>
    </row>
    <row r="266" spans="1:63">
      <c r="A266" s="1105">
        <v>265</v>
      </c>
      <c r="B266" s="1105" t="s">
        <v>1826</v>
      </c>
      <c r="C266" s="1105" t="s">
        <v>11</v>
      </c>
      <c r="D266" s="1105" t="s">
        <v>1847</v>
      </c>
      <c r="E266" s="1105" t="s">
        <v>2892</v>
      </c>
      <c r="F266" s="1105" t="s">
        <v>356</v>
      </c>
      <c r="H266" s="1105" t="s">
        <v>2943</v>
      </c>
      <c r="I266" s="1105" t="s">
        <v>2944</v>
      </c>
      <c r="J266" s="1105" t="s">
        <v>1629</v>
      </c>
      <c r="K266" s="1105" t="s">
        <v>2683</v>
      </c>
      <c r="L266" s="1105" t="s">
        <v>2946</v>
      </c>
      <c r="M266" s="1105" t="s">
        <v>1702</v>
      </c>
      <c r="N266" s="1105" t="s">
        <v>2858</v>
      </c>
      <c r="P266" s="1105" t="s">
        <v>691</v>
      </c>
      <c r="Q266" s="1105" t="s">
        <v>638</v>
      </c>
      <c r="R266" s="1105" t="s">
        <v>642</v>
      </c>
      <c r="S266" s="1108" t="s">
        <v>2169</v>
      </c>
      <c r="T266" s="1105" t="s">
        <v>645</v>
      </c>
      <c r="U266" s="1105" t="s">
        <v>497</v>
      </c>
      <c r="V266" s="1105" t="s">
        <v>17</v>
      </c>
      <c r="W266" s="1105" t="s">
        <v>649</v>
      </c>
      <c r="X266" s="1105" t="s">
        <v>44</v>
      </c>
      <c r="Y266" s="1105" t="s">
        <v>659</v>
      </c>
      <c r="Z266" s="1105" t="s">
        <v>691</v>
      </c>
      <c r="AA266" s="1108" t="s">
        <v>2701</v>
      </c>
      <c r="AB266" s="1105" t="s">
        <v>661</v>
      </c>
      <c r="AC266" s="1105" t="s">
        <v>58</v>
      </c>
      <c r="AD266" s="1105" t="s">
        <v>266</v>
      </c>
      <c r="AE266" s="1105" t="s">
        <v>691</v>
      </c>
      <c r="AG266" s="1105" t="s">
        <v>661</v>
      </c>
      <c r="AH266" s="1105" t="s">
        <v>109</v>
      </c>
      <c r="AI266" s="1105" t="s">
        <v>84</v>
      </c>
      <c r="AJ266" s="1105" t="s">
        <v>258</v>
      </c>
      <c r="AL266" s="1105" t="s">
        <v>661</v>
      </c>
      <c r="AM266" s="1105" t="s">
        <v>30</v>
      </c>
      <c r="AN266" s="1105" t="s">
        <v>1589</v>
      </c>
      <c r="AO266" s="1105" t="s">
        <v>258</v>
      </c>
      <c r="AQ266" s="1105" t="s">
        <v>661</v>
      </c>
      <c r="AR266" s="1108" t="s">
        <v>2939</v>
      </c>
      <c r="AS266" s="1108" t="s">
        <v>2940</v>
      </c>
      <c r="AT266" s="1108" t="s">
        <v>258</v>
      </c>
      <c r="AV266" s="1108" t="s">
        <v>661</v>
      </c>
      <c r="AW266" s="1108" t="s">
        <v>392</v>
      </c>
      <c r="AX266" s="1108" t="s">
        <v>694</v>
      </c>
      <c r="AY266" s="1108" t="s">
        <v>762</v>
      </c>
      <c r="AZ266" s="1108" t="s">
        <v>129</v>
      </c>
      <c r="BA266" s="1108" t="s">
        <v>661</v>
      </c>
      <c r="BB266" s="1108" t="s">
        <v>1069</v>
      </c>
      <c r="BC266" s="1108" t="s">
        <v>632</v>
      </c>
      <c r="BD266" s="1108" t="s">
        <v>691</v>
      </c>
      <c r="BF266" s="1108" t="s">
        <v>661</v>
      </c>
      <c r="BG266" s="1108" t="s">
        <v>530</v>
      </c>
      <c r="BH266" s="1108" t="s">
        <v>739</v>
      </c>
      <c r="BI266" s="1108" t="s">
        <v>1068</v>
      </c>
      <c r="BK266" s="1108" t="s">
        <v>661</v>
      </c>
    </row>
    <row r="267" spans="1:63">
      <c r="A267" s="1105">
        <v>266</v>
      </c>
      <c r="B267" s="1105" t="s">
        <v>1826</v>
      </c>
      <c r="C267" s="1105" t="s">
        <v>11</v>
      </c>
      <c r="D267" s="1105" t="s">
        <v>1847</v>
      </c>
      <c r="E267" s="1105" t="s">
        <v>2892</v>
      </c>
      <c r="F267" s="1105" t="s">
        <v>356</v>
      </c>
      <c r="H267" s="1105" t="s">
        <v>2947</v>
      </c>
      <c r="I267" s="1105" t="s">
        <v>384</v>
      </c>
      <c r="J267" s="1105" t="s">
        <v>2949</v>
      </c>
      <c r="K267" s="1105" t="s">
        <v>2951</v>
      </c>
      <c r="L267" s="1105" t="s">
        <v>2952</v>
      </c>
      <c r="M267" s="1105" t="s">
        <v>206</v>
      </c>
      <c r="N267" s="1105" t="s">
        <v>2954</v>
      </c>
      <c r="P267" s="1105" t="s">
        <v>691</v>
      </c>
      <c r="Q267" s="1105" t="s">
        <v>638</v>
      </c>
      <c r="R267" s="1105" t="s">
        <v>642</v>
      </c>
      <c r="S267" s="1108" t="s">
        <v>2169</v>
      </c>
      <c r="T267" s="1105" t="s">
        <v>645</v>
      </c>
      <c r="U267" s="1105" t="s">
        <v>497</v>
      </c>
      <c r="V267" s="1105" t="s">
        <v>17</v>
      </c>
      <c r="W267" s="1105" t="s">
        <v>649</v>
      </c>
      <c r="X267" s="1105" t="s">
        <v>44</v>
      </c>
      <c r="Y267" s="1105" t="s">
        <v>659</v>
      </c>
      <c r="Z267" s="1105" t="s">
        <v>691</v>
      </c>
      <c r="AA267" s="1108" t="s">
        <v>2701</v>
      </c>
      <c r="AB267" s="1105" t="s">
        <v>661</v>
      </c>
      <c r="AC267" s="1105" t="s">
        <v>58</v>
      </c>
      <c r="AD267" s="1105" t="s">
        <v>266</v>
      </c>
      <c r="AE267" s="1105" t="s">
        <v>691</v>
      </c>
      <c r="AG267" s="1105" t="s">
        <v>661</v>
      </c>
      <c r="AH267" s="1105" t="s">
        <v>392</v>
      </c>
      <c r="AI267" s="1105" t="s">
        <v>694</v>
      </c>
      <c r="AJ267" s="1105" t="s">
        <v>129</v>
      </c>
      <c r="AK267" s="1105" t="s">
        <v>129</v>
      </c>
      <c r="AL267" s="1105" t="s">
        <v>661</v>
      </c>
      <c r="AM267" s="1105" t="s">
        <v>1069</v>
      </c>
      <c r="AN267" s="1105" t="s">
        <v>632</v>
      </c>
      <c r="AO267" s="1105" t="s">
        <v>691</v>
      </c>
      <c r="AQ267" s="1105" t="s">
        <v>661</v>
      </c>
      <c r="AR267" s="1105" t="s">
        <v>530</v>
      </c>
      <c r="AS267" s="1105" t="s">
        <v>739</v>
      </c>
      <c r="AT267" s="1105" t="s">
        <v>698</v>
      </c>
      <c r="AV267" s="1105" t="s">
        <v>661</v>
      </c>
    </row>
    <row r="268" spans="1:63">
      <c r="A268" s="1105">
        <v>267</v>
      </c>
      <c r="B268" s="1105" t="s">
        <v>1826</v>
      </c>
      <c r="C268" s="1105" t="s">
        <v>11</v>
      </c>
      <c r="D268" s="1105" t="s">
        <v>1847</v>
      </c>
      <c r="E268" s="1105" t="s">
        <v>2892</v>
      </c>
      <c r="F268" s="1105" t="s">
        <v>356</v>
      </c>
      <c r="H268" s="1105" t="s">
        <v>2955</v>
      </c>
      <c r="I268" s="1105" t="s">
        <v>2956</v>
      </c>
      <c r="J268" s="1105" t="s">
        <v>2957</v>
      </c>
      <c r="K268" s="1105" t="s">
        <v>2883</v>
      </c>
      <c r="L268" s="1105" t="s">
        <v>1077</v>
      </c>
      <c r="M268" s="1105" t="s">
        <v>2958</v>
      </c>
      <c r="N268" s="1105" t="s">
        <v>2959</v>
      </c>
      <c r="P268" s="1105" t="s">
        <v>691</v>
      </c>
      <c r="Q268" s="1105" t="s">
        <v>638</v>
      </c>
      <c r="R268" s="1105" t="s">
        <v>642</v>
      </c>
      <c r="S268" s="1108" t="s">
        <v>2169</v>
      </c>
      <c r="T268" s="1105" t="s">
        <v>645</v>
      </c>
      <c r="U268" s="1105" t="s">
        <v>497</v>
      </c>
      <c r="V268" s="1105" t="s">
        <v>17</v>
      </c>
      <c r="W268" s="1105" t="s">
        <v>649</v>
      </c>
      <c r="X268" s="1105" t="s">
        <v>44</v>
      </c>
      <c r="Y268" s="1105" t="s">
        <v>659</v>
      </c>
      <c r="Z268" s="1105" t="s">
        <v>129</v>
      </c>
      <c r="AA268" s="1108" t="s">
        <v>2701</v>
      </c>
      <c r="AB268" s="1105" t="s">
        <v>661</v>
      </c>
      <c r="AC268" s="1105" t="s">
        <v>58</v>
      </c>
      <c r="AD268" s="1105" t="s">
        <v>266</v>
      </c>
      <c r="AE268" s="1105" t="s">
        <v>691</v>
      </c>
      <c r="AG268" s="1105" t="s">
        <v>661</v>
      </c>
      <c r="AH268" s="1105" t="s">
        <v>109</v>
      </c>
      <c r="AI268" s="1105" t="s">
        <v>84</v>
      </c>
      <c r="AJ268" s="1105" t="s">
        <v>716</v>
      </c>
      <c r="AL268" s="1105" t="s">
        <v>661</v>
      </c>
      <c r="AM268" s="1108" t="s">
        <v>30</v>
      </c>
      <c r="AN268" s="1108" t="s">
        <v>1589</v>
      </c>
      <c r="AO268" s="1108" t="s">
        <v>716</v>
      </c>
      <c r="AQ268" s="1108" t="s">
        <v>661</v>
      </c>
      <c r="AR268" s="1108" t="s">
        <v>2939</v>
      </c>
      <c r="AS268" s="1108" t="s">
        <v>2940</v>
      </c>
      <c r="AT268" s="1108" t="s">
        <v>716</v>
      </c>
      <c r="AV268" s="1108" t="s">
        <v>661</v>
      </c>
      <c r="AW268" s="1108" t="s">
        <v>392</v>
      </c>
      <c r="AX268" s="1108" t="s">
        <v>694</v>
      </c>
      <c r="AY268" s="1108" t="s">
        <v>129</v>
      </c>
      <c r="AZ268" s="1108" t="s">
        <v>129</v>
      </c>
      <c r="BA268" s="1108" t="s">
        <v>661</v>
      </c>
      <c r="BB268" s="1108" t="s">
        <v>1069</v>
      </c>
      <c r="BC268" s="1108" t="s">
        <v>632</v>
      </c>
      <c r="BD268" s="1108" t="s">
        <v>691</v>
      </c>
      <c r="BF268" s="1108" t="s">
        <v>661</v>
      </c>
      <c r="BG268" s="1108" t="s">
        <v>530</v>
      </c>
      <c r="BH268" s="1108" t="s">
        <v>739</v>
      </c>
      <c r="BI268" s="1108" t="s">
        <v>412</v>
      </c>
      <c r="BK268" s="1108" t="s">
        <v>661</v>
      </c>
    </row>
    <row r="269" spans="1:63">
      <c r="A269" s="1105">
        <v>268</v>
      </c>
      <c r="B269" s="1105" t="s">
        <v>1826</v>
      </c>
      <c r="C269" s="1105" t="s">
        <v>11</v>
      </c>
      <c r="D269" s="1105" t="s">
        <v>1847</v>
      </c>
      <c r="E269" s="1105" t="s">
        <v>2892</v>
      </c>
      <c r="F269" s="1105" t="s">
        <v>356</v>
      </c>
      <c r="H269" s="1105" t="s">
        <v>2960</v>
      </c>
      <c r="I269" s="1105" t="s">
        <v>2961</v>
      </c>
      <c r="J269" s="1105" t="s">
        <v>2962</v>
      </c>
      <c r="K269" s="1105" t="s">
        <v>2963</v>
      </c>
      <c r="L269" s="1105" t="s">
        <v>652</v>
      </c>
      <c r="M269" s="1105" t="s">
        <v>1081</v>
      </c>
      <c r="N269" s="1105" t="s">
        <v>2965</v>
      </c>
      <c r="P269" s="1105" t="s">
        <v>691</v>
      </c>
      <c r="Q269" s="1105" t="s">
        <v>638</v>
      </c>
      <c r="R269" s="1105" t="s">
        <v>642</v>
      </c>
      <c r="S269" s="1108" t="s">
        <v>2169</v>
      </c>
      <c r="T269" s="1105" t="s">
        <v>645</v>
      </c>
      <c r="U269" s="1105" t="s">
        <v>497</v>
      </c>
      <c r="V269" s="1105" t="s">
        <v>17</v>
      </c>
      <c r="W269" s="1105" t="s">
        <v>649</v>
      </c>
      <c r="X269" s="1105" t="s">
        <v>44</v>
      </c>
      <c r="Y269" s="1105" t="s">
        <v>659</v>
      </c>
      <c r="Z269" s="1105" t="s">
        <v>2836</v>
      </c>
      <c r="AA269" s="1108" t="s">
        <v>2701</v>
      </c>
      <c r="AB269" s="1105" t="s">
        <v>661</v>
      </c>
      <c r="AC269" s="1105" t="s">
        <v>58</v>
      </c>
      <c r="AD269" s="1105" t="s">
        <v>266</v>
      </c>
      <c r="AE269" s="1105" t="s">
        <v>691</v>
      </c>
      <c r="AG269" s="1105" t="s">
        <v>661</v>
      </c>
      <c r="AH269" s="1105" t="s">
        <v>392</v>
      </c>
      <c r="AI269" s="1105" t="s">
        <v>694</v>
      </c>
      <c r="AJ269" s="1105" t="s">
        <v>129</v>
      </c>
      <c r="AK269" s="1108" t="s">
        <v>129</v>
      </c>
      <c r="AL269" s="1105" t="s">
        <v>661</v>
      </c>
      <c r="AM269" s="1105" t="s">
        <v>1069</v>
      </c>
      <c r="AN269" s="1105" t="s">
        <v>632</v>
      </c>
      <c r="AO269" s="1105" t="s">
        <v>691</v>
      </c>
      <c r="AQ269" s="1105" t="s">
        <v>661</v>
      </c>
      <c r="AR269" s="1108" t="s">
        <v>530</v>
      </c>
      <c r="AS269" s="1108" t="s">
        <v>739</v>
      </c>
      <c r="AT269" s="1108" t="s">
        <v>1143</v>
      </c>
      <c r="AV269" s="1108" t="s">
        <v>661</v>
      </c>
    </row>
    <row r="270" spans="1:63">
      <c r="A270" s="1105">
        <v>269</v>
      </c>
      <c r="B270" s="1105" t="s">
        <v>1826</v>
      </c>
      <c r="C270" s="1105" t="s">
        <v>11</v>
      </c>
      <c r="D270" s="1105" t="s">
        <v>1847</v>
      </c>
      <c r="E270" s="1105" t="s">
        <v>2892</v>
      </c>
      <c r="F270" s="1105" t="s">
        <v>356</v>
      </c>
      <c r="G270" s="1105">
        <v>47</v>
      </c>
      <c r="H270" s="1105" t="s">
        <v>1036</v>
      </c>
      <c r="I270" s="1105" t="s">
        <v>2967</v>
      </c>
      <c r="J270" s="1105" t="s">
        <v>1469</v>
      </c>
      <c r="K270" s="1105" t="s">
        <v>2969</v>
      </c>
      <c r="L270" s="1105" t="s">
        <v>2121</v>
      </c>
      <c r="M270" s="1105" t="s">
        <v>678</v>
      </c>
      <c r="N270" s="1105" t="s">
        <v>291</v>
      </c>
      <c r="P270" s="1105" t="s">
        <v>691</v>
      </c>
      <c r="Q270" s="1105" t="s">
        <v>638</v>
      </c>
      <c r="R270" s="1105" t="s">
        <v>642</v>
      </c>
      <c r="S270" s="1108" t="s">
        <v>2169</v>
      </c>
      <c r="T270" s="1105" t="s">
        <v>645</v>
      </c>
      <c r="U270" s="1105" t="s">
        <v>497</v>
      </c>
      <c r="V270" s="1105" t="s">
        <v>17</v>
      </c>
      <c r="W270" s="1105" t="s">
        <v>649</v>
      </c>
      <c r="X270" s="1105" t="s">
        <v>44</v>
      </c>
      <c r="Y270" s="1105" t="s">
        <v>659</v>
      </c>
      <c r="Z270" s="1105" t="s">
        <v>129</v>
      </c>
      <c r="AA270" s="1105" t="s">
        <v>2701</v>
      </c>
      <c r="AB270" s="1105" t="s">
        <v>661</v>
      </c>
      <c r="AC270" s="1105" t="s">
        <v>58</v>
      </c>
      <c r="AD270" s="1105" t="s">
        <v>266</v>
      </c>
      <c r="AE270" s="1105" t="s">
        <v>691</v>
      </c>
      <c r="AG270" s="1105" t="s">
        <v>661</v>
      </c>
      <c r="AH270" s="1105" t="s">
        <v>1069</v>
      </c>
      <c r="AI270" s="1105" t="s">
        <v>632</v>
      </c>
      <c r="AJ270" s="1105" t="s">
        <v>691</v>
      </c>
      <c r="AL270" s="1105" t="s">
        <v>661</v>
      </c>
      <c r="AM270" s="1105" t="s">
        <v>530</v>
      </c>
      <c r="AN270" s="1105" t="s">
        <v>739</v>
      </c>
      <c r="AO270" s="1105" t="s">
        <v>765</v>
      </c>
      <c r="AQ270" s="1105" t="s">
        <v>661</v>
      </c>
    </row>
    <row r="271" spans="1:63">
      <c r="A271" s="1105">
        <v>270</v>
      </c>
      <c r="B271" s="1105" t="s">
        <v>1826</v>
      </c>
      <c r="C271" s="1105" t="s">
        <v>11</v>
      </c>
      <c r="D271" s="1105" t="s">
        <v>1847</v>
      </c>
      <c r="E271" s="1105" t="s">
        <v>2892</v>
      </c>
      <c r="F271" s="1105" t="s">
        <v>356</v>
      </c>
      <c r="H271" s="1105" t="s">
        <v>1803</v>
      </c>
      <c r="I271" s="1105" t="s">
        <v>398</v>
      </c>
      <c r="J271" s="1105" t="s">
        <v>2782</v>
      </c>
      <c r="K271" s="1105" t="s">
        <v>2971</v>
      </c>
      <c r="L271" s="1105" t="s">
        <v>2281</v>
      </c>
      <c r="M271" s="1105" t="s">
        <v>2973</v>
      </c>
      <c r="N271" s="1105" t="s">
        <v>2974</v>
      </c>
      <c r="P271" s="1105" t="s">
        <v>691</v>
      </c>
      <c r="Q271" s="1105" t="s">
        <v>638</v>
      </c>
      <c r="R271" s="1105" t="s">
        <v>642</v>
      </c>
      <c r="S271" s="1108" t="s">
        <v>2169</v>
      </c>
      <c r="T271" s="1105" t="s">
        <v>645</v>
      </c>
      <c r="U271" s="1105" t="s">
        <v>497</v>
      </c>
      <c r="V271" s="1105" t="s">
        <v>17</v>
      </c>
      <c r="W271" s="1105" t="s">
        <v>649</v>
      </c>
      <c r="X271" s="1105" t="s">
        <v>44</v>
      </c>
      <c r="Y271" s="1105" t="s">
        <v>659</v>
      </c>
      <c r="Z271" s="1105" t="s">
        <v>691</v>
      </c>
      <c r="AA271" s="1108" t="s">
        <v>2701</v>
      </c>
      <c r="AB271" s="1105" t="s">
        <v>661</v>
      </c>
      <c r="AC271" s="1105" t="s">
        <v>58</v>
      </c>
      <c r="AD271" s="1105" t="s">
        <v>266</v>
      </c>
      <c r="AE271" s="1105" t="s">
        <v>691</v>
      </c>
      <c r="AG271" s="1105" t="s">
        <v>661</v>
      </c>
      <c r="AH271" s="1105" t="s">
        <v>392</v>
      </c>
      <c r="AI271" s="1105" t="s">
        <v>694</v>
      </c>
      <c r="AJ271" s="1105" t="s">
        <v>1394</v>
      </c>
      <c r="AK271" s="1108" t="s">
        <v>1394</v>
      </c>
      <c r="AL271" s="1105" t="s">
        <v>661</v>
      </c>
      <c r="AM271" s="1105" t="s">
        <v>1069</v>
      </c>
      <c r="AN271" s="1105" t="s">
        <v>632</v>
      </c>
      <c r="AO271" s="1105" t="s">
        <v>691</v>
      </c>
      <c r="AQ271" s="1105" t="s">
        <v>661</v>
      </c>
      <c r="AR271" s="1108" t="s">
        <v>530</v>
      </c>
      <c r="AS271" s="1108" t="s">
        <v>739</v>
      </c>
      <c r="AT271" s="1108" t="s">
        <v>691</v>
      </c>
      <c r="AV271" s="1108" t="s">
        <v>661</v>
      </c>
    </row>
    <row r="272" spans="1:63">
      <c r="A272" s="1105">
        <v>271</v>
      </c>
      <c r="B272" s="1105" t="s">
        <v>1826</v>
      </c>
      <c r="C272" s="1105" t="s">
        <v>11</v>
      </c>
      <c r="D272" s="1105" t="s">
        <v>1847</v>
      </c>
      <c r="E272" s="1105" t="s">
        <v>2892</v>
      </c>
      <c r="F272" s="1105" t="s">
        <v>356</v>
      </c>
      <c r="H272" s="1105" t="s">
        <v>318</v>
      </c>
      <c r="I272" s="1105" t="s">
        <v>2975</v>
      </c>
      <c r="J272" s="1105" t="s">
        <v>2976</v>
      </c>
      <c r="K272" s="1105" t="s">
        <v>2346</v>
      </c>
      <c r="L272" s="1105" t="s">
        <v>2148</v>
      </c>
      <c r="M272" s="1105" t="s">
        <v>2977</v>
      </c>
      <c r="N272" s="1105" t="s">
        <v>2980</v>
      </c>
      <c r="P272" s="1105" t="s">
        <v>691</v>
      </c>
      <c r="Q272" s="1105" t="s">
        <v>638</v>
      </c>
      <c r="R272" s="1105" t="s">
        <v>642</v>
      </c>
      <c r="S272" s="1108" t="s">
        <v>2169</v>
      </c>
      <c r="T272" s="1105" t="s">
        <v>645</v>
      </c>
      <c r="U272" s="1105" t="s">
        <v>497</v>
      </c>
      <c r="V272" s="1105" t="s">
        <v>17</v>
      </c>
      <c r="W272" s="1105" t="s">
        <v>649</v>
      </c>
      <c r="X272" s="1105" t="s">
        <v>44</v>
      </c>
      <c r="Y272" s="1105" t="s">
        <v>659</v>
      </c>
      <c r="Z272" s="1105" t="s">
        <v>691</v>
      </c>
      <c r="AA272" s="1108" t="s">
        <v>2701</v>
      </c>
      <c r="AB272" s="1105" t="s">
        <v>661</v>
      </c>
      <c r="AC272" s="1105" t="s">
        <v>58</v>
      </c>
      <c r="AD272" s="1105" t="s">
        <v>266</v>
      </c>
      <c r="AE272" s="1105" t="s">
        <v>691</v>
      </c>
      <c r="AG272" s="1105" t="s">
        <v>661</v>
      </c>
      <c r="AH272" s="1105" t="s">
        <v>1069</v>
      </c>
      <c r="AI272" s="1105" t="s">
        <v>632</v>
      </c>
      <c r="AJ272" s="1105" t="s">
        <v>691</v>
      </c>
      <c r="AL272" s="1105" t="s">
        <v>661</v>
      </c>
      <c r="AM272" s="1105" t="s">
        <v>530</v>
      </c>
      <c r="AN272" s="1105" t="s">
        <v>739</v>
      </c>
      <c r="AO272" s="1105" t="s">
        <v>73</v>
      </c>
      <c r="AQ272" s="1105" t="s">
        <v>661</v>
      </c>
    </row>
    <row r="273" spans="1:63">
      <c r="A273" s="1105">
        <v>272</v>
      </c>
      <c r="B273" s="1105" t="s">
        <v>1826</v>
      </c>
      <c r="C273" s="1105" t="s">
        <v>11</v>
      </c>
      <c r="D273" s="1105" t="s">
        <v>1847</v>
      </c>
      <c r="E273" s="1105" t="s">
        <v>2892</v>
      </c>
      <c r="F273" s="1105" t="s">
        <v>356</v>
      </c>
      <c r="H273" s="1105" t="s">
        <v>2983</v>
      </c>
      <c r="I273" s="1105" t="s">
        <v>68</v>
      </c>
      <c r="J273" s="1105" t="s">
        <v>1106</v>
      </c>
      <c r="K273" s="1105" t="s">
        <v>2984</v>
      </c>
      <c r="L273" s="1105" t="s">
        <v>703</v>
      </c>
      <c r="M273" s="1105" t="s">
        <v>2986</v>
      </c>
      <c r="N273" s="1105" t="s">
        <v>1499</v>
      </c>
      <c r="P273" s="1105" t="s">
        <v>691</v>
      </c>
      <c r="Q273" s="1105" t="s">
        <v>638</v>
      </c>
      <c r="R273" s="1105" t="s">
        <v>642</v>
      </c>
      <c r="S273" s="1108" t="s">
        <v>2169</v>
      </c>
      <c r="T273" s="1105" t="s">
        <v>645</v>
      </c>
      <c r="U273" s="1105" t="s">
        <v>497</v>
      </c>
      <c r="V273" s="1105" t="s">
        <v>17</v>
      </c>
      <c r="W273" s="1105" t="s">
        <v>649</v>
      </c>
      <c r="X273" s="1105" t="s">
        <v>44</v>
      </c>
      <c r="Y273" s="1105" t="s">
        <v>659</v>
      </c>
      <c r="Z273" s="1105" t="s">
        <v>1248</v>
      </c>
      <c r="AA273" s="1108" t="s">
        <v>2701</v>
      </c>
      <c r="AB273" s="1105" t="s">
        <v>224</v>
      </c>
      <c r="AC273" s="1105" t="s">
        <v>58</v>
      </c>
      <c r="AD273" s="1105" t="s">
        <v>266</v>
      </c>
      <c r="AE273" s="1105" t="s">
        <v>691</v>
      </c>
      <c r="AG273" s="1105" t="s">
        <v>224</v>
      </c>
      <c r="AH273" s="1105" t="s">
        <v>392</v>
      </c>
      <c r="AI273" s="1105" t="s">
        <v>694</v>
      </c>
      <c r="AJ273" s="1105" t="s">
        <v>319</v>
      </c>
      <c r="AL273" s="1105" t="s">
        <v>224</v>
      </c>
      <c r="AM273" s="1105" t="s">
        <v>1069</v>
      </c>
      <c r="AN273" s="1105" t="s">
        <v>632</v>
      </c>
      <c r="AO273" s="1105" t="s">
        <v>691</v>
      </c>
      <c r="AQ273" s="1105" t="s">
        <v>224</v>
      </c>
      <c r="AR273" s="1108" t="s">
        <v>530</v>
      </c>
      <c r="AS273" s="1108" t="s">
        <v>739</v>
      </c>
      <c r="AT273" s="1108" t="s">
        <v>2794</v>
      </c>
      <c r="AV273" s="1108" t="s">
        <v>224</v>
      </c>
    </row>
    <row r="274" spans="1:63">
      <c r="A274" s="1105">
        <v>273</v>
      </c>
      <c r="B274" s="1105" t="s">
        <v>1826</v>
      </c>
      <c r="C274" s="1105" t="s">
        <v>11</v>
      </c>
      <c r="D274" s="1105" t="s">
        <v>1847</v>
      </c>
      <c r="E274" s="1105" t="s">
        <v>2892</v>
      </c>
      <c r="F274" s="1105" t="s">
        <v>356</v>
      </c>
      <c r="H274" s="1105" t="s">
        <v>2987</v>
      </c>
      <c r="I274" s="1105" t="s">
        <v>2988</v>
      </c>
      <c r="J274" s="1105" t="s">
        <v>2990</v>
      </c>
      <c r="K274" s="1105" t="s">
        <v>2991</v>
      </c>
      <c r="L274" s="1105" t="s">
        <v>134</v>
      </c>
      <c r="M274" s="1105" t="s">
        <v>2992</v>
      </c>
      <c r="N274" s="1105" t="s">
        <v>560</v>
      </c>
      <c r="P274" s="1105" t="s">
        <v>691</v>
      </c>
      <c r="Q274" s="1105" t="s">
        <v>638</v>
      </c>
      <c r="R274" s="1105" t="s">
        <v>642</v>
      </c>
      <c r="S274" s="1108" t="s">
        <v>2169</v>
      </c>
      <c r="T274" s="1105" t="s">
        <v>645</v>
      </c>
      <c r="U274" s="1105" t="s">
        <v>497</v>
      </c>
      <c r="V274" s="1105" t="s">
        <v>17</v>
      </c>
      <c r="W274" s="1105" t="s">
        <v>649</v>
      </c>
      <c r="X274" s="1105" t="s">
        <v>44</v>
      </c>
      <c r="Y274" s="1105" t="s">
        <v>659</v>
      </c>
      <c r="Z274" s="1105" t="s">
        <v>2836</v>
      </c>
      <c r="AA274" s="1108" t="s">
        <v>2701</v>
      </c>
      <c r="AB274" s="1105" t="s">
        <v>661</v>
      </c>
      <c r="AC274" s="1105" t="s">
        <v>58</v>
      </c>
      <c r="AD274" s="1105" t="s">
        <v>266</v>
      </c>
      <c r="AE274" s="1105" t="s">
        <v>691</v>
      </c>
      <c r="AG274" s="1105" t="s">
        <v>661</v>
      </c>
      <c r="AH274" s="1105" t="s">
        <v>69</v>
      </c>
      <c r="AI274" s="1105" t="s">
        <v>450</v>
      </c>
      <c r="AJ274" s="1105" t="s">
        <v>842</v>
      </c>
      <c r="AK274" s="1108" t="s">
        <v>1142</v>
      </c>
      <c r="AL274" s="1105" t="s">
        <v>661</v>
      </c>
      <c r="AM274" s="1105" t="s">
        <v>392</v>
      </c>
      <c r="AN274" s="1105" t="s">
        <v>694</v>
      </c>
      <c r="AO274" s="1105" t="s">
        <v>319</v>
      </c>
      <c r="AQ274" s="1105" t="s">
        <v>661</v>
      </c>
      <c r="AR274" s="1108" t="s">
        <v>1069</v>
      </c>
      <c r="AS274" s="1108" t="s">
        <v>632</v>
      </c>
      <c r="AT274" s="1108" t="s">
        <v>691</v>
      </c>
      <c r="AV274" s="1108" t="s">
        <v>661</v>
      </c>
      <c r="AW274" s="1108" t="s">
        <v>530</v>
      </c>
      <c r="AX274" s="1108" t="s">
        <v>739</v>
      </c>
      <c r="AY274" s="1108" t="s">
        <v>2119</v>
      </c>
      <c r="BA274" s="1108" t="s">
        <v>661</v>
      </c>
    </row>
    <row r="275" spans="1:63">
      <c r="A275" s="1105">
        <v>274</v>
      </c>
      <c r="B275" s="1105" t="s">
        <v>1826</v>
      </c>
      <c r="C275" s="1105" t="s">
        <v>11</v>
      </c>
      <c r="D275" s="1105" t="s">
        <v>1847</v>
      </c>
      <c r="E275" s="1105" t="s">
        <v>2892</v>
      </c>
      <c r="F275" s="1105" t="s">
        <v>356</v>
      </c>
      <c r="H275" s="1105" t="s">
        <v>929</v>
      </c>
      <c r="I275" s="1105" t="s">
        <v>2994</v>
      </c>
      <c r="J275" s="1105" t="s">
        <v>2995</v>
      </c>
      <c r="K275" s="1105" t="s">
        <v>2999</v>
      </c>
      <c r="L275" s="1105" t="s">
        <v>3002</v>
      </c>
      <c r="M275" s="1105" t="s">
        <v>3003</v>
      </c>
      <c r="N275" s="1105" t="s">
        <v>2016</v>
      </c>
      <c r="P275" s="1105" t="s">
        <v>691</v>
      </c>
      <c r="Q275" s="1105" t="s">
        <v>638</v>
      </c>
      <c r="R275" s="1105" t="s">
        <v>642</v>
      </c>
      <c r="S275" s="1108" t="s">
        <v>2169</v>
      </c>
      <c r="T275" s="1105" t="s">
        <v>645</v>
      </c>
      <c r="U275" s="1105" t="s">
        <v>497</v>
      </c>
      <c r="V275" s="1105" t="s">
        <v>17</v>
      </c>
      <c r="W275" s="1105" t="s">
        <v>649</v>
      </c>
      <c r="X275" s="1105" t="s">
        <v>44</v>
      </c>
      <c r="Y275" s="1105" t="s">
        <v>659</v>
      </c>
      <c r="Z275" s="1105" t="s">
        <v>1542</v>
      </c>
      <c r="AA275" s="1108" t="s">
        <v>2701</v>
      </c>
      <c r="AB275" s="1105" t="s">
        <v>661</v>
      </c>
      <c r="AC275" s="1105" t="s">
        <v>58</v>
      </c>
      <c r="AD275" s="1105" t="s">
        <v>266</v>
      </c>
      <c r="AE275" s="1105" t="s">
        <v>691</v>
      </c>
      <c r="AG275" s="1105" t="s">
        <v>661</v>
      </c>
      <c r="AH275" s="1105" t="s">
        <v>1069</v>
      </c>
      <c r="AI275" s="1105" t="s">
        <v>632</v>
      </c>
      <c r="AJ275" s="1105" t="s">
        <v>691</v>
      </c>
      <c r="AL275" s="1105" t="s">
        <v>661</v>
      </c>
      <c r="AM275" s="1105" t="s">
        <v>530</v>
      </c>
      <c r="AN275" s="1105" t="s">
        <v>739</v>
      </c>
      <c r="AO275" s="1105" t="s">
        <v>151</v>
      </c>
      <c r="AQ275" s="1105" t="s">
        <v>661</v>
      </c>
    </row>
    <row r="276" spans="1:63">
      <c r="A276" s="1105">
        <v>275</v>
      </c>
      <c r="B276" s="1105" t="s">
        <v>1826</v>
      </c>
      <c r="C276" s="1105" t="s">
        <v>11</v>
      </c>
      <c r="D276" s="1105" t="s">
        <v>1847</v>
      </c>
      <c r="E276" s="1105" t="s">
        <v>2892</v>
      </c>
      <c r="F276" s="1105" t="s">
        <v>356</v>
      </c>
      <c r="G276" s="1108">
        <v>47</v>
      </c>
      <c r="H276" s="1105" t="s">
        <v>909</v>
      </c>
      <c r="I276" s="1105" t="s">
        <v>409</v>
      </c>
      <c r="J276" s="1105" t="s">
        <v>3005</v>
      </c>
      <c r="K276" s="1105" t="s">
        <v>153</v>
      </c>
      <c r="L276" s="1105" t="s">
        <v>2236</v>
      </c>
      <c r="M276" s="1105" t="s">
        <v>2123</v>
      </c>
      <c r="N276" s="1105" t="s">
        <v>3006</v>
      </c>
      <c r="P276" s="1105" t="s">
        <v>691</v>
      </c>
      <c r="Q276" s="1105" t="s">
        <v>638</v>
      </c>
      <c r="R276" s="1105" t="s">
        <v>642</v>
      </c>
      <c r="S276" s="1108" t="s">
        <v>2169</v>
      </c>
      <c r="T276" s="1105" t="s">
        <v>645</v>
      </c>
      <c r="U276" s="1105" t="s">
        <v>497</v>
      </c>
      <c r="V276" s="1105" t="s">
        <v>17</v>
      </c>
      <c r="W276" s="1105" t="s">
        <v>649</v>
      </c>
      <c r="X276" s="1105" t="s">
        <v>44</v>
      </c>
      <c r="Y276" s="1105" t="s">
        <v>659</v>
      </c>
      <c r="Z276" s="1105" t="s">
        <v>698</v>
      </c>
      <c r="AA276" s="1108" t="s">
        <v>2701</v>
      </c>
      <c r="AB276" s="1105" t="s">
        <v>661</v>
      </c>
      <c r="AC276" s="1105" t="s">
        <v>58</v>
      </c>
      <c r="AD276" s="1105" t="s">
        <v>266</v>
      </c>
      <c r="AE276" s="1105" t="s">
        <v>691</v>
      </c>
      <c r="AG276" s="1105" t="s">
        <v>661</v>
      </c>
      <c r="AH276" s="1105" t="s">
        <v>1069</v>
      </c>
      <c r="AI276" s="1105" t="s">
        <v>632</v>
      </c>
      <c r="AJ276" s="1105" t="s">
        <v>691</v>
      </c>
      <c r="AL276" s="1105" t="s">
        <v>661</v>
      </c>
      <c r="AM276" s="1105" t="s">
        <v>530</v>
      </c>
      <c r="AN276" s="1105" t="s">
        <v>739</v>
      </c>
      <c r="AO276" s="1105" t="s">
        <v>1396</v>
      </c>
      <c r="AQ276" s="1105" t="s">
        <v>661</v>
      </c>
    </row>
    <row r="277" spans="1:63">
      <c r="A277" s="1105">
        <v>276</v>
      </c>
      <c r="B277" s="1105" t="s">
        <v>1826</v>
      </c>
      <c r="C277" s="1105" t="s">
        <v>11</v>
      </c>
      <c r="D277" s="1105" t="s">
        <v>1847</v>
      </c>
      <c r="E277" s="1105" t="s">
        <v>2892</v>
      </c>
      <c r="F277" s="1105" t="s">
        <v>356</v>
      </c>
      <c r="H277" s="1105" t="s">
        <v>1800</v>
      </c>
      <c r="I277" s="1105" t="s">
        <v>542</v>
      </c>
      <c r="J277" s="1105" t="s">
        <v>3007</v>
      </c>
      <c r="K277" s="1105" t="s">
        <v>3008</v>
      </c>
      <c r="L277" s="1105" t="s">
        <v>3010</v>
      </c>
      <c r="M277" s="1105" t="s">
        <v>3011</v>
      </c>
      <c r="N277" s="1105" t="s">
        <v>2152</v>
      </c>
      <c r="P277" s="1105" t="s">
        <v>691</v>
      </c>
      <c r="Q277" s="1105" t="s">
        <v>638</v>
      </c>
      <c r="R277" s="1105" t="s">
        <v>642</v>
      </c>
      <c r="S277" s="1108" t="s">
        <v>2169</v>
      </c>
      <c r="T277" s="1105" t="s">
        <v>645</v>
      </c>
      <c r="U277" s="1105" t="s">
        <v>497</v>
      </c>
      <c r="V277" s="1105" t="s">
        <v>17</v>
      </c>
      <c r="W277" s="1105" t="s">
        <v>649</v>
      </c>
      <c r="X277" s="1105" t="s">
        <v>44</v>
      </c>
      <c r="Y277" s="1105" t="s">
        <v>659</v>
      </c>
      <c r="Z277" s="1105" t="s">
        <v>849</v>
      </c>
      <c r="AA277" s="1108" t="s">
        <v>2701</v>
      </c>
      <c r="AB277" s="1105" t="s">
        <v>661</v>
      </c>
      <c r="AC277" s="1105" t="s">
        <v>58</v>
      </c>
      <c r="AD277" s="1105" t="s">
        <v>266</v>
      </c>
      <c r="AE277" s="1105" t="s">
        <v>691</v>
      </c>
      <c r="AG277" s="1105" t="s">
        <v>661</v>
      </c>
      <c r="AH277" s="1105" t="s">
        <v>1069</v>
      </c>
      <c r="AI277" s="1105" t="s">
        <v>632</v>
      </c>
      <c r="AJ277" s="1105" t="s">
        <v>691</v>
      </c>
      <c r="AL277" s="1105" t="s">
        <v>661</v>
      </c>
      <c r="AM277" s="1105" t="s">
        <v>530</v>
      </c>
      <c r="AN277" s="1105" t="s">
        <v>739</v>
      </c>
      <c r="AO277" s="1105" t="s">
        <v>2809</v>
      </c>
      <c r="AQ277" s="1105" t="s">
        <v>661</v>
      </c>
    </row>
    <row r="278" spans="1:63">
      <c r="A278" s="1105">
        <v>277</v>
      </c>
      <c r="B278" s="1105" t="s">
        <v>1826</v>
      </c>
      <c r="C278" s="1105" t="s">
        <v>11</v>
      </c>
      <c r="D278" s="1105" t="s">
        <v>1847</v>
      </c>
      <c r="E278" s="1105" t="s">
        <v>2892</v>
      </c>
      <c r="F278" s="1105" t="s">
        <v>356</v>
      </c>
      <c r="H278" s="1105" t="s">
        <v>186</v>
      </c>
      <c r="I278" s="1105" t="s">
        <v>3012</v>
      </c>
      <c r="J278" s="1105" t="s">
        <v>3013</v>
      </c>
      <c r="K278" s="1105" t="s">
        <v>3015</v>
      </c>
      <c r="L278" s="1105" t="s">
        <v>1663</v>
      </c>
      <c r="M278" s="1105" t="s">
        <v>2063</v>
      </c>
      <c r="N278" s="1105" t="s">
        <v>3016</v>
      </c>
      <c r="P278" s="1105" t="s">
        <v>691</v>
      </c>
      <c r="Q278" s="1105" t="s">
        <v>638</v>
      </c>
      <c r="R278" s="1105" t="s">
        <v>642</v>
      </c>
      <c r="S278" s="1108" t="s">
        <v>2169</v>
      </c>
      <c r="T278" s="1105" t="s">
        <v>645</v>
      </c>
      <c r="U278" s="1105" t="s">
        <v>497</v>
      </c>
      <c r="V278" s="1105" t="s">
        <v>17</v>
      </c>
      <c r="W278" s="1105" t="s">
        <v>649</v>
      </c>
      <c r="X278" s="1105" t="s">
        <v>44</v>
      </c>
      <c r="Y278" s="1105" t="s">
        <v>659</v>
      </c>
      <c r="Z278" s="1105" t="s">
        <v>849</v>
      </c>
      <c r="AA278" s="1108" t="s">
        <v>2701</v>
      </c>
      <c r="AB278" s="1105" t="s">
        <v>661</v>
      </c>
      <c r="AC278" s="1105" t="s">
        <v>58</v>
      </c>
      <c r="AD278" s="1105" t="s">
        <v>266</v>
      </c>
      <c r="AE278" s="1105" t="s">
        <v>691</v>
      </c>
      <c r="AG278" s="1105" t="s">
        <v>661</v>
      </c>
      <c r="AH278" s="1105" t="s">
        <v>1069</v>
      </c>
      <c r="AI278" s="1105" t="s">
        <v>632</v>
      </c>
      <c r="AJ278" s="1105" t="s">
        <v>691</v>
      </c>
      <c r="AL278" s="1105" t="s">
        <v>661</v>
      </c>
      <c r="AM278" s="1105" t="s">
        <v>530</v>
      </c>
      <c r="AN278" s="1105" t="s">
        <v>739</v>
      </c>
      <c r="AO278" s="1105" t="s">
        <v>251</v>
      </c>
      <c r="AQ278" s="1105" t="s">
        <v>661</v>
      </c>
    </row>
    <row r="279" spans="1:63">
      <c r="A279" s="1105">
        <v>278</v>
      </c>
      <c r="B279" s="1105" t="s">
        <v>1826</v>
      </c>
      <c r="C279" s="1105" t="s">
        <v>11</v>
      </c>
      <c r="D279" s="1105" t="s">
        <v>1847</v>
      </c>
      <c r="E279" s="1105" t="s">
        <v>2892</v>
      </c>
      <c r="F279" s="1105" t="s">
        <v>356</v>
      </c>
      <c r="H279" s="1105" t="s">
        <v>2607</v>
      </c>
      <c r="I279" s="1105" t="s">
        <v>2563</v>
      </c>
      <c r="J279" s="1105" t="s">
        <v>3017</v>
      </c>
      <c r="K279" s="1105" t="s">
        <v>2440</v>
      </c>
      <c r="L279" s="1105" t="s">
        <v>3019</v>
      </c>
      <c r="M279" s="1105" t="s">
        <v>3021</v>
      </c>
      <c r="N279" s="1105" t="s">
        <v>1427</v>
      </c>
      <c r="P279" s="1105" t="s">
        <v>691</v>
      </c>
      <c r="Q279" s="1105" t="s">
        <v>638</v>
      </c>
      <c r="R279" s="1105" t="s">
        <v>642</v>
      </c>
      <c r="S279" s="1108" t="s">
        <v>2169</v>
      </c>
      <c r="T279" s="1105" t="s">
        <v>645</v>
      </c>
      <c r="U279" s="1105" t="s">
        <v>497</v>
      </c>
      <c r="V279" s="1105" t="s">
        <v>17</v>
      </c>
      <c r="W279" s="1105" t="s">
        <v>649</v>
      </c>
      <c r="X279" s="1105" t="s">
        <v>44</v>
      </c>
      <c r="Y279" s="1105" t="s">
        <v>659</v>
      </c>
      <c r="Z279" s="1105" t="s">
        <v>691</v>
      </c>
      <c r="AA279" s="1108" t="s">
        <v>2701</v>
      </c>
      <c r="AB279" s="1105" t="s">
        <v>661</v>
      </c>
      <c r="AC279" s="1105" t="s">
        <v>58</v>
      </c>
      <c r="AD279" s="1105" t="s">
        <v>266</v>
      </c>
      <c r="AE279" s="1105" t="s">
        <v>691</v>
      </c>
      <c r="AG279" s="1105" t="s">
        <v>661</v>
      </c>
      <c r="AH279" s="1105" t="s">
        <v>1069</v>
      </c>
      <c r="AI279" s="1105" t="s">
        <v>632</v>
      </c>
      <c r="AJ279" s="1105" t="s">
        <v>691</v>
      </c>
      <c r="AL279" s="1105" t="s">
        <v>661</v>
      </c>
      <c r="AM279" s="1105" t="s">
        <v>1798</v>
      </c>
      <c r="AN279" s="1105" t="s">
        <v>1801</v>
      </c>
      <c r="AO279" s="1105" t="s">
        <v>1151</v>
      </c>
      <c r="AP279" s="1108" t="s">
        <v>1151</v>
      </c>
      <c r="AQ279" s="1105" t="s">
        <v>661</v>
      </c>
      <c r="AR279" s="1108" t="s">
        <v>530</v>
      </c>
      <c r="AS279" s="1108" t="s">
        <v>739</v>
      </c>
      <c r="AT279" s="1108" t="s">
        <v>765</v>
      </c>
      <c r="AV279" s="1108" t="s">
        <v>661</v>
      </c>
    </row>
    <row r="280" spans="1:63">
      <c r="A280" s="1105">
        <v>279</v>
      </c>
      <c r="B280" s="1105" t="s">
        <v>1826</v>
      </c>
      <c r="C280" s="1105" t="s">
        <v>11</v>
      </c>
      <c r="D280" s="1105" t="s">
        <v>1847</v>
      </c>
      <c r="E280" s="1105" t="s">
        <v>2892</v>
      </c>
      <c r="F280" s="1105" t="s">
        <v>356</v>
      </c>
      <c r="H280" s="1105" t="s">
        <v>3022</v>
      </c>
      <c r="I280" s="1105" t="s">
        <v>1555</v>
      </c>
      <c r="J280" s="1105" t="s">
        <v>3023</v>
      </c>
      <c r="K280" s="1105" t="s">
        <v>1492</v>
      </c>
      <c r="L280" s="1105" t="s">
        <v>3024</v>
      </c>
      <c r="M280" s="1105" t="s">
        <v>3026</v>
      </c>
      <c r="N280" s="1105" t="s">
        <v>3027</v>
      </c>
      <c r="P280" s="1105" t="s">
        <v>691</v>
      </c>
      <c r="Q280" s="1105" t="s">
        <v>638</v>
      </c>
      <c r="R280" s="1105" t="s">
        <v>642</v>
      </c>
      <c r="S280" s="1108" t="s">
        <v>2169</v>
      </c>
      <c r="T280" s="1105" t="s">
        <v>645</v>
      </c>
      <c r="U280" s="1105" t="s">
        <v>497</v>
      </c>
      <c r="V280" s="1105" t="s">
        <v>17</v>
      </c>
      <c r="W280" s="1105" t="s">
        <v>649</v>
      </c>
      <c r="X280" s="1105" t="s">
        <v>44</v>
      </c>
      <c r="Y280" s="1105" t="s">
        <v>659</v>
      </c>
      <c r="Z280" s="1105" t="s">
        <v>733</v>
      </c>
      <c r="AA280" s="1108" t="s">
        <v>2701</v>
      </c>
      <c r="AB280" s="1105" t="s">
        <v>661</v>
      </c>
      <c r="AC280" s="1105" t="s">
        <v>58</v>
      </c>
      <c r="AD280" s="1105" t="s">
        <v>266</v>
      </c>
      <c r="AE280" s="1105" t="s">
        <v>691</v>
      </c>
      <c r="AG280" s="1105" t="s">
        <v>661</v>
      </c>
      <c r="AH280" s="1105" t="s">
        <v>1069</v>
      </c>
      <c r="AI280" s="1105" t="s">
        <v>632</v>
      </c>
      <c r="AJ280" s="1105" t="s">
        <v>691</v>
      </c>
      <c r="AL280" s="1105" t="s">
        <v>661</v>
      </c>
      <c r="AM280" s="1105" t="s">
        <v>530</v>
      </c>
      <c r="AN280" s="1105" t="s">
        <v>739</v>
      </c>
      <c r="AO280" s="1105" t="s">
        <v>1143</v>
      </c>
      <c r="AQ280" s="1105" t="s">
        <v>661</v>
      </c>
    </row>
    <row r="281" spans="1:63">
      <c r="A281" s="1105">
        <v>280</v>
      </c>
      <c r="B281" s="1105" t="s">
        <v>1826</v>
      </c>
      <c r="C281" s="1105" t="s">
        <v>11</v>
      </c>
      <c r="D281" s="1105" t="s">
        <v>1847</v>
      </c>
      <c r="E281" s="1105" t="s">
        <v>2892</v>
      </c>
      <c r="F281" s="1105" t="s">
        <v>356</v>
      </c>
      <c r="H281" s="1105" t="s">
        <v>833</v>
      </c>
      <c r="I281" s="1105" t="s">
        <v>3029</v>
      </c>
      <c r="J281" s="1105" t="s">
        <v>3030</v>
      </c>
      <c r="K281" s="1105" t="s">
        <v>938</v>
      </c>
      <c r="L281" s="1105" t="s">
        <v>3032</v>
      </c>
      <c r="M281" s="1105" t="s">
        <v>1283</v>
      </c>
      <c r="N281" s="1105" t="s">
        <v>1360</v>
      </c>
      <c r="P281" s="1105" t="s">
        <v>691</v>
      </c>
      <c r="Q281" s="1105" t="s">
        <v>638</v>
      </c>
      <c r="R281" s="1105" t="s">
        <v>642</v>
      </c>
      <c r="S281" s="1108" t="s">
        <v>2169</v>
      </c>
      <c r="T281" s="1105" t="s">
        <v>645</v>
      </c>
      <c r="U281" s="1105" t="s">
        <v>497</v>
      </c>
      <c r="V281" s="1105" t="s">
        <v>17</v>
      </c>
      <c r="W281" s="1105" t="s">
        <v>649</v>
      </c>
      <c r="X281" s="1105" t="s">
        <v>44</v>
      </c>
      <c r="Y281" s="1105" t="s">
        <v>659</v>
      </c>
      <c r="Z281" s="1105" t="s">
        <v>388</v>
      </c>
      <c r="AA281" s="1108" t="s">
        <v>2701</v>
      </c>
      <c r="AB281" s="1105" t="s">
        <v>661</v>
      </c>
      <c r="AC281" s="1105" t="s">
        <v>58</v>
      </c>
      <c r="AD281" s="1105" t="s">
        <v>266</v>
      </c>
      <c r="AE281" s="1105" t="s">
        <v>691</v>
      </c>
      <c r="AG281" s="1105" t="s">
        <v>661</v>
      </c>
      <c r="AH281" s="1105" t="s">
        <v>1069</v>
      </c>
      <c r="AI281" s="1105" t="s">
        <v>632</v>
      </c>
      <c r="AJ281" s="1105" t="s">
        <v>691</v>
      </c>
      <c r="AL281" s="1105" t="s">
        <v>661</v>
      </c>
      <c r="AM281" s="1105" t="s">
        <v>530</v>
      </c>
      <c r="AN281" s="1105" t="s">
        <v>739</v>
      </c>
      <c r="AO281" s="1105" t="s">
        <v>447</v>
      </c>
      <c r="AQ281" s="1105" t="s">
        <v>661</v>
      </c>
    </row>
    <row r="282" spans="1:63">
      <c r="A282" s="1105">
        <v>281</v>
      </c>
      <c r="B282" s="1105" t="s">
        <v>1826</v>
      </c>
      <c r="C282" s="1105" t="s">
        <v>11</v>
      </c>
      <c r="D282" s="1105" t="s">
        <v>1847</v>
      </c>
      <c r="E282" s="1105" t="s">
        <v>2892</v>
      </c>
      <c r="F282" s="1105" t="s">
        <v>356</v>
      </c>
      <c r="G282" s="1108">
        <v>47</v>
      </c>
      <c r="H282" s="1105" t="s">
        <v>3033</v>
      </c>
      <c r="I282" s="1105" t="s">
        <v>338</v>
      </c>
      <c r="J282" s="1105" t="s">
        <v>3034</v>
      </c>
      <c r="K282" s="1105" t="s">
        <v>3035</v>
      </c>
      <c r="L282" s="1105" t="s">
        <v>3036</v>
      </c>
      <c r="M282" s="1105" t="s">
        <v>3037</v>
      </c>
      <c r="N282" s="1105" t="s">
        <v>3038</v>
      </c>
      <c r="P282" s="1105" t="s">
        <v>691</v>
      </c>
      <c r="Q282" s="1105" t="s">
        <v>638</v>
      </c>
      <c r="R282" s="1105" t="s">
        <v>642</v>
      </c>
      <c r="T282" s="1105" t="s">
        <v>645</v>
      </c>
      <c r="U282" s="1105" t="s">
        <v>497</v>
      </c>
      <c r="V282" s="1105" t="s">
        <v>17</v>
      </c>
      <c r="W282" s="1105" t="s">
        <v>649</v>
      </c>
      <c r="X282" s="1105" t="s">
        <v>58</v>
      </c>
      <c r="Y282" s="1105" t="s">
        <v>266</v>
      </c>
      <c r="Z282" s="1105" t="s">
        <v>691</v>
      </c>
      <c r="AB282" s="1105" t="s">
        <v>661</v>
      </c>
      <c r="AC282" s="1105" t="s">
        <v>1069</v>
      </c>
      <c r="AD282" s="1105" t="s">
        <v>632</v>
      </c>
      <c r="AE282" s="1105" t="s">
        <v>691</v>
      </c>
      <c r="AG282" s="1105" t="s">
        <v>661</v>
      </c>
      <c r="AH282" s="1105" t="s">
        <v>530</v>
      </c>
      <c r="AI282" s="1105" t="s">
        <v>739</v>
      </c>
      <c r="AJ282" s="1105" t="s">
        <v>691</v>
      </c>
      <c r="AL282" s="1105" t="s">
        <v>661</v>
      </c>
    </row>
    <row r="283" spans="1:63">
      <c r="A283" s="1105">
        <v>282</v>
      </c>
      <c r="B283" s="1105" t="s">
        <v>1826</v>
      </c>
      <c r="C283" s="1105" t="s">
        <v>11</v>
      </c>
      <c r="D283" s="1105" t="s">
        <v>1847</v>
      </c>
      <c r="E283" s="1105" t="s">
        <v>2892</v>
      </c>
      <c r="F283" s="1105" t="s">
        <v>356</v>
      </c>
      <c r="H283" s="1105" t="s">
        <v>1552</v>
      </c>
      <c r="I283" s="1105" t="s">
        <v>3039</v>
      </c>
      <c r="J283" s="1105" t="s">
        <v>3040</v>
      </c>
      <c r="K283" s="1105" t="s">
        <v>3042</v>
      </c>
      <c r="L283" s="1105" t="s">
        <v>3044</v>
      </c>
      <c r="M283" s="1105" t="s">
        <v>3046</v>
      </c>
      <c r="N283" s="1105" t="s">
        <v>3047</v>
      </c>
      <c r="P283" s="1105" t="s">
        <v>691</v>
      </c>
      <c r="Q283" s="1105" t="s">
        <v>638</v>
      </c>
      <c r="R283" s="1105" t="s">
        <v>642</v>
      </c>
      <c r="S283" s="1108" t="s">
        <v>2169</v>
      </c>
      <c r="T283" s="1105" t="s">
        <v>645</v>
      </c>
      <c r="U283" s="1105" t="s">
        <v>497</v>
      </c>
      <c r="V283" s="1105" t="s">
        <v>17</v>
      </c>
      <c r="W283" s="1105" t="s">
        <v>649</v>
      </c>
      <c r="X283" s="1105" t="s">
        <v>44</v>
      </c>
      <c r="Y283" s="1105" t="s">
        <v>659</v>
      </c>
      <c r="Z283" s="1105" t="s">
        <v>888</v>
      </c>
      <c r="AA283" s="1108" t="s">
        <v>2701</v>
      </c>
      <c r="AB283" s="1105" t="s">
        <v>661</v>
      </c>
      <c r="AC283" s="1105" t="s">
        <v>58</v>
      </c>
      <c r="AD283" s="1105" t="s">
        <v>266</v>
      </c>
      <c r="AE283" s="1105" t="s">
        <v>691</v>
      </c>
      <c r="AG283" s="1105" t="s">
        <v>661</v>
      </c>
      <c r="AH283" s="1105" t="s">
        <v>69</v>
      </c>
      <c r="AI283" s="1105" t="s">
        <v>450</v>
      </c>
      <c r="AJ283" s="1105" t="s">
        <v>852</v>
      </c>
      <c r="AK283" s="1108" t="s">
        <v>852</v>
      </c>
      <c r="AL283" s="1105" t="s">
        <v>661</v>
      </c>
      <c r="AM283" s="1105" t="s">
        <v>1069</v>
      </c>
      <c r="AN283" s="1105" t="s">
        <v>632</v>
      </c>
      <c r="AO283" s="1105" t="s">
        <v>691</v>
      </c>
      <c r="AQ283" s="1105" t="s">
        <v>661</v>
      </c>
      <c r="AR283" s="1108" t="s">
        <v>530</v>
      </c>
      <c r="AS283" s="1108" t="s">
        <v>739</v>
      </c>
      <c r="AT283" s="1108" t="s">
        <v>1089</v>
      </c>
      <c r="AV283" s="1108" t="s">
        <v>661</v>
      </c>
    </row>
    <row r="284" spans="1:63">
      <c r="A284" s="1105">
        <v>283</v>
      </c>
      <c r="B284" s="1105" t="s">
        <v>1826</v>
      </c>
      <c r="C284" s="1105" t="s">
        <v>11</v>
      </c>
      <c r="D284" s="1105" t="s">
        <v>1847</v>
      </c>
      <c r="E284" s="1105" t="s">
        <v>2892</v>
      </c>
      <c r="F284" s="1105" t="s">
        <v>356</v>
      </c>
      <c r="H284" s="1105" t="s">
        <v>3048</v>
      </c>
      <c r="I284" s="1105" t="s">
        <v>3050</v>
      </c>
      <c r="J284" s="1105" t="s">
        <v>3051</v>
      </c>
      <c r="K284" s="1105" t="s">
        <v>3052</v>
      </c>
      <c r="L284" s="1105" t="s">
        <v>2892</v>
      </c>
      <c r="M284" s="1105" t="s">
        <v>3053</v>
      </c>
      <c r="N284" s="1105" t="s">
        <v>3054</v>
      </c>
      <c r="P284" s="1105" t="s">
        <v>691</v>
      </c>
      <c r="Q284" s="1105" t="s">
        <v>638</v>
      </c>
      <c r="R284" s="1105" t="s">
        <v>642</v>
      </c>
      <c r="S284" s="1108" t="s">
        <v>2169</v>
      </c>
      <c r="T284" s="1105" t="s">
        <v>645</v>
      </c>
      <c r="U284" s="1105" t="s">
        <v>497</v>
      </c>
      <c r="V284" s="1105" t="s">
        <v>17</v>
      </c>
      <c r="W284" s="1105" t="s">
        <v>649</v>
      </c>
      <c r="X284" s="1105" t="s">
        <v>44</v>
      </c>
      <c r="Y284" s="1105" t="s">
        <v>659</v>
      </c>
      <c r="Z284" s="1105" t="s">
        <v>691</v>
      </c>
      <c r="AA284" s="1108" t="s">
        <v>2701</v>
      </c>
      <c r="AB284" s="1105" t="s">
        <v>661</v>
      </c>
      <c r="AC284" s="1105" t="s">
        <v>58</v>
      </c>
      <c r="AD284" s="1105" t="s">
        <v>266</v>
      </c>
      <c r="AE284" s="1105" t="s">
        <v>691</v>
      </c>
      <c r="AG284" s="1105" t="s">
        <v>661</v>
      </c>
      <c r="AH284" s="1105" t="s">
        <v>69</v>
      </c>
      <c r="AI284" s="1105" t="s">
        <v>450</v>
      </c>
      <c r="AJ284" s="1105" t="s">
        <v>691</v>
      </c>
      <c r="AL284" s="1105" t="s">
        <v>661</v>
      </c>
      <c r="AM284" s="1105" t="s">
        <v>109</v>
      </c>
      <c r="AN284" s="1105" t="s">
        <v>84</v>
      </c>
      <c r="AO284" s="1105" t="s">
        <v>1151</v>
      </c>
      <c r="AP284" s="1108" t="s">
        <v>2723</v>
      </c>
      <c r="AQ284" s="1105" t="s">
        <v>661</v>
      </c>
      <c r="AR284" s="1108" t="s">
        <v>72</v>
      </c>
      <c r="AS284" s="1108" t="s">
        <v>718</v>
      </c>
      <c r="AT284" s="1108" t="s">
        <v>1068</v>
      </c>
      <c r="AU284" s="1108" t="s">
        <v>2723</v>
      </c>
      <c r="AV284" s="1108" t="s">
        <v>661</v>
      </c>
      <c r="AW284" s="1108" t="s">
        <v>1097</v>
      </c>
      <c r="AX284" s="1108" t="s">
        <v>553</v>
      </c>
      <c r="AY284" s="1108" t="s">
        <v>691</v>
      </c>
      <c r="AZ284" s="1108" t="s">
        <v>756</v>
      </c>
      <c r="BA284" s="1108" t="s">
        <v>661</v>
      </c>
      <c r="BB284" s="1108" t="s">
        <v>392</v>
      </c>
      <c r="BC284" s="1108" t="s">
        <v>694</v>
      </c>
      <c r="BD284" s="1108" t="s">
        <v>1493</v>
      </c>
      <c r="BF284" s="1108" t="s">
        <v>661</v>
      </c>
      <c r="BG284" s="1108" t="s">
        <v>1069</v>
      </c>
      <c r="BH284" s="1108" t="s">
        <v>632</v>
      </c>
      <c r="BI284" s="1108" t="s">
        <v>908</v>
      </c>
      <c r="BK284" s="1108" t="s">
        <v>661</v>
      </c>
    </row>
    <row r="285" spans="1:63">
      <c r="A285" s="1105">
        <v>284</v>
      </c>
      <c r="B285" s="1105" t="s">
        <v>3055</v>
      </c>
      <c r="C285" s="1105" t="s">
        <v>2901</v>
      </c>
      <c r="D285" s="1105" t="s">
        <v>3056</v>
      </c>
      <c r="E285" s="1105" t="s">
        <v>653</v>
      </c>
      <c r="F285" s="1105" t="s">
        <v>2153</v>
      </c>
      <c r="G285" s="1108">
        <v>21</v>
      </c>
      <c r="H285" s="1105" t="s">
        <v>3059</v>
      </c>
      <c r="I285" s="1105" t="s">
        <v>3060</v>
      </c>
      <c r="J285" s="1105" t="s">
        <v>2567</v>
      </c>
      <c r="K285" s="1105" t="s">
        <v>3061</v>
      </c>
      <c r="L285" s="1105" t="s">
        <v>653</v>
      </c>
      <c r="M285" s="1105" t="s">
        <v>3056</v>
      </c>
      <c r="N285" s="1105" t="s">
        <v>3063</v>
      </c>
      <c r="P285" s="1105" t="s">
        <v>691</v>
      </c>
      <c r="Q285" s="1105" t="s">
        <v>638</v>
      </c>
      <c r="R285" s="1105" t="s">
        <v>642</v>
      </c>
      <c r="S285" s="1108" t="s">
        <v>2596</v>
      </c>
      <c r="T285" s="1105" t="s">
        <v>645</v>
      </c>
      <c r="U285" s="1105" t="s">
        <v>497</v>
      </c>
      <c r="V285" s="1105" t="s">
        <v>17</v>
      </c>
      <c r="W285" s="1105" t="s">
        <v>649</v>
      </c>
      <c r="X285" s="1105" t="s">
        <v>44</v>
      </c>
      <c r="Y285" s="1105" t="s">
        <v>659</v>
      </c>
      <c r="Z285" s="1105" t="s">
        <v>691</v>
      </c>
      <c r="AA285" s="1108" t="s">
        <v>388</v>
      </c>
      <c r="AB285" s="1105" t="s">
        <v>661</v>
      </c>
      <c r="AC285" s="1105" t="s">
        <v>58</v>
      </c>
      <c r="AD285" s="1105" t="s">
        <v>266</v>
      </c>
      <c r="AE285" s="1105" t="s">
        <v>691</v>
      </c>
      <c r="AG285" s="1105" t="s">
        <v>224</v>
      </c>
      <c r="AH285" s="1105" t="s">
        <v>109</v>
      </c>
      <c r="AI285" s="1105" t="s">
        <v>84</v>
      </c>
      <c r="AJ285" s="1105" t="s">
        <v>129</v>
      </c>
      <c r="AL285" s="1105" t="s">
        <v>661</v>
      </c>
      <c r="AM285" s="1105" t="s">
        <v>392</v>
      </c>
      <c r="AN285" s="1105" t="s">
        <v>694</v>
      </c>
      <c r="AO285" s="1105" t="s">
        <v>1394</v>
      </c>
      <c r="AQ285" s="1105" t="s">
        <v>661</v>
      </c>
      <c r="AR285" s="1108" t="s">
        <v>1069</v>
      </c>
      <c r="AS285" s="1108" t="s">
        <v>632</v>
      </c>
      <c r="AT285" s="1108" t="s">
        <v>756</v>
      </c>
      <c r="AV285" s="1108" t="s">
        <v>224</v>
      </c>
      <c r="AW285" s="1108" t="s">
        <v>530</v>
      </c>
      <c r="AX285" s="1108" t="s">
        <v>739</v>
      </c>
      <c r="AY285" s="1108" t="s">
        <v>756</v>
      </c>
      <c r="BA285" s="1108" t="s">
        <v>224</v>
      </c>
    </row>
    <row r="286" spans="1:63">
      <c r="A286" s="1105">
        <v>285</v>
      </c>
      <c r="B286" s="1105" t="s">
        <v>3055</v>
      </c>
      <c r="C286" s="1105" t="s">
        <v>2901</v>
      </c>
      <c r="D286" s="1105" t="s">
        <v>3056</v>
      </c>
      <c r="E286" s="1105" t="s">
        <v>653</v>
      </c>
      <c r="F286" s="1105" t="s">
        <v>2153</v>
      </c>
      <c r="H286" s="1105" t="s">
        <v>3065</v>
      </c>
      <c r="I286" s="1105" t="s">
        <v>1300</v>
      </c>
      <c r="J286" s="1105" t="s">
        <v>3066</v>
      </c>
      <c r="K286" s="1105" t="s">
        <v>3068</v>
      </c>
      <c r="L286" s="1105" t="s">
        <v>993</v>
      </c>
      <c r="M286" s="1105" t="s">
        <v>2416</v>
      </c>
      <c r="N286" s="1105" t="s">
        <v>3070</v>
      </c>
      <c r="P286" s="1105" t="s">
        <v>691</v>
      </c>
      <c r="Q286" s="1105" t="s">
        <v>638</v>
      </c>
      <c r="R286" s="1105" t="s">
        <v>642</v>
      </c>
      <c r="S286" s="1108" t="s">
        <v>2596</v>
      </c>
      <c r="T286" s="1105" t="s">
        <v>645</v>
      </c>
      <c r="U286" s="1105" t="s">
        <v>497</v>
      </c>
      <c r="V286" s="1105" t="s">
        <v>17</v>
      </c>
      <c r="W286" s="1105" t="s">
        <v>649</v>
      </c>
      <c r="X286" s="1105" t="s">
        <v>44</v>
      </c>
      <c r="Y286" s="1105" t="s">
        <v>659</v>
      </c>
      <c r="Z286" s="1105" t="s">
        <v>1088</v>
      </c>
      <c r="AA286" s="1108" t="s">
        <v>3071</v>
      </c>
      <c r="AB286" s="1105" t="s">
        <v>661</v>
      </c>
      <c r="AC286" s="1105" t="s">
        <v>58</v>
      </c>
      <c r="AD286" s="1105" t="s">
        <v>266</v>
      </c>
      <c r="AE286" s="1105" t="s">
        <v>691</v>
      </c>
      <c r="AF286" s="1108" t="s">
        <v>3071</v>
      </c>
      <c r="AG286" s="1105" t="s">
        <v>661</v>
      </c>
      <c r="AH286" s="1105" t="s">
        <v>1069</v>
      </c>
      <c r="AI286" s="1105" t="s">
        <v>632</v>
      </c>
      <c r="AJ286" s="1105" t="s">
        <v>691</v>
      </c>
      <c r="AK286" s="1108" t="s">
        <v>3071</v>
      </c>
      <c r="AL286" s="1105" t="s">
        <v>661</v>
      </c>
      <c r="AM286" s="1105" t="s">
        <v>530</v>
      </c>
      <c r="AN286" s="1105" t="s">
        <v>739</v>
      </c>
      <c r="AO286" s="1105" t="s">
        <v>908</v>
      </c>
      <c r="AP286" s="1108" t="s">
        <v>3071</v>
      </c>
      <c r="AQ286" s="1105" t="s">
        <v>661</v>
      </c>
    </row>
    <row r="287" spans="1:63">
      <c r="A287" s="1105">
        <v>286</v>
      </c>
      <c r="B287" s="1105" t="s">
        <v>3055</v>
      </c>
      <c r="C287" s="1105" t="s">
        <v>2901</v>
      </c>
      <c r="D287" s="1105" t="s">
        <v>3056</v>
      </c>
      <c r="E287" s="1105" t="s">
        <v>653</v>
      </c>
      <c r="F287" s="1105" t="s">
        <v>2153</v>
      </c>
      <c r="H287" s="1105" t="s">
        <v>3074</v>
      </c>
      <c r="I287" s="1105" t="s">
        <v>3075</v>
      </c>
      <c r="J287" s="1105" t="s">
        <v>2547</v>
      </c>
      <c r="K287" s="1105" t="s">
        <v>2765</v>
      </c>
      <c r="L287" s="1105" t="s">
        <v>3076</v>
      </c>
      <c r="M287" s="1105" t="s">
        <v>3077</v>
      </c>
      <c r="N287" s="1105" t="s">
        <v>3079</v>
      </c>
      <c r="P287" s="1105" t="s">
        <v>691</v>
      </c>
      <c r="Q287" s="1105" t="s">
        <v>638</v>
      </c>
      <c r="R287" s="1105" t="s">
        <v>642</v>
      </c>
      <c r="S287" s="1108" t="s">
        <v>2596</v>
      </c>
      <c r="T287" s="1105" t="s">
        <v>645</v>
      </c>
      <c r="U287" s="1105" t="s">
        <v>497</v>
      </c>
      <c r="V287" s="1105" t="s">
        <v>17</v>
      </c>
      <c r="W287" s="1105" t="s">
        <v>649</v>
      </c>
      <c r="X287" s="1105" t="s">
        <v>44</v>
      </c>
      <c r="Y287" s="1105" t="s">
        <v>659</v>
      </c>
      <c r="Z287" s="1105" t="s">
        <v>691</v>
      </c>
      <c r="AA287" s="1108" t="s">
        <v>3071</v>
      </c>
      <c r="AB287" s="1105" t="s">
        <v>661</v>
      </c>
      <c r="AC287" s="1105" t="s">
        <v>58</v>
      </c>
      <c r="AD287" s="1105" t="s">
        <v>266</v>
      </c>
      <c r="AE287" s="1105" t="s">
        <v>691</v>
      </c>
      <c r="AF287" s="1108" t="s">
        <v>3071</v>
      </c>
      <c r="AG287" s="1105" t="s">
        <v>661</v>
      </c>
      <c r="AH287" s="1105" t="s">
        <v>392</v>
      </c>
      <c r="AI287" s="1105" t="s">
        <v>694</v>
      </c>
      <c r="AJ287" s="1105" t="s">
        <v>151</v>
      </c>
      <c r="AK287" s="1105" t="s">
        <v>151</v>
      </c>
      <c r="AL287" s="1105" t="s">
        <v>661</v>
      </c>
      <c r="AM287" s="1105" t="s">
        <v>1069</v>
      </c>
      <c r="AN287" s="1105" t="s">
        <v>632</v>
      </c>
      <c r="AO287" s="1105" t="s">
        <v>691</v>
      </c>
      <c r="AP287" s="1108" t="s">
        <v>3071</v>
      </c>
      <c r="AQ287" s="1105" t="s">
        <v>661</v>
      </c>
      <c r="AR287" s="1105" t="s">
        <v>530</v>
      </c>
      <c r="AS287" s="1105" t="s">
        <v>739</v>
      </c>
      <c r="AT287" s="1105" t="s">
        <v>3080</v>
      </c>
      <c r="AU287" s="1108" t="s">
        <v>3071</v>
      </c>
      <c r="AV287" s="1105" t="s">
        <v>661</v>
      </c>
    </row>
    <row r="288" spans="1:63">
      <c r="A288" s="1105">
        <v>287</v>
      </c>
      <c r="B288" s="1105" t="s">
        <v>3055</v>
      </c>
      <c r="C288" s="1105" t="s">
        <v>2901</v>
      </c>
      <c r="D288" s="1105" t="s">
        <v>3056</v>
      </c>
      <c r="E288" s="1105" t="s">
        <v>653</v>
      </c>
      <c r="F288" s="1105" t="s">
        <v>2153</v>
      </c>
      <c r="G288" s="1108">
        <v>21</v>
      </c>
      <c r="H288" s="1105" t="s">
        <v>3082</v>
      </c>
      <c r="I288" s="1105" t="s">
        <v>2561</v>
      </c>
      <c r="J288" s="1105" t="s">
        <v>3084</v>
      </c>
      <c r="K288" s="1105" t="s">
        <v>3086</v>
      </c>
      <c r="L288" s="1105" t="s">
        <v>3087</v>
      </c>
      <c r="M288" s="1105" t="s">
        <v>2604</v>
      </c>
      <c r="N288" s="1105" t="s">
        <v>952</v>
      </c>
      <c r="P288" s="1105" t="s">
        <v>691</v>
      </c>
      <c r="Q288" s="1105" t="s">
        <v>638</v>
      </c>
      <c r="R288" s="1105" t="s">
        <v>642</v>
      </c>
      <c r="S288" s="1108" t="s">
        <v>2596</v>
      </c>
      <c r="T288" s="1105" t="s">
        <v>645</v>
      </c>
      <c r="U288" s="1105" t="s">
        <v>497</v>
      </c>
      <c r="V288" s="1105" t="s">
        <v>17</v>
      </c>
      <c r="W288" s="1105" t="s">
        <v>649</v>
      </c>
      <c r="X288" s="1105" t="s">
        <v>44</v>
      </c>
      <c r="Y288" s="1105" t="s">
        <v>659</v>
      </c>
      <c r="Z288" s="1105" t="s">
        <v>908</v>
      </c>
      <c r="AB288" s="1105" t="s">
        <v>661</v>
      </c>
      <c r="AC288" s="1105" t="s">
        <v>58</v>
      </c>
      <c r="AD288" s="1105" t="s">
        <v>266</v>
      </c>
      <c r="AE288" s="1105" t="s">
        <v>691</v>
      </c>
      <c r="AG288" s="1105" t="s">
        <v>661</v>
      </c>
      <c r="AH288" s="1105" t="s">
        <v>1069</v>
      </c>
      <c r="AI288" s="1105" t="s">
        <v>632</v>
      </c>
      <c r="AJ288" s="1105" t="s">
        <v>691</v>
      </c>
      <c r="AL288" s="1105" t="s">
        <v>661</v>
      </c>
      <c r="AM288" s="1105" t="s">
        <v>530</v>
      </c>
      <c r="AN288" s="1105" t="s">
        <v>739</v>
      </c>
      <c r="AO288" s="1105" t="s">
        <v>762</v>
      </c>
      <c r="AQ288" s="1105" t="s">
        <v>661</v>
      </c>
    </row>
    <row r="289" spans="1:58">
      <c r="A289" s="1105">
        <v>288</v>
      </c>
      <c r="B289" s="1105" t="s">
        <v>3088</v>
      </c>
      <c r="C289" s="1105" t="s">
        <v>1796</v>
      </c>
      <c r="D289" s="1105" t="s">
        <v>2719</v>
      </c>
      <c r="E289" s="1105" t="s">
        <v>3089</v>
      </c>
      <c r="F289" s="1105" t="s">
        <v>3091</v>
      </c>
      <c r="G289" s="1105">
        <v>20</v>
      </c>
      <c r="H289" s="1105" t="s">
        <v>3092</v>
      </c>
      <c r="I289" s="1105" t="s">
        <v>3094</v>
      </c>
      <c r="J289" s="1105" t="s">
        <v>3095</v>
      </c>
      <c r="K289" s="1105" t="s">
        <v>3097</v>
      </c>
      <c r="L289" s="1105" t="s">
        <v>2803</v>
      </c>
      <c r="M289" s="1105" t="s">
        <v>3098</v>
      </c>
      <c r="N289" s="1105" t="s">
        <v>2186</v>
      </c>
      <c r="P289" s="1105" t="s">
        <v>691</v>
      </c>
      <c r="Q289" s="1105" t="s">
        <v>638</v>
      </c>
      <c r="R289" s="1105" t="s">
        <v>642</v>
      </c>
      <c r="T289" s="1105" t="s">
        <v>645</v>
      </c>
      <c r="U289" s="1105" t="s">
        <v>497</v>
      </c>
      <c r="V289" s="1105" t="s">
        <v>17</v>
      </c>
      <c r="W289" s="1105" t="s">
        <v>649</v>
      </c>
      <c r="X289" s="1105" t="s">
        <v>44</v>
      </c>
      <c r="Y289" s="1105" t="s">
        <v>659</v>
      </c>
      <c r="Z289" s="1105" t="s">
        <v>691</v>
      </c>
      <c r="AB289" s="1105" t="s">
        <v>661</v>
      </c>
      <c r="AC289" s="1105" t="s">
        <v>58</v>
      </c>
      <c r="AD289" s="1105" t="s">
        <v>266</v>
      </c>
      <c r="AE289" s="1105" t="s">
        <v>691</v>
      </c>
      <c r="AG289" s="1105" t="s">
        <v>661</v>
      </c>
      <c r="AH289" s="1105" t="s">
        <v>69</v>
      </c>
      <c r="AI289" s="1105" t="s">
        <v>450</v>
      </c>
      <c r="AJ289" s="1105" t="s">
        <v>691</v>
      </c>
      <c r="AL289" s="1105" t="s">
        <v>661</v>
      </c>
      <c r="AM289" s="1105" t="s">
        <v>109</v>
      </c>
      <c r="AN289" s="1105" t="s">
        <v>84</v>
      </c>
      <c r="AO289" s="1105" t="s">
        <v>723</v>
      </c>
      <c r="AQ289" s="1105" t="s">
        <v>661</v>
      </c>
      <c r="AR289" s="1105" t="s">
        <v>72</v>
      </c>
      <c r="AS289" s="1105" t="s">
        <v>718</v>
      </c>
      <c r="AT289" s="1105" t="s">
        <v>990</v>
      </c>
      <c r="AV289" s="1105" t="s">
        <v>661</v>
      </c>
      <c r="AW289" s="1108" t="s">
        <v>1069</v>
      </c>
      <c r="AX289" s="1108" t="s">
        <v>632</v>
      </c>
      <c r="AY289" s="1108" t="s">
        <v>691</v>
      </c>
      <c r="BA289" s="1108" t="s">
        <v>661</v>
      </c>
      <c r="BB289" s="1108" t="s">
        <v>530</v>
      </c>
      <c r="BC289" s="1108" t="s">
        <v>739</v>
      </c>
      <c r="BD289" s="1108" t="s">
        <v>691</v>
      </c>
      <c r="BF289" s="1108" t="s">
        <v>661</v>
      </c>
    </row>
    <row r="290" spans="1:58">
      <c r="A290" s="1105">
        <v>289</v>
      </c>
      <c r="B290" s="1105" t="s">
        <v>3088</v>
      </c>
      <c r="C290" s="1105" t="s">
        <v>1796</v>
      </c>
      <c r="D290" s="1105" t="s">
        <v>2719</v>
      </c>
      <c r="E290" s="1105" t="s">
        <v>3089</v>
      </c>
      <c r="F290" s="1105" t="s">
        <v>3091</v>
      </c>
      <c r="H290" s="1105" t="s">
        <v>1721</v>
      </c>
      <c r="I290" s="1105" t="s">
        <v>3099</v>
      </c>
      <c r="J290" s="1105" t="s">
        <v>2069</v>
      </c>
      <c r="K290" s="1105" t="s">
        <v>3100</v>
      </c>
      <c r="L290" s="1105" t="s">
        <v>2803</v>
      </c>
      <c r="M290" s="1105" t="s">
        <v>3098</v>
      </c>
      <c r="N290" s="1105" t="s">
        <v>2413</v>
      </c>
      <c r="P290" s="1105" t="s">
        <v>691</v>
      </c>
      <c r="Q290" s="1105" t="s">
        <v>638</v>
      </c>
      <c r="R290" s="1105" t="s">
        <v>642</v>
      </c>
      <c r="T290" s="1105" t="s">
        <v>645</v>
      </c>
      <c r="U290" s="1105" t="s">
        <v>497</v>
      </c>
      <c r="V290" s="1105" t="s">
        <v>17</v>
      </c>
      <c r="W290" s="1105" t="s">
        <v>649</v>
      </c>
      <c r="X290" s="1105" t="s">
        <v>44</v>
      </c>
      <c r="Y290" s="1105" t="s">
        <v>659</v>
      </c>
      <c r="Z290" s="1105" t="s">
        <v>691</v>
      </c>
      <c r="AB290" s="1105" t="s">
        <v>661</v>
      </c>
      <c r="AC290" s="1105" t="s">
        <v>58</v>
      </c>
      <c r="AD290" s="1105" t="s">
        <v>266</v>
      </c>
      <c r="AE290" s="1105" t="s">
        <v>691</v>
      </c>
      <c r="AG290" s="1105" t="s">
        <v>661</v>
      </c>
      <c r="AH290" s="1105" t="s">
        <v>1069</v>
      </c>
      <c r="AI290" s="1105" t="s">
        <v>632</v>
      </c>
      <c r="AJ290" s="1105" t="s">
        <v>691</v>
      </c>
      <c r="AL290" s="1105" t="s">
        <v>661</v>
      </c>
    </row>
    <row r="291" spans="1:58">
      <c r="A291" s="1105">
        <v>290</v>
      </c>
      <c r="B291" s="1105" t="s">
        <v>3088</v>
      </c>
      <c r="C291" s="1105" t="s">
        <v>1796</v>
      </c>
      <c r="D291" s="1105" t="s">
        <v>2719</v>
      </c>
      <c r="E291" s="1105" t="s">
        <v>3089</v>
      </c>
      <c r="F291" s="1105" t="s">
        <v>3091</v>
      </c>
      <c r="H291" s="1105" t="s">
        <v>3103</v>
      </c>
      <c r="I291" s="1105" t="s">
        <v>2166</v>
      </c>
      <c r="J291" s="1105" t="s">
        <v>3104</v>
      </c>
      <c r="K291" s="1105" t="s">
        <v>2674</v>
      </c>
      <c r="L291" s="1105" t="s">
        <v>3106</v>
      </c>
      <c r="M291" s="1105" t="s">
        <v>3107</v>
      </c>
      <c r="N291" s="1105" t="s">
        <v>336</v>
      </c>
      <c r="P291" s="1105" t="s">
        <v>691</v>
      </c>
      <c r="Q291" s="1105" t="s">
        <v>638</v>
      </c>
      <c r="R291" s="1105" t="s">
        <v>642</v>
      </c>
      <c r="T291" s="1105" t="s">
        <v>645</v>
      </c>
      <c r="U291" s="1105" t="s">
        <v>497</v>
      </c>
      <c r="V291" s="1105" t="s">
        <v>17</v>
      </c>
      <c r="W291" s="1105" t="s">
        <v>649</v>
      </c>
      <c r="X291" s="1105" t="s">
        <v>58</v>
      </c>
      <c r="Y291" s="1105" t="s">
        <v>266</v>
      </c>
      <c r="Z291" s="1105" t="s">
        <v>691</v>
      </c>
      <c r="AB291" s="1105" t="s">
        <v>661</v>
      </c>
      <c r="AC291" s="1105" t="s">
        <v>1069</v>
      </c>
      <c r="AD291" s="1105" t="s">
        <v>632</v>
      </c>
      <c r="AE291" s="1105" t="s">
        <v>691</v>
      </c>
      <c r="AG291" s="1105" t="s">
        <v>661</v>
      </c>
    </row>
    <row r="292" spans="1:58">
      <c r="A292" s="1105">
        <v>291</v>
      </c>
      <c r="B292" s="1105" t="s">
        <v>3088</v>
      </c>
      <c r="C292" s="1105" t="s">
        <v>1796</v>
      </c>
      <c r="D292" s="1105" t="s">
        <v>2719</v>
      </c>
      <c r="E292" s="1105" t="s">
        <v>3089</v>
      </c>
      <c r="F292" s="1105" t="s">
        <v>3091</v>
      </c>
      <c r="H292" s="1105" t="s">
        <v>1931</v>
      </c>
      <c r="I292" s="1105" t="s">
        <v>3108</v>
      </c>
      <c r="J292" s="1105" t="s">
        <v>3109</v>
      </c>
      <c r="K292" s="1105" t="s">
        <v>3110</v>
      </c>
      <c r="L292" s="1105" t="s">
        <v>3111</v>
      </c>
      <c r="M292" s="1105" t="s">
        <v>3113</v>
      </c>
      <c r="N292" s="1105" t="s">
        <v>3114</v>
      </c>
      <c r="P292" s="1105" t="s">
        <v>691</v>
      </c>
      <c r="Q292" s="1105" t="s">
        <v>638</v>
      </c>
      <c r="R292" s="1105" t="s">
        <v>642</v>
      </c>
      <c r="T292" s="1105" t="s">
        <v>645</v>
      </c>
      <c r="U292" s="1105" t="s">
        <v>497</v>
      </c>
      <c r="V292" s="1105" t="s">
        <v>17</v>
      </c>
      <c r="W292" s="1105" t="s">
        <v>649</v>
      </c>
      <c r="X292" s="1105" t="s">
        <v>44</v>
      </c>
      <c r="Y292" s="1105" t="s">
        <v>659</v>
      </c>
      <c r="Z292" s="1105" t="s">
        <v>73</v>
      </c>
      <c r="AB292" s="1105" t="s">
        <v>661</v>
      </c>
      <c r="AC292" s="1105" t="s">
        <v>58</v>
      </c>
      <c r="AD292" s="1105" t="s">
        <v>266</v>
      </c>
      <c r="AE292" s="1105" t="s">
        <v>691</v>
      </c>
      <c r="AG292" s="1105" t="s">
        <v>661</v>
      </c>
      <c r="AH292" s="1105" t="s">
        <v>1069</v>
      </c>
      <c r="AI292" s="1105" t="s">
        <v>632</v>
      </c>
      <c r="AJ292" s="1105" t="s">
        <v>691</v>
      </c>
      <c r="AL292" s="1105" t="s">
        <v>661</v>
      </c>
    </row>
    <row r="293" spans="1:58">
      <c r="A293" s="1105">
        <v>292</v>
      </c>
      <c r="B293" s="1105" t="s">
        <v>3088</v>
      </c>
      <c r="C293" s="1105" t="s">
        <v>1796</v>
      </c>
      <c r="D293" s="1105" t="s">
        <v>2719</v>
      </c>
      <c r="E293" s="1105" t="s">
        <v>3089</v>
      </c>
      <c r="F293" s="1105" t="s">
        <v>3091</v>
      </c>
      <c r="H293" s="1105" t="s">
        <v>3115</v>
      </c>
      <c r="I293" s="1105" t="s">
        <v>467</v>
      </c>
      <c r="J293" s="1105" t="s">
        <v>2733</v>
      </c>
      <c r="K293" s="1105" t="s">
        <v>3116</v>
      </c>
      <c r="L293" s="1105" t="s">
        <v>3119</v>
      </c>
      <c r="M293" s="1105" t="s">
        <v>1867</v>
      </c>
      <c r="N293" s="1105" t="s">
        <v>3121</v>
      </c>
      <c r="P293" s="1105" t="s">
        <v>691</v>
      </c>
      <c r="Q293" s="1105" t="s">
        <v>638</v>
      </c>
      <c r="R293" s="1105" t="s">
        <v>642</v>
      </c>
      <c r="T293" s="1105" t="s">
        <v>645</v>
      </c>
      <c r="U293" s="1105" t="s">
        <v>497</v>
      </c>
      <c r="V293" s="1105" t="s">
        <v>17</v>
      </c>
      <c r="W293" s="1105" t="s">
        <v>649</v>
      </c>
      <c r="X293" s="1105" t="s">
        <v>44</v>
      </c>
      <c r="Y293" s="1105" t="s">
        <v>659</v>
      </c>
      <c r="Z293" s="1105" t="s">
        <v>781</v>
      </c>
      <c r="AB293" s="1105" t="s">
        <v>661</v>
      </c>
      <c r="AC293" s="1105" t="s">
        <v>58</v>
      </c>
      <c r="AD293" s="1105" t="s">
        <v>266</v>
      </c>
      <c r="AE293" s="1105" t="s">
        <v>691</v>
      </c>
      <c r="AG293" s="1105" t="s">
        <v>661</v>
      </c>
      <c r="AH293" s="1105" t="s">
        <v>1069</v>
      </c>
      <c r="AI293" s="1105" t="s">
        <v>632</v>
      </c>
      <c r="AJ293" s="1105" t="s">
        <v>691</v>
      </c>
      <c r="AL293" s="1105" t="s">
        <v>661</v>
      </c>
      <c r="AM293" s="1108" t="s">
        <v>1798</v>
      </c>
      <c r="AN293" s="1108" t="s">
        <v>1801</v>
      </c>
      <c r="AO293" s="1108" t="s">
        <v>2794</v>
      </c>
      <c r="AP293" s="1108" t="s">
        <v>1542</v>
      </c>
      <c r="AQ293" s="1108" t="s">
        <v>661</v>
      </c>
    </row>
    <row r="294" spans="1:58">
      <c r="A294" s="1105">
        <v>293</v>
      </c>
      <c r="B294" s="1105" t="s">
        <v>3088</v>
      </c>
      <c r="C294" s="1105" t="s">
        <v>1796</v>
      </c>
      <c r="D294" s="1105" t="s">
        <v>2719</v>
      </c>
      <c r="E294" s="1105" t="s">
        <v>3089</v>
      </c>
      <c r="F294" s="1105" t="s">
        <v>3091</v>
      </c>
      <c r="G294" s="1108">
        <v>20</v>
      </c>
      <c r="H294" s="1105" t="s">
        <v>2785</v>
      </c>
      <c r="I294" s="1105" t="s">
        <v>1023</v>
      </c>
      <c r="J294" s="1105" t="s">
        <v>3122</v>
      </c>
      <c r="K294" s="1105" t="s">
        <v>3124</v>
      </c>
      <c r="L294" s="1105" t="s">
        <v>3089</v>
      </c>
      <c r="M294" s="1105" t="s">
        <v>2719</v>
      </c>
      <c r="N294" s="1105" t="s">
        <v>3125</v>
      </c>
      <c r="P294" s="1105" t="s">
        <v>3126</v>
      </c>
      <c r="Q294" s="1105" t="s">
        <v>638</v>
      </c>
      <c r="R294" s="1105" t="s">
        <v>642</v>
      </c>
      <c r="T294" s="1105" t="s">
        <v>645</v>
      </c>
      <c r="U294" s="1105" t="s">
        <v>497</v>
      </c>
      <c r="V294" s="1105" t="s">
        <v>17</v>
      </c>
      <c r="W294" s="1105" t="s">
        <v>649</v>
      </c>
      <c r="X294" s="1105" t="s">
        <v>44</v>
      </c>
      <c r="Y294" s="1105" t="s">
        <v>659</v>
      </c>
      <c r="Z294" s="1105" t="s">
        <v>3126</v>
      </c>
      <c r="AB294" s="1105" t="s">
        <v>661</v>
      </c>
      <c r="AC294" s="1105" t="s">
        <v>58</v>
      </c>
      <c r="AD294" s="1105" t="s">
        <v>266</v>
      </c>
      <c r="AE294" s="1105" t="s">
        <v>3126</v>
      </c>
      <c r="AG294" s="1105" t="s">
        <v>661</v>
      </c>
      <c r="AH294" s="1105" t="s">
        <v>69</v>
      </c>
      <c r="AI294" s="1105" t="s">
        <v>450</v>
      </c>
      <c r="AJ294" s="1105" t="s">
        <v>3126</v>
      </c>
      <c r="AL294" s="1105" t="s">
        <v>661</v>
      </c>
      <c r="AM294" s="1108" t="s">
        <v>109</v>
      </c>
      <c r="AN294" s="1108" t="s">
        <v>84</v>
      </c>
      <c r="AO294" s="1108" t="s">
        <v>3126</v>
      </c>
      <c r="AQ294" s="1108" t="s">
        <v>661</v>
      </c>
      <c r="AR294" s="1108" t="s">
        <v>72</v>
      </c>
      <c r="AS294" s="1108" t="s">
        <v>718</v>
      </c>
      <c r="AT294" s="1108" t="s">
        <v>3126</v>
      </c>
      <c r="AV294" s="1108" t="s">
        <v>661</v>
      </c>
      <c r="AW294" s="1108" t="s">
        <v>1069</v>
      </c>
      <c r="AX294" s="1108" t="s">
        <v>632</v>
      </c>
      <c r="AY294" s="1108" t="s">
        <v>3126</v>
      </c>
      <c r="BA294" s="1108" t="s">
        <v>661</v>
      </c>
    </row>
    <row r="295" spans="1:58">
      <c r="A295" s="1105">
        <v>294</v>
      </c>
      <c r="B295" s="1105" t="s">
        <v>1842</v>
      </c>
      <c r="C295" s="1105" t="s">
        <v>2970</v>
      </c>
      <c r="D295" s="1105" t="s">
        <v>1760</v>
      </c>
      <c r="E295" s="1105" t="s">
        <v>1566</v>
      </c>
      <c r="F295" s="1105" t="s">
        <v>3127</v>
      </c>
      <c r="G295" s="1105">
        <v>24</v>
      </c>
      <c r="H295" s="1105" t="s">
        <v>1105</v>
      </c>
      <c r="I295" s="1105" t="s">
        <v>3128</v>
      </c>
      <c r="J295" s="1105" t="s">
        <v>103</v>
      </c>
      <c r="K295" s="1105" t="s">
        <v>1958</v>
      </c>
      <c r="L295" s="1105" t="s">
        <v>3129</v>
      </c>
      <c r="M295" s="1105" t="s">
        <v>3130</v>
      </c>
      <c r="N295" s="1105" t="s">
        <v>3131</v>
      </c>
      <c r="P295" s="1105" t="s">
        <v>691</v>
      </c>
      <c r="Q295" s="1105" t="s">
        <v>638</v>
      </c>
      <c r="R295" s="1105" t="s">
        <v>642</v>
      </c>
      <c r="S295" s="1108" t="s">
        <v>2169</v>
      </c>
      <c r="T295" s="1105" t="s">
        <v>645</v>
      </c>
      <c r="U295" s="1105" t="s">
        <v>497</v>
      </c>
      <c r="V295" s="1105" t="s">
        <v>17</v>
      </c>
      <c r="W295" s="1105" t="s">
        <v>649</v>
      </c>
      <c r="X295" s="1105" t="s">
        <v>44</v>
      </c>
      <c r="Y295" s="1105" t="s">
        <v>659</v>
      </c>
      <c r="Z295" s="1105" t="s">
        <v>691</v>
      </c>
      <c r="AA295" s="1108" t="s">
        <v>3132</v>
      </c>
      <c r="AB295" s="1105" t="s">
        <v>661</v>
      </c>
      <c r="AC295" s="1105" t="s">
        <v>58</v>
      </c>
      <c r="AD295" s="1105" t="s">
        <v>266</v>
      </c>
      <c r="AE295" s="1105" t="s">
        <v>691</v>
      </c>
      <c r="AG295" s="1105" t="s">
        <v>661</v>
      </c>
      <c r="AH295" s="1105" t="s">
        <v>1069</v>
      </c>
      <c r="AI295" s="1105" t="s">
        <v>632</v>
      </c>
      <c r="AJ295" s="1105" t="s">
        <v>691</v>
      </c>
      <c r="AL295" s="1105" t="s">
        <v>661</v>
      </c>
      <c r="AM295" s="1108" t="s">
        <v>530</v>
      </c>
      <c r="AN295" s="1108" t="s">
        <v>739</v>
      </c>
      <c r="AO295" s="1108" t="s">
        <v>842</v>
      </c>
      <c r="AQ295" s="1108" t="s">
        <v>661</v>
      </c>
    </row>
    <row r="296" spans="1:58">
      <c r="A296" s="1105">
        <v>295</v>
      </c>
      <c r="B296" s="1105" t="s">
        <v>1842</v>
      </c>
      <c r="C296" s="1105" t="s">
        <v>2970</v>
      </c>
      <c r="D296" s="1105" t="s">
        <v>1760</v>
      </c>
      <c r="E296" s="1105" t="s">
        <v>1566</v>
      </c>
      <c r="F296" s="1105" t="s">
        <v>3127</v>
      </c>
      <c r="H296" s="1105" t="s">
        <v>3133</v>
      </c>
      <c r="I296" s="1105" t="s">
        <v>608</v>
      </c>
      <c r="J296" s="1105" t="s">
        <v>3135</v>
      </c>
      <c r="K296" s="1105" t="s">
        <v>1910</v>
      </c>
      <c r="L296" s="1105" t="s">
        <v>970</v>
      </c>
      <c r="M296" s="1105" t="s">
        <v>3067</v>
      </c>
      <c r="N296" s="1105" t="s">
        <v>3136</v>
      </c>
      <c r="P296" s="1105" t="s">
        <v>691</v>
      </c>
      <c r="Q296" s="1105" t="s">
        <v>638</v>
      </c>
      <c r="R296" s="1105" t="s">
        <v>642</v>
      </c>
      <c r="S296" s="1108" t="s">
        <v>2169</v>
      </c>
      <c r="T296" s="1105" t="s">
        <v>645</v>
      </c>
      <c r="U296" s="1105" t="s">
        <v>497</v>
      </c>
      <c r="V296" s="1105" t="s">
        <v>17</v>
      </c>
      <c r="W296" s="1105" t="s">
        <v>649</v>
      </c>
      <c r="X296" s="1105" t="s">
        <v>44</v>
      </c>
      <c r="Y296" s="1105" t="s">
        <v>659</v>
      </c>
      <c r="Z296" s="1105" t="s">
        <v>733</v>
      </c>
      <c r="AA296" s="1108" t="s">
        <v>3132</v>
      </c>
      <c r="AB296" s="1105" t="s">
        <v>661</v>
      </c>
      <c r="AC296" s="1105" t="s">
        <v>58</v>
      </c>
      <c r="AD296" s="1105" t="s">
        <v>266</v>
      </c>
      <c r="AE296" s="1105" t="s">
        <v>691</v>
      </c>
      <c r="AG296" s="1105" t="s">
        <v>661</v>
      </c>
      <c r="AH296" s="1105" t="s">
        <v>69</v>
      </c>
      <c r="AI296" s="1105" t="s">
        <v>450</v>
      </c>
      <c r="AJ296" s="1105" t="s">
        <v>1542</v>
      </c>
      <c r="AK296" s="1108" t="s">
        <v>1542</v>
      </c>
      <c r="AL296" s="1105" t="s">
        <v>661</v>
      </c>
      <c r="AM296" s="1105" t="s">
        <v>1069</v>
      </c>
      <c r="AN296" s="1105" t="s">
        <v>632</v>
      </c>
      <c r="AO296" s="1105" t="s">
        <v>691</v>
      </c>
      <c r="AQ296" s="1105" t="s">
        <v>661</v>
      </c>
      <c r="AR296" s="1108" t="s">
        <v>530</v>
      </c>
      <c r="AS296" s="1108" t="s">
        <v>739</v>
      </c>
      <c r="AT296" s="1108" t="s">
        <v>1586</v>
      </c>
      <c r="AV296" s="1108" t="s">
        <v>661</v>
      </c>
    </row>
    <row r="297" spans="1:58">
      <c r="A297" s="1105">
        <v>296</v>
      </c>
      <c r="B297" s="1105" t="s">
        <v>1842</v>
      </c>
      <c r="C297" s="1105" t="s">
        <v>2970</v>
      </c>
      <c r="D297" s="1105" t="s">
        <v>1760</v>
      </c>
      <c r="E297" s="1105" t="s">
        <v>1566</v>
      </c>
      <c r="F297" s="1105" t="s">
        <v>3127</v>
      </c>
      <c r="H297" s="1105" t="s">
        <v>3137</v>
      </c>
      <c r="I297" s="1105" t="s">
        <v>2594</v>
      </c>
      <c r="J297" s="1105" t="s">
        <v>3138</v>
      </c>
      <c r="K297" s="1105" t="s">
        <v>1515</v>
      </c>
      <c r="L297" s="1105" t="s">
        <v>1468</v>
      </c>
      <c r="M297" s="1105" t="s">
        <v>3139</v>
      </c>
      <c r="N297" s="1105" t="s">
        <v>2425</v>
      </c>
      <c r="P297" s="1105" t="s">
        <v>691</v>
      </c>
      <c r="Q297" s="1105" t="s">
        <v>638</v>
      </c>
      <c r="R297" s="1105" t="s">
        <v>642</v>
      </c>
      <c r="S297" s="1108" t="s">
        <v>2169</v>
      </c>
      <c r="T297" s="1105" t="s">
        <v>645</v>
      </c>
      <c r="U297" s="1105" t="s">
        <v>497</v>
      </c>
      <c r="V297" s="1105" t="s">
        <v>17</v>
      </c>
      <c r="W297" s="1105" t="s">
        <v>649</v>
      </c>
      <c r="X297" s="1105" t="s">
        <v>44</v>
      </c>
      <c r="Y297" s="1105" t="s">
        <v>659</v>
      </c>
      <c r="Z297" s="1105" t="s">
        <v>908</v>
      </c>
      <c r="AA297" s="1108" t="s">
        <v>3132</v>
      </c>
      <c r="AB297" s="1105" t="s">
        <v>661</v>
      </c>
      <c r="AC297" s="1105" t="s">
        <v>58</v>
      </c>
      <c r="AD297" s="1105" t="s">
        <v>266</v>
      </c>
      <c r="AE297" s="1105" t="s">
        <v>691</v>
      </c>
      <c r="AG297" s="1105" t="s">
        <v>661</v>
      </c>
      <c r="AH297" s="1105" t="s">
        <v>1069</v>
      </c>
      <c r="AI297" s="1105" t="s">
        <v>632</v>
      </c>
      <c r="AJ297" s="1105" t="s">
        <v>691</v>
      </c>
      <c r="AL297" s="1105" t="s">
        <v>661</v>
      </c>
      <c r="AM297" s="1108" t="s">
        <v>530</v>
      </c>
      <c r="AN297" s="1108" t="s">
        <v>739</v>
      </c>
      <c r="AO297" s="1108" t="s">
        <v>1231</v>
      </c>
      <c r="AQ297" s="1108" t="s">
        <v>661</v>
      </c>
    </row>
    <row r="298" spans="1:58">
      <c r="A298" s="1105">
        <v>297</v>
      </c>
      <c r="B298" s="1105" t="s">
        <v>1842</v>
      </c>
      <c r="C298" s="1105" t="s">
        <v>2970</v>
      </c>
      <c r="D298" s="1105" t="s">
        <v>1760</v>
      </c>
      <c r="E298" s="1105" t="s">
        <v>1566</v>
      </c>
      <c r="F298" s="1105" t="s">
        <v>3127</v>
      </c>
      <c r="H298" s="1105" t="s">
        <v>3140</v>
      </c>
      <c r="I298" s="1105" t="s">
        <v>2508</v>
      </c>
      <c r="J298" s="1105" t="s">
        <v>921</v>
      </c>
      <c r="K298" s="1105" t="s">
        <v>3141</v>
      </c>
      <c r="L298" s="1105" t="s">
        <v>3142</v>
      </c>
      <c r="M298" s="1105" t="s">
        <v>3057</v>
      </c>
      <c r="N298" s="1105" t="s">
        <v>3143</v>
      </c>
      <c r="P298" s="1105" t="s">
        <v>691</v>
      </c>
      <c r="Q298" s="1105" t="s">
        <v>638</v>
      </c>
      <c r="R298" s="1105" t="s">
        <v>642</v>
      </c>
      <c r="S298" s="1108" t="s">
        <v>2169</v>
      </c>
      <c r="T298" s="1105" t="s">
        <v>645</v>
      </c>
      <c r="U298" s="1105" t="s">
        <v>497</v>
      </c>
      <c r="V298" s="1105" t="s">
        <v>17</v>
      </c>
      <c r="W298" s="1105" t="s">
        <v>649</v>
      </c>
      <c r="X298" s="1105" t="s">
        <v>44</v>
      </c>
      <c r="Y298" s="1105" t="s">
        <v>659</v>
      </c>
      <c r="Z298" s="1105" t="s">
        <v>691</v>
      </c>
      <c r="AA298" s="1108" t="s">
        <v>3132</v>
      </c>
      <c r="AB298" s="1105" t="s">
        <v>661</v>
      </c>
      <c r="AC298" s="1105" t="s">
        <v>58</v>
      </c>
      <c r="AD298" s="1105" t="s">
        <v>266</v>
      </c>
      <c r="AE298" s="1105" t="s">
        <v>691</v>
      </c>
      <c r="AG298" s="1105" t="s">
        <v>661</v>
      </c>
      <c r="AH298" s="1105" t="s">
        <v>1069</v>
      </c>
      <c r="AI298" s="1105" t="s">
        <v>632</v>
      </c>
      <c r="AJ298" s="1105" t="s">
        <v>691</v>
      </c>
      <c r="AL298" s="1105" t="s">
        <v>661</v>
      </c>
      <c r="AM298" s="1108" t="s">
        <v>530</v>
      </c>
      <c r="AN298" s="1108" t="s">
        <v>739</v>
      </c>
      <c r="AO298" s="1108" t="s">
        <v>691</v>
      </c>
      <c r="AQ298" s="1108" t="s">
        <v>661</v>
      </c>
    </row>
    <row r="299" spans="1:58">
      <c r="A299" s="1105">
        <v>298</v>
      </c>
      <c r="B299" s="1105" t="s">
        <v>1842</v>
      </c>
      <c r="C299" s="1105" t="s">
        <v>2970</v>
      </c>
      <c r="D299" s="1105" t="s">
        <v>1760</v>
      </c>
      <c r="E299" s="1105" t="s">
        <v>1566</v>
      </c>
      <c r="F299" s="1105" t="s">
        <v>3127</v>
      </c>
      <c r="H299" s="1105" t="s">
        <v>3145</v>
      </c>
      <c r="I299" s="1105" t="s">
        <v>3146</v>
      </c>
      <c r="J299" s="1105" t="s">
        <v>3147</v>
      </c>
      <c r="K299" s="1105" t="s">
        <v>3141</v>
      </c>
      <c r="L299" s="1105" t="s">
        <v>3148</v>
      </c>
      <c r="M299" s="1105" t="s">
        <v>583</v>
      </c>
      <c r="N299" s="1105" t="s">
        <v>902</v>
      </c>
      <c r="P299" s="1105" t="s">
        <v>691</v>
      </c>
      <c r="Q299" s="1105" t="s">
        <v>638</v>
      </c>
      <c r="R299" s="1105" t="s">
        <v>642</v>
      </c>
      <c r="S299" s="1108" t="s">
        <v>2169</v>
      </c>
      <c r="T299" s="1105" t="s">
        <v>645</v>
      </c>
      <c r="U299" s="1105" t="s">
        <v>497</v>
      </c>
      <c r="V299" s="1105" t="s">
        <v>17</v>
      </c>
      <c r="W299" s="1105" t="s">
        <v>649</v>
      </c>
      <c r="X299" s="1105" t="s">
        <v>44</v>
      </c>
      <c r="Y299" s="1105" t="s">
        <v>659</v>
      </c>
      <c r="Z299" s="1105" t="s">
        <v>762</v>
      </c>
      <c r="AA299" s="1108" t="s">
        <v>3132</v>
      </c>
      <c r="AB299" s="1105" t="s">
        <v>661</v>
      </c>
      <c r="AC299" s="1105" t="s">
        <v>58</v>
      </c>
      <c r="AD299" s="1105" t="s">
        <v>266</v>
      </c>
      <c r="AE299" s="1105" t="s">
        <v>691</v>
      </c>
      <c r="AG299" s="1105" t="s">
        <v>661</v>
      </c>
      <c r="AH299" s="1105" t="s">
        <v>392</v>
      </c>
      <c r="AI299" s="1105" t="s">
        <v>694</v>
      </c>
      <c r="AJ299" s="1105" t="s">
        <v>2809</v>
      </c>
      <c r="AK299" s="1105" t="s">
        <v>2809</v>
      </c>
      <c r="AL299" s="1105" t="s">
        <v>661</v>
      </c>
      <c r="AM299" s="1105" t="s">
        <v>1069</v>
      </c>
      <c r="AN299" s="1105" t="s">
        <v>632</v>
      </c>
      <c r="AO299" s="1105" t="s">
        <v>691</v>
      </c>
      <c r="AQ299" s="1105" t="s">
        <v>661</v>
      </c>
      <c r="AR299" s="1108" t="s">
        <v>530</v>
      </c>
      <c r="AS299" s="1108" t="s">
        <v>739</v>
      </c>
      <c r="AT299" s="1108" t="s">
        <v>350</v>
      </c>
      <c r="AV299" s="1108" t="s">
        <v>661</v>
      </c>
    </row>
    <row r="300" spans="1:58">
      <c r="A300" s="1105">
        <v>299</v>
      </c>
      <c r="B300" s="1105" t="s">
        <v>1842</v>
      </c>
      <c r="C300" s="1105" t="s">
        <v>2970</v>
      </c>
      <c r="D300" s="1105" t="s">
        <v>1760</v>
      </c>
      <c r="E300" s="1105" t="s">
        <v>1566</v>
      </c>
      <c r="F300" s="1105" t="s">
        <v>3127</v>
      </c>
      <c r="G300" s="1108">
        <v>24</v>
      </c>
      <c r="H300" s="1105" t="s">
        <v>3149</v>
      </c>
      <c r="I300" s="1105" t="s">
        <v>3151</v>
      </c>
      <c r="J300" s="1105" t="s">
        <v>3153</v>
      </c>
      <c r="K300" s="1105" t="s">
        <v>3154</v>
      </c>
      <c r="L300" s="1105" t="s">
        <v>3155</v>
      </c>
      <c r="M300" s="1105" t="s">
        <v>1351</v>
      </c>
      <c r="N300" s="1105" t="s">
        <v>3157</v>
      </c>
      <c r="P300" s="1105" t="s">
        <v>691</v>
      </c>
      <c r="Q300" s="1105" t="s">
        <v>638</v>
      </c>
      <c r="R300" s="1105" t="s">
        <v>642</v>
      </c>
      <c r="S300" s="1108" t="s">
        <v>2169</v>
      </c>
      <c r="T300" s="1105" t="s">
        <v>645</v>
      </c>
      <c r="U300" s="1105" t="s">
        <v>497</v>
      </c>
      <c r="V300" s="1105" t="s">
        <v>17</v>
      </c>
      <c r="W300" s="1105" t="s">
        <v>649</v>
      </c>
      <c r="X300" s="1105" t="s">
        <v>44</v>
      </c>
      <c r="Y300" s="1105" t="s">
        <v>659</v>
      </c>
      <c r="Z300" s="1105" t="s">
        <v>908</v>
      </c>
      <c r="AA300" s="1108" t="s">
        <v>3132</v>
      </c>
      <c r="AB300" s="1105" t="s">
        <v>661</v>
      </c>
      <c r="AC300" s="1105" t="s">
        <v>58</v>
      </c>
      <c r="AD300" s="1105" t="s">
        <v>266</v>
      </c>
      <c r="AE300" s="1105" t="s">
        <v>691</v>
      </c>
      <c r="AG300" s="1105" t="s">
        <v>661</v>
      </c>
      <c r="AH300" s="1105" t="s">
        <v>1069</v>
      </c>
      <c r="AI300" s="1105" t="s">
        <v>632</v>
      </c>
      <c r="AJ300" s="1105" t="s">
        <v>691</v>
      </c>
      <c r="AL300" s="1105" t="s">
        <v>661</v>
      </c>
      <c r="AM300" s="1108" t="s">
        <v>530</v>
      </c>
      <c r="AN300" s="1108" t="s">
        <v>739</v>
      </c>
      <c r="AO300" s="1108" t="s">
        <v>3158</v>
      </c>
      <c r="AQ300" s="1108" t="s">
        <v>661</v>
      </c>
    </row>
    <row r="301" spans="1:58">
      <c r="A301" s="1105">
        <v>300</v>
      </c>
      <c r="B301" s="1105" t="s">
        <v>1842</v>
      </c>
      <c r="C301" s="1105" t="s">
        <v>2970</v>
      </c>
      <c r="D301" s="1105" t="s">
        <v>1760</v>
      </c>
      <c r="E301" s="1105" t="s">
        <v>1566</v>
      </c>
      <c r="F301" s="1105" t="s">
        <v>3127</v>
      </c>
      <c r="H301" s="1105" t="s">
        <v>2919</v>
      </c>
      <c r="I301" s="1105" t="s">
        <v>3049</v>
      </c>
      <c r="J301" s="1105" t="s">
        <v>3160</v>
      </c>
      <c r="K301" s="1105" t="s">
        <v>3162</v>
      </c>
      <c r="L301" s="1105" t="s">
        <v>2568</v>
      </c>
      <c r="M301" s="1105" t="s">
        <v>3163</v>
      </c>
      <c r="N301" s="1105" t="s">
        <v>3165</v>
      </c>
      <c r="P301" s="1105" t="s">
        <v>691</v>
      </c>
      <c r="Q301" s="1105" t="s">
        <v>638</v>
      </c>
      <c r="R301" s="1105" t="s">
        <v>642</v>
      </c>
      <c r="S301" s="1108" t="s">
        <v>2169</v>
      </c>
      <c r="T301" s="1105" t="s">
        <v>645</v>
      </c>
      <c r="U301" s="1105" t="s">
        <v>497</v>
      </c>
      <c r="V301" s="1105" t="s">
        <v>17</v>
      </c>
      <c r="W301" s="1105" t="s">
        <v>649</v>
      </c>
      <c r="X301" s="1105" t="s">
        <v>44</v>
      </c>
      <c r="Y301" s="1105" t="s">
        <v>659</v>
      </c>
      <c r="Z301" s="1105" t="s">
        <v>388</v>
      </c>
      <c r="AA301" s="1108" t="s">
        <v>3132</v>
      </c>
      <c r="AB301" s="1105" t="s">
        <v>661</v>
      </c>
      <c r="AC301" s="1105" t="s">
        <v>58</v>
      </c>
      <c r="AD301" s="1105" t="s">
        <v>266</v>
      </c>
      <c r="AE301" s="1105" t="s">
        <v>691</v>
      </c>
      <c r="AG301" s="1105" t="s">
        <v>661</v>
      </c>
      <c r="AH301" s="1105" t="s">
        <v>1069</v>
      </c>
      <c r="AI301" s="1105" t="s">
        <v>632</v>
      </c>
      <c r="AJ301" s="1105" t="s">
        <v>691</v>
      </c>
      <c r="AL301" s="1105" t="s">
        <v>661</v>
      </c>
      <c r="AM301" s="1105" t="s">
        <v>530</v>
      </c>
      <c r="AN301" s="1105" t="s">
        <v>739</v>
      </c>
      <c r="AO301" s="1105" t="s">
        <v>842</v>
      </c>
      <c r="AQ301" s="1105" t="s">
        <v>661</v>
      </c>
    </row>
    <row r="302" spans="1:58">
      <c r="A302" s="1105">
        <v>301</v>
      </c>
      <c r="B302" s="1105" t="s">
        <v>1842</v>
      </c>
      <c r="C302" s="1105" t="s">
        <v>2970</v>
      </c>
      <c r="D302" s="1105" t="s">
        <v>1760</v>
      </c>
      <c r="E302" s="1105" t="s">
        <v>1566</v>
      </c>
      <c r="F302" s="1105" t="s">
        <v>3127</v>
      </c>
      <c r="H302" s="1105" t="s">
        <v>3166</v>
      </c>
      <c r="I302" s="1105" t="s">
        <v>2162</v>
      </c>
      <c r="J302" s="1105" t="s">
        <v>228</v>
      </c>
      <c r="K302" s="1105" t="s">
        <v>1116</v>
      </c>
      <c r="L302" s="1105" t="s">
        <v>3167</v>
      </c>
      <c r="M302" s="1105" t="s">
        <v>3168</v>
      </c>
      <c r="N302" s="1105" t="s">
        <v>3169</v>
      </c>
      <c r="P302" s="1105" t="s">
        <v>691</v>
      </c>
      <c r="Q302" s="1105" t="s">
        <v>638</v>
      </c>
      <c r="R302" s="1105" t="s">
        <v>642</v>
      </c>
      <c r="S302" s="1108" t="s">
        <v>2169</v>
      </c>
      <c r="T302" s="1105" t="s">
        <v>645</v>
      </c>
      <c r="U302" s="1105" t="s">
        <v>497</v>
      </c>
      <c r="V302" s="1105" t="s">
        <v>17</v>
      </c>
      <c r="W302" s="1105" t="s">
        <v>649</v>
      </c>
      <c r="X302" s="1105" t="s">
        <v>44</v>
      </c>
      <c r="Y302" s="1105" t="s">
        <v>659</v>
      </c>
      <c r="Z302" s="1105" t="s">
        <v>691</v>
      </c>
      <c r="AA302" s="1108" t="s">
        <v>3132</v>
      </c>
      <c r="AB302" s="1105" t="s">
        <v>661</v>
      </c>
      <c r="AC302" s="1105" t="s">
        <v>58</v>
      </c>
      <c r="AD302" s="1105" t="s">
        <v>266</v>
      </c>
      <c r="AE302" s="1105" t="s">
        <v>691</v>
      </c>
      <c r="AG302" s="1105" t="s">
        <v>661</v>
      </c>
      <c r="AH302" s="1105" t="s">
        <v>1069</v>
      </c>
      <c r="AI302" s="1105" t="s">
        <v>632</v>
      </c>
      <c r="AJ302" s="1105" t="s">
        <v>691</v>
      </c>
      <c r="AL302" s="1105" t="s">
        <v>661</v>
      </c>
      <c r="AM302" s="1108" t="s">
        <v>530</v>
      </c>
      <c r="AN302" s="1108" t="s">
        <v>739</v>
      </c>
      <c r="AO302" s="1108" t="s">
        <v>842</v>
      </c>
      <c r="AQ302" s="1108" t="s">
        <v>661</v>
      </c>
    </row>
    <row r="303" spans="1:58">
      <c r="A303" s="1105">
        <v>302</v>
      </c>
      <c r="B303" s="1105" t="s">
        <v>1842</v>
      </c>
      <c r="C303" s="1105" t="s">
        <v>2970</v>
      </c>
      <c r="D303" s="1105" t="s">
        <v>1760</v>
      </c>
      <c r="E303" s="1105" t="s">
        <v>1566</v>
      </c>
      <c r="F303" s="1105" t="s">
        <v>3127</v>
      </c>
      <c r="H303" s="1105" t="s">
        <v>2436</v>
      </c>
      <c r="I303" s="1105" t="s">
        <v>1375</v>
      </c>
      <c r="J303" s="1105" t="s">
        <v>3171</v>
      </c>
      <c r="K303" s="1105" t="s">
        <v>1116</v>
      </c>
      <c r="L303" s="1105" t="s">
        <v>684</v>
      </c>
      <c r="M303" s="1105" t="s">
        <v>3163</v>
      </c>
      <c r="N303" s="1105" t="s">
        <v>3172</v>
      </c>
      <c r="P303" s="1105" t="s">
        <v>691</v>
      </c>
      <c r="Q303" s="1105" t="s">
        <v>638</v>
      </c>
      <c r="R303" s="1105" t="s">
        <v>642</v>
      </c>
      <c r="S303" s="1108" t="s">
        <v>3173</v>
      </c>
      <c r="T303" s="1105" t="s">
        <v>645</v>
      </c>
      <c r="U303" s="1105" t="s">
        <v>497</v>
      </c>
      <c r="V303" s="1105" t="s">
        <v>17</v>
      </c>
      <c r="W303" s="1105" t="s">
        <v>649</v>
      </c>
      <c r="X303" s="1105" t="s">
        <v>44</v>
      </c>
      <c r="Y303" s="1105" t="s">
        <v>659</v>
      </c>
      <c r="Z303" s="1105" t="s">
        <v>691</v>
      </c>
      <c r="AA303" s="1108" t="s">
        <v>3132</v>
      </c>
      <c r="AB303" s="1105" t="s">
        <v>661</v>
      </c>
      <c r="AC303" s="1105" t="s">
        <v>58</v>
      </c>
      <c r="AD303" s="1105" t="s">
        <v>266</v>
      </c>
      <c r="AE303" s="1105" t="s">
        <v>691</v>
      </c>
      <c r="AG303" s="1105" t="s">
        <v>661</v>
      </c>
      <c r="AH303" s="1105" t="s">
        <v>1069</v>
      </c>
      <c r="AI303" s="1105" t="s">
        <v>632</v>
      </c>
      <c r="AJ303" s="1105" t="s">
        <v>691</v>
      </c>
      <c r="AL303" s="1105" t="s">
        <v>661</v>
      </c>
      <c r="AM303" s="1108" t="s">
        <v>530</v>
      </c>
      <c r="AN303" s="1108" t="s">
        <v>739</v>
      </c>
      <c r="AO303" s="1108" t="s">
        <v>328</v>
      </c>
      <c r="AQ303" s="1108" t="s">
        <v>661</v>
      </c>
    </row>
    <row r="304" spans="1:58">
      <c r="A304" s="1105">
        <v>303</v>
      </c>
      <c r="B304" s="1105" t="s">
        <v>1842</v>
      </c>
      <c r="C304" s="1105" t="s">
        <v>2970</v>
      </c>
      <c r="D304" s="1105" t="s">
        <v>1760</v>
      </c>
      <c r="E304" s="1105" t="s">
        <v>1566</v>
      </c>
      <c r="F304" s="1105" t="s">
        <v>3127</v>
      </c>
      <c r="H304" s="1105" t="s">
        <v>3174</v>
      </c>
      <c r="I304" s="1105" t="s">
        <v>3177</v>
      </c>
      <c r="J304" s="1105" t="s">
        <v>1032</v>
      </c>
      <c r="K304" s="1105" t="s">
        <v>293</v>
      </c>
      <c r="L304" s="1105" t="s">
        <v>1566</v>
      </c>
      <c r="M304" s="1105" t="s">
        <v>1351</v>
      </c>
      <c r="N304" s="1105" t="s">
        <v>3178</v>
      </c>
      <c r="P304" s="1105" t="s">
        <v>691</v>
      </c>
      <c r="Q304" s="1105" t="s">
        <v>638</v>
      </c>
      <c r="R304" s="1105" t="s">
        <v>642</v>
      </c>
      <c r="S304" s="1105" t="s">
        <v>2169</v>
      </c>
      <c r="T304" s="1105" t="s">
        <v>645</v>
      </c>
      <c r="U304" s="1105" t="s">
        <v>497</v>
      </c>
      <c r="V304" s="1105" t="s">
        <v>17</v>
      </c>
      <c r="W304" s="1105" t="s">
        <v>649</v>
      </c>
      <c r="X304" s="1105" t="s">
        <v>44</v>
      </c>
      <c r="Y304" s="1105" t="s">
        <v>659</v>
      </c>
      <c r="Z304" s="1105" t="s">
        <v>1396</v>
      </c>
      <c r="AA304" s="1108" t="s">
        <v>3132</v>
      </c>
      <c r="AB304" s="1105" t="s">
        <v>661</v>
      </c>
      <c r="AC304" s="1105" t="s">
        <v>58</v>
      </c>
      <c r="AD304" s="1105" t="s">
        <v>266</v>
      </c>
      <c r="AE304" s="1105" t="s">
        <v>691</v>
      </c>
      <c r="AG304" s="1105" t="s">
        <v>661</v>
      </c>
      <c r="AH304" s="1105" t="s">
        <v>72</v>
      </c>
      <c r="AI304" s="1105" t="s">
        <v>718</v>
      </c>
      <c r="AJ304" s="1105" t="s">
        <v>849</v>
      </c>
      <c r="AL304" s="1105" t="s">
        <v>661</v>
      </c>
      <c r="AM304" s="1105" t="s">
        <v>1097</v>
      </c>
      <c r="AN304" s="1105" t="s">
        <v>553</v>
      </c>
      <c r="AO304" s="1105" t="s">
        <v>691</v>
      </c>
      <c r="AP304" s="1108" t="s">
        <v>852</v>
      </c>
      <c r="AQ304" s="1105" t="s">
        <v>661</v>
      </c>
    </row>
    <row r="305" spans="1:63">
      <c r="A305" s="1105">
        <v>304</v>
      </c>
      <c r="B305" s="1105" t="s">
        <v>529</v>
      </c>
      <c r="C305" s="1105" t="s">
        <v>1049</v>
      </c>
      <c r="D305" s="1105" t="s">
        <v>3179</v>
      </c>
      <c r="E305" s="1105" t="s">
        <v>3180</v>
      </c>
      <c r="F305" s="1105" t="s">
        <v>3181</v>
      </c>
      <c r="G305" s="1108">
        <v>53</v>
      </c>
      <c r="H305" s="1105" t="s">
        <v>575</v>
      </c>
      <c r="I305" s="1105" t="s">
        <v>35</v>
      </c>
      <c r="J305" s="1105" t="s">
        <v>529</v>
      </c>
      <c r="K305" s="1105" t="s">
        <v>1049</v>
      </c>
      <c r="L305" s="1105" t="s">
        <v>3180</v>
      </c>
      <c r="M305" s="1105" t="s">
        <v>3179</v>
      </c>
      <c r="N305" s="1105" t="s">
        <v>3182</v>
      </c>
      <c r="O305" s="1108" t="s">
        <v>3183</v>
      </c>
      <c r="P305" s="1105" t="s">
        <v>691</v>
      </c>
      <c r="Q305" s="1105" t="s">
        <v>638</v>
      </c>
      <c r="R305" s="1105" t="s">
        <v>642</v>
      </c>
      <c r="S305" s="1108" t="s">
        <v>1067</v>
      </c>
      <c r="T305" s="1105" t="s">
        <v>645</v>
      </c>
      <c r="U305" s="1105" t="s">
        <v>497</v>
      </c>
      <c r="V305" s="1105" t="s">
        <v>17</v>
      </c>
      <c r="W305" s="1105" t="s">
        <v>649</v>
      </c>
      <c r="X305" s="1105" t="s">
        <v>44</v>
      </c>
      <c r="Y305" s="1105" t="s">
        <v>659</v>
      </c>
      <c r="Z305" s="1105" t="s">
        <v>888</v>
      </c>
      <c r="AA305" s="1108" t="s">
        <v>888</v>
      </c>
      <c r="AB305" s="1105" t="s">
        <v>661</v>
      </c>
      <c r="AC305" s="1105" t="s">
        <v>58</v>
      </c>
      <c r="AD305" s="1105" t="s">
        <v>266</v>
      </c>
      <c r="AE305" s="1105" t="s">
        <v>1606</v>
      </c>
      <c r="AG305" s="1105" t="s">
        <v>224</v>
      </c>
      <c r="AH305" s="1105" t="s">
        <v>69</v>
      </c>
      <c r="AI305" s="1105" t="s">
        <v>450</v>
      </c>
      <c r="AJ305" s="1105" t="s">
        <v>691</v>
      </c>
      <c r="AL305" s="1105" t="s">
        <v>661</v>
      </c>
      <c r="AM305" s="1105" t="s">
        <v>109</v>
      </c>
      <c r="AN305" s="1105" t="s">
        <v>84</v>
      </c>
      <c r="AO305" s="1105" t="s">
        <v>852</v>
      </c>
      <c r="AP305" s="1105" t="s">
        <v>3184</v>
      </c>
      <c r="AQ305" s="1105" t="s">
        <v>661</v>
      </c>
      <c r="AR305" s="1108" t="s">
        <v>72</v>
      </c>
      <c r="AS305" s="1108" t="s">
        <v>718</v>
      </c>
      <c r="AT305" s="1108" t="s">
        <v>1971</v>
      </c>
      <c r="AU305" s="1108" t="s">
        <v>3184</v>
      </c>
      <c r="AV305" s="1108" t="s">
        <v>661</v>
      </c>
      <c r="AW305" s="1108" t="s">
        <v>392</v>
      </c>
      <c r="AX305" s="1108" t="s">
        <v>694</v>
      </c>
      <c r="AY305" s="1108" t="s">
        <v>1343</v>
      </c>
      <c r="AZ305" s="1108" t="s">
        <v>3184</v>
      </c>
      <c r="BA305" s="1108" t="s">
        <v>661</v>
      </c>
      <c r="BB305" s="1108" t="s">
        <v>1069</v>
      </c>
      <c r="BC305" s="1108" t="s">
        <v>632</v>
      </c>
      <c r="BD305" s="1108" t="s">
        <v>1606</v>
      </c>
      <c r="BF305" s="1108" t="s">
        <v>224</v>
      </c>
      <c r="BG305" s="1108" t="s">
        <v>530</v>
      </c>
      <c r="BH305" s="1108" t="s">
        <v>739</v>
      </c>
      <c r="BI305" s="1108" t="s">
        <v>1606</v>
      </c>
      <c r="BK305" s="1108" t="s">
        <v>224</v>
      </c>
    </row>
    <row r="306" spans="1:63">
      <c r="A306" s="1105">
        <v>305</v>
      </c>
      <c r="B306" s="1105" t="s">
        <v>3186</v>
      </c>
      <c r="C306" s="1105" t="s">
        <v>3187</v>
      </c>
      <c r="D306" s="1105" t="s">
        <v>3189</v>
      </c>
      <c r="E306" s="1105" t="s">
        <v>2572</v>
      </c>
      <c r="F306" s="1105" t="s">
        <v>3190</v>
      </c>
      <c r="G306" s="1108">
        <v>82</v>
      </c>
      <c r="H306" s="1105" t="s">
        <v>2786</v>
      </c>
      <c r="I306" s="1105" t="s">
        <v>3191</v>
      </c>
      <c r="J306" s="1105" t="s">
        <v>45</v>
      </c>
      <c r="K306" s="1105" t="s">
        <v>3192</v>
      </c>
      <c r="L306" s="1105" t="s">
        <v>3193</v>
      </c>
      <c r="M306" s="1105" t="s">
        <v>3194</v>
      </c>
      <c r="N306" s="1105" t="s">
        <v>3196</v>
      </c>
      <c r="P306" s="1105" t="s">
        <v>691</v>
      </c>
      <c r="Q306" s="1105" t="s">
        <v>638</v>
      </c>
      <c r="R306" s="1105" t="s">
        <v>642</v>
      </c>
      <c r="S306" s="1108" t="s">
        <v>2169</v>
      </c>
      <c r="T306" s="1105" t="s">
        <v>645</v>
      </c>
      <c r="U306" s="1105" t="s">
        <v>497</v>
      </c>
      <c r="V306" s="1105" t="s">
        <v>17</v>
      </c>
      <c r="W306" s="1105" t="s">
        <v>649</v>
      </c>
      <c r="X306" s="1105" t="s">
        <v>44</v>
      </c>
      <c r="Y306" s="1105" t="s">
        <v>659</v>
      </c>
      <c r="Z306" s="1105" t="s">
        <v>733</v>
      </c>
      <c r="AA306" s="1108" t="s">
        <v>2170</v>
      </c>
      <c r="AB306" s="1105" t="s">
        <v>661</v>
      </c>
      <c r="AC306" s="1105" t="s">
        <v>58</v>
      </c>
      <c r="AD306" s="1105" t="s">
        <v>266</v>
      </c>
      <c r="AE306" s="1105" t="s">
        <v>691</v>
      </c>
      <c r="AG306" s="1105" t="s">
        <v>661</v>
      </c>
      <c r="AH306" s="1105" t="s">
        <v>30</v>
      </c>
      <c r="AI306" s="1105" t="s">
        <v>1589</v>
      </c>
      <c r="AJ306" s="1105" t="s">
        <v>852</v>
      </c>
      <c r="AK306" s="1108" t="s">
        <v>852</v>
      </c>
      <c r="AL306" s="1105" t="s">
        <v>661</v>
      </c>
      <c r="AM306" s="1105" t="s">
        <v>1069</v>
      </c>
      <c r="AN306" s="1105" t="s">
        <v>632</v>
      </c>
      <c r="AO306" s="1105" t="s">
        <v>691</v>
      </c>
      <c r="AQ306" s="1105" t="s">
        <v>661</v>
      </c>
      <c r="AR306" s="1108" t="s">
        <v>530</v>
      </c>
      <c r="AS306" s="1108" t="s">
        <v>739</v>
      </c>
      <c r="AT306" s="1108" t="s">
        <v>756</v>
      </c>
      <c r="AV306" s="1108" t="s">
        <v>661</v>
      </c>
    </row>
    <row r="307" spans="1:63">
      <c r="A307" s="1105">
        <v>306</v>
      </c>
      <c r="B307" s="1105" t="s">
        <v>3186</v>
      </c>
      <c r="C307" s="1105" t="s">
        <v>3187</v>
      </c>
      <c r="D307" s="1105" t="s">
        <v>3189</v>
      </c>
      <c r="E307" s="1105" t="s">
        <v>2572</v>
      </c>
      <c r="F307" s="1105" t="s">
        <v>3190</v>
      </c>
      <c r="H307" s="1105" t="s">
        <v>2934</v>
      </c>
      <c r="I307" s="1105" t="s">
        <v>1138</v>
      </c>
      <c r="J307" s="1105" t="s">
        <v>3198</v>
      </c>
      <c r="K307" s="1105" t="s">
        <v>3200</v>
      </c>
      <c r="L307" s="1105" t="s">
        <v>1412</v>
      </c>
      <c r="M307" s="1105" t="s">
        <v>3201</v>
      </c>
      <c r="N307" s="1105" t="s">
        <v>1025</v>
      </c>
      <c r="P307" s="1105" t="s">
        <v>691</v>
      </c>
      <c r="Q307" s="1105" t="s">
        <v>638</v>
      </c>
      <c r="R307" s="1105" t="s">
        <v>642</v>
      </c>
      <c r="S307" s="1108" t="s">
        <v>2169</v>
      </c>
      <c r="T307" s="1105" t="s">
        <v>645</v>
      </c>
      <c r="U307" s="1105" t="s">
        <v>497</v>
      </c>
      <c r="V307" s="1105" t="s">
        <v>17</v>
      </c>
      <c r="W307" s="1105" t="s">
        <v>649</v>
      </c>
      <c r="X307" s="1105" t="s">
        <v>44</v>
      </c>
      <c r="Y307" s="1105" t="s">
        <v>659</v>
      </c>
      <c r="Z307" s="1105" t="s">
        <v>1231</v>
      </c>
      <c r="AA307" s="1108" t="s">
        <v>2170</v>
      </c>
      <c r="AB307" s="1105" t="s">
        <v>661</v>
      </c>
      <c r="AC307" s="1105" t="s">
        <v>58</v>
      </c>
      <c r="AD307" s="1105" t="s">
        <v>266</v>
      </c>
      <c r="AE307" s="1105" t="s">
        <v>691</v>
      </c>
      <c r="AG307" s="1105" t="s">
        <v>661</v>
      </c>
      <c r="AH307" s="1105" t="s">
        <v>1069</v>
      </c>
      <c r="AI307" s="1105" t="s">
        <v>632</v>
      </c>
      <c r="AJ307" s="1105" t="s">
        <v>691</v>
      </c>
      <c r="AL307" s="1105" t="s">
        <v>661</v>
      </c>
      <c r="AM307" s="1105" t="s">
        <v>530</v>
      </c>
      <c r="AN307" s="1105" t="s">
        <v>739</v>
      </c>
      <c r="AO307" s="1105" t="s">
        <v>756</v>
      </c>
      <c r="AQ307" s="1105" t="s">
        <v>661</v>
      </c>
    </row>
    <row r="308" spans="1:63">
      <c r="A308" s="1105">
        <v>307</v>
      </c>
      <c r="B308" s="1105" t="s">
        <v>3186</v>
      </c>
      <c r="C308" s="1105" t="s">
        <v>3187</v>
      </c>
      <c r="D308" s="1105" t="s">
        <v>3189</v>
      </c>
      <c r="E308" s="1105" t="s">
        <v>2572</v>
      </c>
      <c r="F308" s="1105" t="s">
        <v>3190</v>
      </c>
      <c r="H308" s="1105" t="s">
        <v>3202</v>
      </c>
      <c r="I308" s="1105" t="s">
        <v>3204</v>
      </c>
      <c r="J308" s="1105" t="s">
        <v>2330</v>
      </c>
      <c r="K308" s="1105" t="s">
        <v>3205</v>
      </c>
      <c r="L308" s="1105" t="s">
        <v>3206</v>
      </c>
      <c r="M308" s="1105" t="s">
        <v>2292</v>
      </c>
      <c r="N308" s="1105" t="s">
        <v>3152</v>
      </c>
      <c r="P308" s="1105" t="s">
        <v>691</v>
      </c>
      <c r="Q308" s="1105" t="s">
        <v>638</v>
      </c>
      <c r="R308" s="1105" t="s">
        <v>642</v>
      </c>
      <c r="S308" s="1108" t="s">
        <v>2169</v>
      </c>
      <c r="T308" s="1105" t="s">
        <v>645</v>
      </c>
      <c r="U308" s="1105" t="s">
        <v>497</v>
      </c>
      <c r="V308" s="1105" t="s">
        <v>17</v>
      </c>
      <c r="W308" s="1105" t="s">
        <v>649</v>
      </c>
      <c r="X308" s="1105" t="s">
        <v>44</v>
      </c>
      <c r="Y308" s="1105" t="s">
        <v>659</v>
      </c>
      <c r="Z308" s="1105" t="s">
        <v>151</v>
      </c>
      <c r="AA308" s="1108" t="s">
        <v>2170</v>
      </c>
      <c r="AB308" s="1105" t="s">
        <v>661</v>
      </c>
      <c r="AC308" s="1105" t="s">
        <v>58</v>
      </c>
      <c r="AD308" s="1105" t="s">
        <v>266</v>
      </c>
      <c r="AE308" s="1105" t="s">
        <v>691</v>
      </c>
      <c r="AG308" s="1105" t="s">
        <v>661</v>
      </c>
      <c r="AH308" s="1105" t="s">
        <v>1069</v>
      </c>
      <c r="AI308" s="1105" t="s">
        <v>632</v>
      </c>
      <c r="AJ308" s="1105" t="s">
        <v>691</v>
      </c>
      <c r="AL308" s="1105" t="s">
        <v>661</v>
      </c>
      <c r="AM308" s="1105" t="s">
        <v>530</v>
      </c>
      <c r="AN308" s="1105" t="s">
        <v>739</v>
      </c>
      <c r="AO308" s="1105" t="s">
        <v>1248</v>
      </c>
      <c r="AQ308" s="1105" t="s">
        <v>661</v>
      </c>
    </row>
    <row r="309" spans="1:63">
      <c r="A309" s="1105">
        <v>308</v>
      </c>
      <c r="B309" s="1105" t="s">
        <v>3186</v>
      </c>
      <c r="C309" s="1105" t="s">
        <v>3187</v>
      </c>
      <c r="D309" s="1105" t="s">
        <v>3189</v>
      </c>
      <c r="E309" s="1105" t="s">
        <v>2572</v>
      </c>
      <c r="F309" s="1105" t="s">
        <v>3190</v>
      </c>
      <c r="H309" s="1105" t="s">
        <v>240</v>
      </c>
      <c r="I309" s="1105" t="s">
        <v>3208</v>
      </c>
      <c r="J309" s="1105" t="s">
        <v>1103</v>
      </c>
      <c r="K309" s="1105" t="s">
        <v>2886</v>
      </c>
      <c r="L309" s="1105" t="s">
        <v>3210</v>
      </c>
      <c r="M309" s="1105" t="s">
        <v>3211</v>
      </c>
      <c r="N309" s="1105" t="s">
        <v>1273</v>
      </c>
      <c r="P309" s="1105" t="s">
        <v>691</v>
      </c>
      <c r="Q309" s="1105" t="s">
        <v>638</v>
      </c>
      <c r="R309" s="1105" t="s">
        <v>642</v>
      </c>
      <c r="S309" s="1108" t="s">
        <v>2169</v>
      </c>
      <c r="T309" s="1105" t="s">
        <v>645</v>
      </c>
      <c r="U309" s="1105" t="s">
        <v>497</v>
      </c>
      <c r="V309" s="1105" t="s">
        <v>17</v>
      </c>
      <c r="W309" s="1105" t="s">
        <v>649</v>
      </c>
      <c r="X309" s="1105" t="s">
        <v>44</v>
      </c>
      <c r="Y309" s="1105" t="s">
        <v>659</v>
      </c>
      <c r="Z309" s="1105" t="s">
        <v>776</v>
      </c>
      <c r="AA309" s="1108" t="s">
        <v>2170</v>
      </c>
      <c r="AB309" s="1105" t="s">
        <v>661</v>
      </c>
      <c r="AC309" s="1105" t="s">
        <v>58</v>
      </c>
      <c r="AD309" s="1105" t="s">
        <v>266</v>
      </c>
      <c r="AE309" s="1105" t="s">
        <v>691</v>
      </c>
      <c r="AG309" s="1105" t="s">
        <v>661</v>
      </c>
      <c r="AH309" s="1105" t="s">
        <v>392</v>
      </c>
      <c r="AI309" s="1105" t="s">
        <v>694</v>
      </c>
      <c r="AJ309" s="1105" t="s">
        <v>698</v>
      </c>
      <c r="AK309" s="1108" t="s">
        <v>698</v>
      </c>
      <c r="AL309" s="1105" t="s">
        <v>661</v>
      </c>
      <c r="AM309" s="1105" t="s">
        <v>1069</v>
      </c>
      <c r="AN309" s="1105" t="s">
        <v>632</v>
      </c>
      <c r="AO309" s="1105" t="s">
        <v>691</v>
      </c>
      <c r="AQ309" s="1105" t="s">
        <v>661</v>
      </c>
      <c r="AR309" s="1108" t="s">
        <v>530</v>
      </c>
      <c r="AS309" s="1108" t="s">
        <v>739</v>
      </c>
      <c r="AT309" s="1108" t="s">
        <v>762</v>
      </c>
      <c r="AV309" s="1108" t="s">
        <v>661</v>
      </c>
    </row>
    <row r="310" spans="1:63">
      <c r="A310" s="1105">
        <v>309</v>
      </c>
      <c r="B310" s="1105" t="s">
        <v>3186</v>
      </c>
      <c r="C310" s="1105" t="s">
        <v>3187</v>
      </c>
      <c r="D310" s="1105" t="s">
        <v>3189</v>
      </c>
      <c r="E310" s="1105" t="s">
        <v>2572</v>
      </c>
      <c r="F310" s="1105" t="s">
        <v>3190</v>
      </c>
      <c r="H310" s="1105" t="s">
        <v>3212</v>
      </c>
      <c r="I310" s="1105" t="s">
        <v>3213</v>
      </c>
      <c r="J310" s="1105" t="s">
        <v>3214</v>
      </c>
      <c r="K310" s="1105" t="s">
        <v>3215</v>
      </c>
      <c r="L310" s="1105" t="s">
        <v>3216</v>
      </c>
      <c r="M310" s="1105" t="s">
        <v>3218</v>
      </c>
      <c r="N310" s="1105" t="s">
        <v>1863</v>
      </c>
      <c r="P310" s="1105" t="s">
        <v>691</v>
      </c>
      <c r="Q310" s="1105" t="s">
        <v>638</v>
      </c>
      <c r="R310" s="1105" t="s">
        <v>642</v>
      </c>
      <c r="S310" s="1108" t="s">
        <v>2169</v>
      </c>
      <c r="T310" s="1105" t="s">
        <v>645</v>
      </c>
      <c r="U310" s="1105" t="s">
        <v>497</v>
      </c>
      <c r="V310" s="1105" t="s">
        <v>17</v>
      </c>
      <c r="W310" s="1105" t="s">
        <v>649</v>
      </c>
      <c r="X310" s="1105" t="s">
        <v>44</v>
      </c>
      <c r="Y310" s="1105" t="s">
        <v>659</v>
      </c>
      <c r="Z310" s="1105" t="s">
        <v>691</v>
      </c>
      <c r="AA310" s="1108" t="s">
        <v>2170</v>
      </c>
      <c r="AB310" s="1105" t="s">
        <v>661</v>
      </c>
      <c r="AC310" s="1105" t="s">
        <v>58</v>
      </c>
      <c r="AD310" s="1105" t="s">
        <v>266</v>
      </c>
      <c r="AE310" s="1105" t="s">
        <v>73</v>
      </c>
      <c r="AG310" s="1105" t="s">
        <v>661</v>
      </c>
      <c r="AH310" s="1105" t="s">
        <v>392</v>
      </c>
      <c r="AI310" s="1105" t="s">
        <v>694</v>
      </c>
      <c r="AJ310" s="1105" t="s">
        <v>908</v>
      </c>
      <c r="AK310" s="1108" t="s">
        <v>908</v>
      </c>
      <c r="AL310" s="1105" t="s">
        <v>661</v>
      </c>
      <c r="AM310" s="1105" t="s">
        <v>1069</v>
      </c>
      <c r="AN310" s="1105" t="s">
        <v>632</v>
      </c>
      <c r="AO310" s="1105" t="s">
        <v>691</v>
      </c>
      <c r="AQ310" s="1105" t="s">
        <v>661</v>
      </c>
      <c r="AR310" s="1108" t="s">
        <v>530</v>
      </c>
      <c r="AS310" s="1108" t="s">
        <v>739</v>
      </c>
      <c r="AT310" s="1108" t="s">
        <v>691</v>
      </c>
      <c r="AV310" s="1108" t="s">
        <v>661</v>
      </c>
    </row>
    <row r="311" spans="1:63">
      <c r="A311" s="1105">
        <v>310</v>
      </c>
      <c r="B311" s="1105" t="s">
        <v>3186</v>
      </c>
      <c r="C311" s="1105" t="s">
        <v>3187</v>
      </c>
      <c r="D311" s="1105" t="s">
        <v>3189</v>
      </c>
      <c r="E311" s="1105" t="s">
        <v>2572</v>
      </c>
      <c r="F311" s="1105" t="s">
        <v>3190</v>
      </c>
      <c r="H311" s="1105" t="s">
        <v>2554</v>
      </c>
      <c r="I311" s="1105" t="s">
        <v>3219</v>
      </c>
      <c r="J311" s="1105" t="s">
        <v>711</v>
      </c>
      <c r="K311" s="1105" t="s">
        <v>1195</v>
      </c>
      <c r="L311" s="1105" t="s">
        <v>3220</v>
      </c>
      <c r="M311" s="1105" t="s">
        <v>2160</v>
      </c>
      <c r="N311" s="1105" t="s">
        <v>3221</v>
      </c>
      <c r="P311" s="1105" t="s">
        <v>691</v>
      </c>
      <c r="Q311" s="1105" t="s">
        <v>638</v>
      </c>
      <c r="R311" s="1105" t="s">
        <v>642</v>
      </c>
      <c r="S311" s="1108" t="s">
        <v>2169</v>
      </c>
      <c r="T311" s="1105" t="s">
        <v>645</v>
      </c>
      <c r="U311" s="1105" t="s">
        <v>497</v>
      </c>
      <c r="V311" s="1105" t="s">
        <v>17</v>
      </c>
      <c r="W311" s="1105" t="s">
        <v>649</v>
      </c>
      <c r="X311" s="1105" t="s">
        <v>44</v>
      </c>
      <c r="Y311" s="1105" t="s">
        <v>659</v>
      </c>
      <c r="Z311" s="1105" t="s">
        <v>1714</v>
      </c>
      <c r="AA311" s="1108" t="s">
        <v>2170</v>
      </c>
      <c r="AB311" s="1105" t="s">
        <v>661</v>
      </c>
      <c r="AC311" s="1105" t="s">
        <v>58</v>
      </c>
      <c r="AD311" s="1105" t="s">
        <v>266</v>
      </c>
      <c r="AE311" s="1105" t="s">
        <v>691</v>
      </c>
      <c r="AG311" s="1105" t="s">
        <v>661</v>
      </c>
      <c r="AH311" s="1105" t="s">
        <v>1069</v>
      </c>
      <c r="AI311" s="1105" t="s">
        <v>632</v>
      </c>
      <c r="AJ311" s="1105" t="s">
        <v>691</v>
      </c>
      <c r="AL311" s="1105" t="s">
        <v>661</v>
      </c>
      <c r="AM311" s="1108" t="s">
        <v>530</v>
      </c>
      <c r="AN311" s="1108" t="s">
        <v>739</v>
      </c>
      <c r="AO311" s="1108" t="s">
        <v>691</v>
      </c>
      <c r="AQ311" s="1108" t="s">
        <v>661</v>
      </c>
    </row>
    <row r="312" spans="1:63">
      <c r="A312" s="1105">
        <v>311</v>
      </c>
      <c r="B312" s="1105" t="s">
        <v>3186</v>
      </c>
      <c r="C312" s="1105" t="s">
        <v>3187</v>
      </c>
      <c r="D312" s="1105" t="s">
        <v>3189</v>
      </c>
      <c r="E312" s="1105" t="s">
        <v>2572</v>
      </c>
      <c r="F312" s="1105" t="s">
        <v>3190</v>
      </c>
      <c r="G312" s="1108">
        <v>82</v>
      </c>
      <c r="H312" s="1105" t="s">
        <v>1369</v>
      </c>
      <c r="I312" s="1105" t="s">
        <v>729</v>
      </c>
      <c r="J312" s="1105" t="s">
        <v>584</v>
      </c>
      <c r="K312" s="1105" t="s">
        <v>3224</v>
      </c>
      <c r="L312" s="1105" t="s">
        <v>2278</v>
      </c>
      <c r="M312" s="1105" t="s">
        <v>2711</v>
      </c>
      <c r="N312" s="1105" t="s">
        <v>3225</v>
      </c>
      <c r="P312" s="1105" t="s">
        <v>691</v>
      </c>
      <c r="Q312" s="1105" t="s">
        <v>638</v>
      </c>
      <c r="R312" s="1105" t="s">
        <v>642</v>
      </c>
      <c r="S312" s="1108" t="s">
        <v>2169</v>
      </c>
      <c r="T312" s="1105" t="s">
        <v>645</v>
      </c>
      <c r="U312" s="1105" t="s">
        <v>497</v>
      </c>
      <c r="V312" s="1105" t="s">
        <v>17</v>
      </c>
      <c r="W312" s="1105" t="s">
        <v>649</v>
      </c>
      <c r="X312" s="1105" t="s">
        <v>44</v>
      </c>
      <c r="Y312" s="1105" t="s">
        <v>659</v>
      </c>
      <c r="Z312" s="1105" t="s">
        <v>908</v>
      </c>
      <c r="AA312" s="1108" t="s">
        <v>2170</v>
      </c>
      <c r="AB312" s="1105" t="s">
        <v>661</v>
      </c>
      <c r="AC312" s="1105" t="s">
        <v>58</v>
      </c>
      <c r="AD312" s="1105" t="s">
        <v>266</v>
      </c>
      <c r="AE312" s="1105" t="s">
        <v>691</v>
      </c>
      <c r="AG312" s="1105" t="s">
        <v>661</v>
      </c>
      <c r="AH312" s="1105" t="s">
        <v>30</v>
      </c>
      <c r="AI312" s="1105" t="s">
        <v>1589</v>
      </c>
      <c r="AJ312" s="1105" t="s">
        <v>691</v>
      </c>
      <c r="AK312" s="1108" t="s">
        <v>2836</v>
      </c>
      <c r="AL312" s="1105" t="s">
        <v>661</v>
      </c>
      <c r="AM312" s="1108" t="s">
        <v>1069</v>
      </c>
      <c r="AN312" s="1108" t="s">
        <v>632</v>
      </c>
      <c r="AO312" s="1108" t="s">
        <v>691</v>
      </c>
      <c r="AQ312" s="1108" t="s">
        <v>661</v>
      </c>
      <c r="AR312" s="1108" t="s">
        <v>530</v>
      </c>
      <c r="AS312" s="1108" t="s">
        <v>739</v>
      </c>
      <c r="AT312" s="1108" t="s">
        <v>129</v>
      </c>
      <c r="AV312" s="1108" t="s">
        <v>661</v>
      </c>
    </row>
    <row r="313" spans="1:63">
      <c r="A313" s="1105">
        <v>312</v>
      </c>
      <c r="B313" s="1105" t="s">
        <v>3186</v>
      </c>
      <c r="C313" s="1105" t="s">
        <v>3187</v>
      </c>
      <c r="D313" s="1105" t="s">
        <v>3189</v>
      </c>
      <c r="E313" s="1105" t="s">
        <v>2572</v>
      </c>
      <c r="F313" s="1105" t="s">
        <v>3190</v>
      </c>
      <c r="H313" s="1105" t="s">
        <v>3226</v>
      </c>
      <c r="I313" s="1105" t="s">
        <v>3199</v>
      </c>
      <c r="J313" s="1105" t="s">
        <v>3227</v>
      </c>
      <c r="K313" s="1105" t="s">
        <v>3229</v>
      </c>
      <c r="L313" s="1105" t="s">
        <v>2373</v>
      </c>
      <c r="M313" s="1105" t="s">
        <v>3230</v>
      </c>
      <c r="N313" s="1105" t="s">
        <v>3231</v>
      </c>
      <c r="P313" s="1105" t="s">
        <v>691</v>
      </c>
      <c r="Q313" s="1105" t="s">
        <v>638</v>
      </c>
      <c r="R313" s="1105" t="s">
        <v>642</v>
      </c>
      <c r="S313" s="1108" t="s">
        <v>2169</v>
      </c>
      <c r="T313" s="1105" t="s">
        <v>645</v>
      </c>
      <c r="U313" s="1105" t="s">
        <v>497</v>
      </c>
      <c r="V313" s="1105" t="s">
        <v>17</v>
      </c>
      <c r="W313" s="1105" t="s">
        <v>649</v>
      </c>
      <c r="X313" s="1105" t="s">
        <v>44</v>
      </c>
      <c r="Y313" s="1105" t="s">
        <v>659</v>
      </c>
      <c r="Z313" s="1105" t="s">
        <v>251</v>
      </c>
      <c r="AA313" s="1108" t="s">
        <v>2170</v>
      </c>
      <c r="AB313" s="1105" t="s">
        <v>661</v>
      </c>
      <c r="AC313" s="1105" t="s">
        <v>58</v>
      </c>
      <c r="AD313" s="1105" t="s">
        <v>266</v>
      </c>
      <c r="AE313" s="1105" t="s">
        <v>691</v>
      </c>
      <c r="AG313" s="1105" t="s">
        <v>661</v>
      </c>
      <c r="AH313" s="1105" t="s">
        <v>392</v>
      </c>
      <c r="AI313" s="1105" t="s">
        <v>694</v>
      </c>
      <c r="AJ313" s="1105" t="s">
        <v>908</v>
      </c>
      <c r="AK313" s="1108" t="s">
        <v>328</v>
      </c>
      <c r="AL313" s="1105" t="s">
        <v>661</v>
      </c>
      <c r="AM313" s="1108" t="s">
        <v>1069</v>
      </c>
      <c r="AN313" s="1108" t="s">
        <v>632</v>
      </c>
      <c r="AO313" s="1108" t="s">
        <v>691</v>
      </c>
      <c r="AQ313" s="1108" t="s">
        <v>661</v>
      </c>
      <c r="AR313" s="1108" t="s">
        <v>530</v>
      </c>
      <c r="AS313" s="1108" t="s">
        <v>739</v>
      </c>
      <c r="AT313" s="1108" t="s">
        <v>762</v>
      </c>
      <c r="AV313" s="1108" t="s">
        <v>661</v>
      </c>
    </row>
    <row r="314" spans="1:63">
      <c r="A314" s="1105">
        <v>313</v>
      </c>
      <c r="B314" s="1105" t="s">
        <v>3186</v>
      </c>
      <c r="C314" s="1105" t="s">
        <v>3187</v>
      </c>
      <c r="D314" s="1105" t="s">
        <v>3189</v>
      </c>
      <c r="E314" s="1105" t="s">
        <v>2572</v>
      </c>
      <c r="F314" s="1105" t="s">
        <v>3190</v>
      </c>
      <c r="H314" s="1105" t="s">
        <v>2745</v>
      </c>
      <c r="I314" s="1105" t="s">
        <v>2654</v>
      </c>
      <c r="J314" s="1105" t="s">
        <v>3232</v>
      </c>
      <c r="K314" s="1105" t="s">
        <v>3228</v>
      </c>
      <c r="L314" s="1105" t="s">
        <v>3233</v>
      </c>
      <c r="M314" s="1105" t="s">
        <v>3234</v>
      </c>
      <c r="N314" s="1105" t="s">
        <v>3236</v>
      </c>
      <c r="P314" s="1105" t="s">
        <v>691</v>
      </c>
      <c r="Q314" s="1105" t="s">
        <v>638</v>
      </c>
      <c r="R314" s="1105" t="s">
        <v>642</v>
      </c>
      <c r="S314" s="1108" t="s">
        <v>2169</v>
      </c>
      <c r="T314" s="1105" t="s">
        <v>645</v>
      </c>
      <c r="U314" s="1105" t="s">
        <v>497</v>
      </c>
      <c r="V314" s="1105" t="s">
        <v>17</v>
      </c>
      <c r="W314" s="1105" t="s">
        <v>649</v>
      </c>
      <c r="X314" s="1105" t="s">
        <v>44</v>
      </c>
      <c r="Y314" s="1105" t="s">
        <v>659</v>
      </c>
      <c r="Z314" s="1105" t="s">
        <v>940</v>
      </c>
      <c r="AA314" s="1108" t="s">
        <v>2170</v>
      </c>
      <c r="AB314" s="1105" t="s">
        <v>661</v>
      </c>
      <c r="AC314" s="1105" t="s">
        <v>58</v>
      </c>
      <c r="AD314" s="1105" t="s">
        <v>266</v>
      </c>
      <c r="AE314" s="1105" t="s">
        <v>691</v>
      </c>
      <c r="AG314" s="1105" t="s">
        <v>661</v>
      </c>
      <c r="AH314" s="1105" t="s">
        <v>1069</v>
      </c>
      <c r="AI314" s="1105" t="s">
        <v>632</v>
      </c>
      <c r="AJ314" s="1105" t="s">
        <v>691</v>
      </c>
      <c r="AL314" s="1105" t="s">
        <v>661</v>
      </c>
      <c r="AM314" s="1105" t="s">
        <v>530</v>
      </c>
      <c r="AN314" s="1105" t="s">
        <v>739</v>
      </c>
      <c r="AO314" s="1105" t="s">
        <v>3080</v>
      </c>
      <c r="AQ314" s="1105" t="s">
        <v>661</v>
      </c>
    </row>
    <row r="315" spans="1:63">
      <c r="A315" s="1105">
        <v>314</v>
      </c>
      <c r="B315" s="1105" t="s">
        <v>3186</v>
      </c>
      <c r="C315" s="1105" t="s">
        <v>3187</v>
      </c>
      <c r="D315" s="1105" t="s">
        <v>3189</v>
      </c>
      <c r="E315" s="1105" t="s">
        <v>2572</v>
      </c>
      <c r="F315" s="1105" t="s">
        <v>3190</v>
      </c>
      <c r="H315" s="1105" t="s">
        <v>3237</v>
      </c>
      <c r="I315" s="1105" t="s">
        <v>2808</v>
      </c>
      <c r="J315" s="1105" t="s">
        <v>81</v>
      </c>
      <c r="K315" s="1105" t="s">
        <v>3239</v>
      </c>
      <c r="L315" s="1105" t="s">
        <v>906</v>
      </c>
      <c r="M315" s="1105" t="s">
        <v>3241</v>
      </c>
      <c r="N315" s="1105" t="s">
        <v>3243</v>
      </c>
      <c r="P315" s="1105" t="s">
        <v>691</v>
      </c>
      <c r="Q315" s="1105" t="s">
        <v>638</v>
      </c>
      <c r="R315" s="1105" t="s">
        <v>642</v>
      </c>
      <c r="S315" s="1108" t="s">
        <v>2169</v>
      </c>
      <c r="T315" s="1105" t="s">
        <v>645</v>
      </c>
      <c r="U315" s="1105" t="s">
        <v>497</v>
      </c>
      <c r="V315" s="1105" t="s">
        <v>17</v>
      </c>
      <c r="W315" s="1105" t="s">
        <v>649</v>
      </c>
      <c r="X315" s="1105" t="s">
        <v>44</v>
      </c>
      <c r="Y315" s="1105" t="s">
        <v>659</v>
      </c>
      <c r="Z315" s="1105" t="s">
        <v>733</v>
      </c>
      <c r="AA315" s="1108" t="s">
        <v>2170</v>
      </c>
      <c r="AB315" s="1105" t="s">
        <v>661</v>
      </c>
      <c r="AC315" s="1105" t="s">
        <v>58</v>
      </c>
      <c r="AD315" s="1105" t="s">
        <v>266</v>
      </c>
      <c r="AE315" s="1105" t="s">
        <v>691</v>
      </c>
      <c r="AG315" s="1105" t="s">
        <v>661</v>
      </c>
      <c r="AH315" s="1105" t="s">
        <v>1069</v>
      </c>
      <c r="AI315" s="1105" t="s">
        <v>632</v>
      </c>
      <c r="AJ315" s="1105" t="s">
        <v>691</v>
      </c>
      <c r="AL315" s="1105" t="s">
        <v>661</v>
      </c>
      <c r="AM315" s="1108" t="s">
        <v>530</v>
      </c>
      <c r="AN315" s="1108" t="s">
        <v>739</v>
      </c>
      <c r="AO315" s="1108" t="s">
        <v>781</v>
      </c>
      <c r="AQ315" s="1108" t="s">
        <v>661</v>
      </c>
    </row>
    <row r="316" spans="1:63">
      <c r="A316" s="1105">
        <v>315</v>
      </c>
      <c r="B316" s="1105" t="s">
        <v>3186</v>
      </c>
      <c r="C316" s="1105" t="s">
        <v>3187</v>
      </c>
      <c r="D316" s="1105" t="s">
        <v>3189</v>
      </c>
      <c r="E316" s="1105" t="s">
        <v>2572</v>
      </c>
      <c r="F316" s="1105" t="s">
        <v>3190</v>
      </c>
      <c r="H316" s="1105" t="s">
        <v>1669</v>
      </c>
      <c r="I316" s="1105" t="s">
        <v>2374</v>
      </c>
      <c r="J316" s="1105" t="s">
        <v>3244</v>
      </c>
      <c r="K316" s="1105" t="s">
        <v>2064</v>
      </c>
      <c r="L316" s="1105" t="s">
        <v>3245</v>
      </c>
      <c r="M316" s="1105" t="s">
        <v>3246</v>
      </c>
      <c r="N316" s="1105" t="s">
        <v>3249</v>
      </c>
      <c r="P316" s="1105" t="s">
        <v>691</v>
      </c>
      <c r="Q316" s="1105" t="s">
        <v>638</v>
      </c>
      <c r="R316" s="1105" t="s">
        <v>642</v>
      </c>
      <c r="S316" s="1108" t="s">
        <v>2169</v>
      </c>
      <c r="T316" s="1105" t="s">
        <v>645</v>
      </c>
      <c r="U316" s="1105" t="s">
        <v>497</v>
      </c>
      <c r="V316" s="1105" t="s">
        <v>17</v>
      </c>
      <c r="W316" s="1105" t="s">
        <v>649</v>
      </c>
      <c r="X316" s="1105" t="s">
        <v>44</v>
      </c>
      <c r="Y316" s="1105" t="s">
        <v>659</v>
      </c>
      <c r="Z316" s="1105" t="s">
        <v>691</v>
      </c>
      <c r="AA316" s="1108" t="s">
        <v>2170</v>
      </c>
      <c r="AB316" s="1105" t="s">
        <v>661</v>
      </c>
      <c r="AC316" s="1105" t="s">
        <v>58</v>
      </c>
      <c r="AD316" s="1105" t="s">
        <v>266</v>
      </c>
      <c r="AE316" s="1105" t="s">
        <v>691</v>
      </c>
      <c r="AG316" s="1105" t="s">
        <v>661</v>
      </c>
      <c r="AH316" s="1105" t="s">
        <v>1069</v>
      </c>
      <c r="AI316" s="1105" t="s">
        <v>632</v>
      </c>
      <c r="AJ316" s="1105" t="s">
        <v>691</v>
      </c>
      <c r="AL316" s="1105" t="s">
        <v>661</v>
      </c>
      <c r="AM316" s="1105" t="s">
        <v>530</v>
      </c>
      <c r="AN316" s="1105" t="s">
        <v>739</v>
      </c>
      <c r="AO316" s="1105" t="s">
        <v>908</v>
      </c>
      <c r="AQ316" s="1105" t="s">
        <v>661</v>
      </c>
    </row>
    <row r="317" spans="1:63">
      <c r="A317" s="1105">
        <v>316</v>
      </c>
      <c r="B317" s="1105" t="s">
        <v>3186</v>
      </c>
      <c r="C317" s="1105" t="s">
        <v>3187</v>
      </c>
      <c r="D317" s="1105" t="s">
        <v>3189</v>
      </c>
      <c r="E317" s="1105" t="s">
        <v>2572</v>
      </c>
      <c r="F317" s="1105" t="s">
        <v>3190</v>
      </c>
      <c r="H317" s="1105" t="s">
        <v>3250</v>
      </c>
      <c r="I317" s="1105" t="s">
        <v>3251</v>
      </c>
      <c r="J317" s="1105" t="s">
        <v>244</v>
      </c>
      <c r="K317" s="1105" t="s">
        <v>315</v>
      </c>
      <c r="L317" s="1105" t="s">
        <v>2084</v>
      </c>
      <c r="M317" s="1105" t="s">
        <v>3253</v>
      </c>
      <c r="N317" s="1105" t="s">
        <v>2602</v>
      </c>
      <c r="P317" s="1105" t="s">
        <v>691</v>
      </c>
      <c r="Q317" s="1105" t="s">
        <v>638</v>
      </c>
      <c r="R317" s="1105" t="s">
        <v>642</v>
      </c>
      <c r="S317" s="1108" t="s">
        <v>2169</v>
      </c>
      <c r="T317" s="1105" t="s">
        <v>645</v>
      </c>
      <c r="U317" s="1105" t="s">
        <v>497</v>
      </c>
      <c r="V317" s="1105" t="s">
        <v>17</v>
      </c>
      <c r="W317" s="1105" t="s">
        <v>649</v>
      </c>
      <c r="X317" s="1105" t="s">
        <v>44</v>
      </c>
      <c r="Y317" s="1105" t="s">
        <v>659</v>
      </c>
      <c r="Z317" s="1105" t="s">
        <v>691</v>
      </c>
      <c r="AA317" s="1108" t="s">
        <v>2170</v>
      </c>
      <c r="AB317" s="1105" t="s">
        <v>661</v>
      </c>
      <c r="AC317" s="1105" t="s">
        <v>58</v>
      </c>
      <c r="AD317" s="1105" t="s">
        <v>266</v>
      </c>
      <c r="AE317" s="1105" t="s">
        <v>691</v>
      </c>
      <c r="AG317" s="1105" t="s">
        <v>661</v>
      </c>
      <c r="AH317" s="1105" t="s">
        <v>1069</v>
      </c>
      <c r="AI317" s="1105" t="s">
        <v>632</v>
      </c>
      <c r="AJ317" s="1105" t="s">
        <v>691</v>
      </c>
      <c r="AL317" s="1105" t="s">
        <v>661</v>
      </c>
      <c r="AM317" s="1105" t="s">
        <v>530</v>
      </c>
      <c r="AN317" s="1105" t="s">
        <v>739</v>
      </c>
      <c r="AO317" s="1105" t="s">
        <v>756</v>
      </c>
      <c r="AQ317" s="1105" t="s">
        <v>661</v>
      </c>
    </row>
    <row r="318" spans="1:63">
      <c r="A318" s="1105">
        <v>317</v>
      </c>
      <c r="B318" s="1105" t="s">
        <v>3186</v>
      </c>
      <c r="C318" s="1105" t="s">
        <v>3187</v>
      </c>
      <c r="D318" s="1105" t="s">
        <v>3189</v>
      </c>
      <c r="E318" s="1105" t="s">
        <v>2572</v>
      </c>
      <c r="F318" s="1105" t="s">
        <v>3190</v>
      </c>
      <c r="G318" s="1108">
        <v>82</v>
      </c>
      <c r="H318" s="1105" t="s">
        <v>3254</v>
      </c>
      <c r="I318" s="1105" t="s">
        <v>3256</v>
      </c>
      <c r="J318" s="1105" t="s">
        <v>3257</v>
      </c>
      <c r="K318" s="1105" t="s">
        <v>3258</v>
      </c>
      <c r="L318" s="1105" t="s">
        <v>3260</v>
      </c>
      <c r="M318" s="1105" t="s">
        <v>3261</v>
      </c>
      <c r="N318" s="1105" t="s">
        <v>1384</v>
      </c>
      <c r="P318" s="1105" t="s">
        <v>691</v>
      </c>
      <c r="Q318" s="1105" t="s">
        <v>638</v>
      </c>
      <c r="R318" s="1105" t="s">
        <v>642</v>
      </c>
      <c r="S318" s="1108" t="s">
        <v>2169</v>
      </c>
      <c r="T318" s="1105" t="s">
        <v>645</v>
      </c>
      <c r="U318" s="1105" t="s">
        <v>497</v>
      </c>
      <c r="V318" s="1105" t="s">
        <v>17</v>
      </c>
      <c r="W318" s="1105" t="s">
        <v>649</v>
      </c>
      <c r="X318" s="1105" t="s">
        <v>44</v>
      </c>
      <c r="Y318" s="1105" t="s">
        <v>659</v>
      </c>
      <c r="Z318" s="1105" t="s">
        <v>849</v>
      </c>
      <c r="AA318" s="1108" t="s">
        <v>2170</v>
      </c>
      <c r="AB318" s="1105" t="s">
        <v>661</v>
      </c>
      <c r="AC318" s="1105" t="s">
        <v>58</v>
      </c>
      <c r="AD318" s="1105" t="s">
        <v>266</v>
      </c>
      <c r="AE318" s="1105" t="s">
        <v>691</v>
      </c>
      <c r="AG318" s="1105" t="s">
        <v>661</v>
      </c>
      <c r="AH318" s="1105" t="s">
        <v>392</v>
      </c>
      <c r="AI318" s="1105" t="s">
        <v>694</v>
      </c>
      <c r="AJ318" s="1105" t="s">
        <v>350</v>
      </c>
      <c r="AL318" s="1105" t="s">
        <v>661</v>
      </c>
      <c r="AM318" s="1105" t="s">
        <v>1069</v>
      </c>
      <c r="AN318" s="1105" t="s">
        <v>632</v>
      </c>
      <c r="AO318" s="1105" t="s">
        <v>691</v>
      </c>
      <c r="AQ318" s="1105" t="s">
        <v>661</v>
      </c>
      <c r="AR318" s="1108" t="s">
        <v>530</v>
      </c>
      <c r="AS318" s="1108" t="s">
        <v>739</v>
      </c>
      <c r="AT318" s="1108" t="s">
        <v>781</v>
      </c>
      <c r="AV318" s="1108" t="s">
        <v>661</v>
      </c>
    </row>
    <row r="319" spans="1:63">
      <c r="A319" s="1105">
        <v>318</v>
      </c>
      <c r="B319" s="1105" t="s">
        <v>3186</v>
      </c>
      <c r="C319" s="1105" t="s">
        <v>3187</v>
      </c>
      <c r="D319" s="1105" t="s">
        <v>3189</v>
      </c>
      <c r="E319" s="1105" t="s">
        <v>2572</v>
      </c>
      <c r="F319" s="1105" t="s">
        <v>3190</v>
      </c>
      <c r="H319" s="1105" t="s">
        <v>3262</v>
      </c>
      <c r="I319" s="1105" t="s">
        <v>3263</v>
      </c>
      <c r="J319" s="1105" t="s">
        <v>2878</v>
      </c>
      <c r="K319" s="1105" t="s">
        <v>3265</v>
      </c>
      <c r="L319" s="1105" t="s">
        <v>3266</v>
      </c>
      <c r="M319" s="1105" t="s">
        <v>2025</v>
      </c>
      <c r="N319" s="1105" t="s">
        <v>577</v>
      </c>
      <c r="P319" s="1105" t="s">
        <v>691</v>
      </c>
      <c r="Q319" s="1105" t="s">
        <v>638</v>
      </c>
      <c r="R319" s="1105" t="s">
        <v>642</v>
      </c>
      <c r="S319" s="1108" t="s">
        <v>2169</v>
      </c>
      <c r="T319" s="1105" t="s">
        <v>645</v>
      </c>
      <c r="U319" s="1105" t="s">
        <v>497</v>
      </c>
      <c r="V319" s="1105" t="s">
        <v>17</v>
      </c>
      <c r="W319" s="1105" t="s">
        <v>649</v>
      </c>
      <c r="X319" s="1105" t="s">
        <v>44</v>
      </c>
      <c r="Y319" s="1105" t="s">
        <v>659</v>
      </c>
      <c r="Z319" s="1105" t="s">
        <v>1248</v>
      </c>
      <c r="AA319" s="1108" t="s">
        <v>2170</v>
      </c>
      <c r="AB319" s="1105" t="s">
        <v>661</v>
      </c>
      <c r="AC319" s="1105" t="s">
        <v>58</v>
      </c>
      <c r="AD319" s="1105" t="s">
        <v>266</v>
      </c>
      <c r="AE319" s="1105" t="s">
        <v>691</v>
      </c>
      <c r="AG319" s="1105" t="s">
        <v>661</v>
      </c>
      <c r="AH319" s="1105" t="s">
        <v>30</v>
      </c>
      <c r="AI319" s="1105" t="s">
        <v>1589</v>
      </c>
      <c r="AJ319" s="1105" t="s">
        <v>691</v>
      </c>
      <c r="AK319" s="1105" t="s">
        <v>3080</v>
      </c>
      <c r="AL319" s="1105" t="s">
        <v>661</v>
      </c>
      <c r="AM319" s="1105" t="s">
        <v>1069</v>
      </c>
      <c r="AN319" s="1105" t="s">
        <v>632</v>
      </c>
      <c r="AO319" s="1105" t="s">
        <v>691</v>
      </c>
      <c r="AQ319" s="1105" t="s">
        <v>661</v>
      </c>
      <c r="AR319" s="1108" t="s">
        <v>530</v>
      </c>
      <c r="AS319" s="1108" t="s">
        <v>739</v>
      </c>
      <c r="AT319" s="1108" t="s">
        <v>547</v>
      </c>
      <c r="AV319" s="1108" t="s">
        <v>661</v>
      </c>
    </row>
    <row r="320" spans="1:63">
      <c r="A320" s="1105">
        <v>319</v>
      </c>
      <c r="B320" s="1105" t="s">
        <v>3186</v>
      </c>
      <c r="C320" s="1105" t="s">
        <v>3187</v>
      </c>
      <c r="D320" s="1105" t="s">
        <v>3189</v>
      </c>
      <c r="E320" s="1105" t="s">
        <v>2572</v>
      </c>
      <c r="F320" s="1105" t="s">
        <v>3190</v>
      </c>
      <c r="H320" s="1105" t="s">
        <v>3268</v>
      </c>
      <c r="I320" s="1105" t="s">
        <v>3269</v>
      </c>
      <c r="J320" s="1105" t="s">
        <v>3270</v>
      </c>
      <c r="K320" s="1105" t="s">
        <v>2065</v>
      </c>
      <c r="L320" s="1105" t="s">
        <v>1336</v>
      </c>
      <c r="M320" s="1105" t="s">
        <v>1465</v>
      </c>
      <c r="N320" s="1105" t="s">
        <v>3272</v>
      </c>
      <c r="P320" s="1105" t="s">
        <v>691</v>
      </c>
      <c r="Q320" s="1105" t="s">
        <v>638</v>
      </c>
      <c r="R320" s="1105" t="s">
        <v>642</v>
      </c>
      <c r="S320" s="1108" t="s">
        <v>2169</v>
      </c>
      <c r="T320" s="1105" t="s">
        <v>645</v>
      </c>
      <c r="U320" s="1105" t="s">
        <v>497</v>
      </c>
      <c r="V320" s="1105" t="s">
        <v>17</v>
      </c>
      <c r="W320" s="1105" t="s">
        <v>649</v>
      </c>
      <c r="X320" s="1105" t="s">
        <v>44</v>
      </c>
      <c r="Y320" s="1105" t="s">
        <v>659</v>
      </c>
      <c r="Z320" s="1105" t="s">
        <v>908</v>
      </c>
      <c r="AA320" s="1108" t="s">
        <v>2170</v>
      </c>
      <c r="AB320" s="1105" t="s">
        <v>661</v>
      </c>
      <c r="AC320" s="1105" t="s">
        <v>58</v>
      </c>
      <c r="AD320" s="1105" t="s">
        <v>266</v>
      </c>
      <c r="AE320" s="1105" t="s">
        <v>691</v>
      </c>
      <c r="AG320" s="1105" t="s">
        <v>661</v>
      </c>
      <c r="AH320" s="1105" t="s">
        <v>1069</v>
      </c>
      <c r="AI320" s="1105" t="s">
        <v>632</v>
      </c>
      <c r="AJ320" s="1105" t="s">
        <v>691</v>
      </c>
      <c r="AL320" s="1105" t="s">
        <v>661</v>
      </c>
      <c r="AM320" s="1105" t="s">
        <v>530</v>
      </c>
      <c r="AN320" s="1105" t="s">
        <v>739</v>
      </c>
      <c r="AO320" s="1105" t="s">
        <v>940</v>
      </c>
      <c r="AQ320" s="1105" t="s">
        <v>661</v>
      </c>
    </row>
    <row r="321" spans="1:48">
      <c r="A321" s="1105">
        <v>320</v>
      </c>
      <c r="B321" s="1105" t="s">
        <v>3186</v>
      </c>
      <c r="C321" s="1105" t="s">
        <v>3187</v>
      </c>
      <c r="D321" s="1105" t="s">
        <v>3189</v>
      </c>
      <c r="E321" s="1105" t="s">
        <v>2572</v>
      </c>
      <c r="F321" s="1105" t="s">
        <v>3190</v>
      </c>
      <c r="H321" s="1105" t="s">
        <v>383</v>
      </c>
      <c r="I321" s="1105" t="s">
        <v>273</v>
      </c>
      <c r="J321" s="1105" t="s">
        <v>3273</v>
      </c>
      <c r="K321" s="1105" t="s">
        <v>3274</v>
      </c>
      <c r="L321" s="1105" t="s">
        <v>2405</v>
      </c>
      <c r="M321" s="1105" t="s">
        <v>2217</v>
      </c>
      <c r="N321" s="1105" t="s">
        <v>1792</v>
      </c>
      <c r="P321" s="1105" t="s">
        <v>691</v>
      </c>
      <c r="Q321" s="1105" t="s">
        <v>638</v>
      </c>
      <c r="R321" s="1105" t="s">
        <v>642</v>
      </c>
      <c r="S321" s="1108" t="s">
        <v>2169</v>
      </c>
      <c r="T321" s="1105" t="s">
        <v>645</v>
      </c>
      <c r="U321" s="1105" t="s">
        <v>497</v>
      </c>
      <c r="V321" s="1105" t="s">
        <v>17</v>
      </c>
      <c r="W321" s="1105" t="s">
        <v>649</v>
      </c>
      <c r="X321" s="1105" t="s">
        <v>44</v>
      </c>
      <c r="Y321" s="1105" t="s">
        <v>659</v>
      </c>
      <c r="Z321" s="1105" t="s">
        <v>733</v>
      </c>
      <c r="AA321" s="1108" t="s">
        <v>2170</v>
      </c>
      <c r="AB321" s="1105" t="s">
        <v>661</v>
      </c>
      <c r="AC321" s="1105" t="s">
        <v>58</v>
      </c>
      <c r="AD321" s="1105" t="s">
        <v>266</v>
      </c>
      <c r="AE321" s="1105" t="s">
        <v>691</v>
      </c>
      <c r="AG321" s="1105" t="s">
        <v>661</v>
      </c>
      <c r="AH321" s="1105" t="s">
        <v>392</v>
      </c>
      <c r="AI321" s="1105" t="s">
        <v>694</v>
      </c>
      <c r="AJ321" s="1105" t="s">
        <v>521</v>
      </c>
      <c r="AK321" s="1108" t="s">
        <v>521</v>
      </c>
      <c r="AL321" s="1105" t="s">
        <v>661</v>
      </c>
      <c r="AM321" s="1105" t="s">
        <v>1069</v>
      </c>
      <c r="AN321" s="1105" t="s">
        <v>632</v>
      </c>
      <c r="AO321" s="1105" t="s">
        <v>691</v>
      </c>
      <c r="AQ321" s="1105" t="s">
        <v>661</v>
      </c>
      <c r="AR321" s="1105" t="s">
        <v>530</v>
      </c>
      <c r="AS321" s="1105" t="s">
        <v>739</v>
      </c>
      <c r="AT321" s="1105" t="s">
        <v>762</v>
      </c>
      <c r="AV321" s="1105" t="s">
        <v>661</v>
      </c>
    </row>
    <row r="322" spans="1:48">
      <c r="A322" s="1105">
        <v>321</v>
      </c>
      <c r="B322" s="1105" t="s">
        <v>3186</v>
      </c>
      <c r="C322" s="1105" t="s">
        <v>3187</v>
      </c>
      <c r="D322" s="1105" t="s">
        <v>3189</v>
      </c>
      <c r="E322" s="1105" t="s">
        <v>2572</v>
      </c>
      <c r="F322" s="1105" t="s">
        <v>3190</v>
      </c>
      <c r="H322" s="1105" t="s">
        <v>3275</v>
      </c>
      <c r="I322" s="1105" t="s">
        <v>3277</v>
      </c>
      <c r="J322" s="1105" t="s">
        <v>3278</v>
      </c>
      <c r="K322" s="1105" t="s">
        <v>981</v>
      </c>
      <c r="L322" s="1105" t="s">
        <v>2222</v>
      </c>
      <c r="M322" s="1105" t="s">
        <v>3279</v>
      </c>
      <c r="N322" s="1105" t="s">
        <v>3280</v>
      </c>
      <c r="P322" s="1105" t="s">
        <v>691</v>
      </c>
      <c r="Q322" s="1105" t="s">
        <v>638</v>
      </c>
      <c r="R322" s="1105" t="s">
        <v>642</v>
      </c>
      <c r="S322" s="1108" t="s">
        <v>2169</v>
      </c>
      <c r="T322" s="1105" t="s">
        <v>645</v>
      </c>
      <c r="U322" s="1105" t="s">
        <v>497</v>
      </c>
      <c r="V322" s="1105" t="s">
        <v>17</v>
      </c>
      <c r="W322" s="1105" t="s">
        <v>649</v>
      </c>
      <c r="X322" s="1105" t="s">
        <v>44</v>
      </c>
      <c r="Y322" s="1105" t="s">
        <v>659</v>
      </c>
      <c r="Z322" s="1105" t="s">
        <v>691</v>
      </c>
      <c r="AA322" s="1108" t="s">
        <v>2170</v>
      </c>
      <c r="AB322" s="1105" t="s">
        <v>661</v>
      </c>
      <c r="AC322" s="1105" t="s">
        <v>58</v>
      </c>
      <c r="AD322" s="1105" t="s">
        <v>266</v>
      </c>
      <c r="AE322" s="1105" t="s">
        <v>691</v>
      </c>
      <c r="AG322" s="1105" t="s">
        <v>661</v>
      </c>
      <c r="AH322" s="1105" t="s">
        <v>1069</v>
      </c>
      <c r="AI322" s="1105" t="s">
        <v>632</v>
      </c>
      <c r="AJ322" s="1105" t="s">
        <v>691</v>
      </c>
      <c r="AL322" s="1105" t="s">
        <v>661</v>
      </c>
      <c r="AM322" s="1108" t="s">
        <v>530</v>
      </c>
      <c r="AN322" s="1108" t="s">
        <v>739</v>
      </c>
      <c r="AO322" s="1108" t="s">
        <v>691</v>
      </c>
      <c r="AQ322" s="1108" t="s">
        <v>661</v>
      </c>
    </row>
    <row r="323" spans="1:48">
      <c r="A323" s="1105">
        <v>322</v>
      </c>
      <c r="B323" s="1105" t="s">
        <v>3186</v>
      </c>
      <c r="C323" s="1105" t="s">
        <v>3187</v>
      </c>
      <c r="D323" s="1105" t="s">
        <v>3189</v>
      </c>
      <c r="E323" s="1105" t="s">
        <v>2572</v>
      </c>
      <c r="F323" s="1105" t="s">
        <v>3190</v>
      </c>
      <c r="H323" s="1105" t="s">
        <v>2466</v>
      </c>
      <c r="I323" s="1105" t="s">
        <v>3281</v>
      </c>
      <c r="J323" s="1105" t="s">
        <v>622</v>
      </c>
      <c r="K323" s="1105" t="s">
        <v>3283</v>
      </c>
      <c r="L323" s="1105" t="s">
        <v>3284</v>
      </c>
      <c r="M323" s="1105" t="s">
        <v>3285</v>
      </c>
      <c r="N323" s="1105" t="s">
        <v>3144</v>
      </c>
      <c r="P323" s="1105" t="s">
        <v>691</v>
      </c>
      <c r="Q323" s="1105" t="s">
        <v>638</v>
      </c>
      <c r="R323" s="1105" t="s">
        <v>642</v>
      </c>
      <c r="S323" s="1108" t="s">
        <v>2169</v>
      </c>
      <c r="T323" s="1105" t="s">
        <v>645</v>
      </c>
      <c r="U323" s="1105" t="s">
        <v>497</v>
      </c>
      <c r="V323" s="1105" t="s">
        <v>17</v>
      </c>
      <c r="W323" s="1105" t="s">
        <v>649</v>
      </c>
      <c r="X323" s="1105" t="s">
        <v>44</v>
      </c>
      <c r="Y323" s="1105" t="s">
        <v>659</v>
      </c>
      <c r="Z323" s="1105" t="s">
        <v>2794</v>
      </c>
      <c r="AA323" s="1108" t="s">
        <v>2170</v>
      </c>
      <c r="AB323" s="1105" t="s">
        <v>661</v>
      </c>
      <c r="AC323" s="1105" t="s">
        <v>58</v>
      </c>
      <c r="AD323" s="1105" t="s">
        <v>266</v>
      </c>
      <c r="AE323" s="1105" t="s">
        <v>691</v>
      </c>
      <c r="AG323" s="1105" t="s">
        <v>661</v>
      </c>
      <c r="AH323" s="1105" t="s">
        <v>1069</v>
      </c>
      <c r="AI323" s="1105" t="s">
        <v>632</v>
      </c>
      <c r="AJ323" s="1105" t="s">
        <v>691</v>
      </c>
      <c r="AL323" s="1105" t="s">
        <v>661</v>
      </c>
      <c r="AM323" s="1105" t="s">
        <v>530</v>
      </c>
      <c r="AN323" s="1105" t="s">
        <v>739</v>
      </c>
      <c r="AO323" s="1105" t="s">
        <v>888</v>
      </c>
      <c r="AQ323" s="1105" t="s">
        <v>661</v>
      </c>
    </row>
    <row r="324" spans="1:48">
      <c r="A324" s="1105">
        <v>323</v>
      </c>
      <c r="B324" s="1105" t="s">
        <v>3186</v>
      </c>
      <c r="C324" s="1105" t="s">
        <v>3187</v>
      </c>
      <c r="D324" s="1105" t="s">
        <v>3189</v>
      </c>
      <c r="E324" s="1105" t="s">
        <v>2572</v>
      </c>
      <c r="F324" s="1105" t="s">
        <v>3190</v>
      </c>
      <c r="G324" s="1108">
        <v>82</v>
      </c>
      <c r="H324" s="1105" t="s">
        <v>2972</v>
      </c>
      <c r="I324" s="1105" t="s">
        <v>1964</v>
      </c>
      <c r="J324" s="1105" t="s">
        <v>3287</v>
      </c>
      <c r="K324" s="1105" t="s">
        <v>3255</v>
      </c>
      <c r="L324" s="1105" t="s">
        <v>2565</v>
      </c>
      <c r="M324" s="1105" t="s">
        <v>1163</v>
      </c>
      <c r="N324" s="1105" t="s">
        <v>3289</v>
      </c>
      <c r="P324" s="1105" t="s">
        <v>691</v>
      </c>
      <c r="Q324" s="1105" t="s">
        <v>638</v>
      </c>
      <c r="R324" s="1105" t="s">
        <v>642</v>
      </c>
      <c r="S324" s="1108" t="s">
        <v>2169</v>
      </c>
      <c r="T324" s="1105" t="s">
        <v>645</v>
      </c>
      <c r="U324" s="1105" t="s">
        <v>497</v>
      </c>
      <c r="V324" s="1105" t="s">
        <v>17</v>
      </c>
      <c r="W324" s="1105" t="s">
        <v>649</v>
      </c>
      <c r="X324" s="1105" t="s">
        <v>44</v>
      </c>
      <c r="Y324" s="1105" t="s">
        <v>659</v>
      </c>
      <c r="Z324" s="1105" t="s">
        <v>691</v>
      </c>
      <c r="AA324" s="1108" t="s">
        <v>2170</v>
      </c>
      <c r="AB324" s="1105" t="s">
        <v>661</v>
      </c>
      <c r="AC324" s="1105" t="s">
        <v>58</v>
      </c>
      <c r="AD324" s="1105" t="s">
        <v>266</v>
      </c>
      <c r="AE324" s="1105" t="s">
        <v>691</v>
      </c>
      <c r="AG324" s="1105" t="s">
        <v>661</v>
      </c>
      <c r="AH324" s="1105" t="s">
        <v>1069</v>
      </c>
      <c r="AI324" s="1105" t="s">
        <v>632</v>
      </c>
      <c r="AJ324" s="1105" t="s">
        <v>691</v>
      </c>
      <c r="AL324" s="1105" t="s">
        <v>661</v>
      </c>
      <c r="AM324" s="1108" t="s">
        <v>530</v>
      </c>
      <c r="AN324" s="1108" t="s">
        <v>739</v>
      </c>
      <c r="AO324" s="1108" t="s">
        <v>756</v>
      </c>
      <c r="AQ324" s="1108" t="s">
        <v>661</v>
      </c>
    </row>
    <row r="325" spans="1:48">
      <c r="A325" s="1105">
        <v>324</v>
      </c>
      <c r="B325" s="1105" t="s">
        <v>3186</v>
      </c>
      <c r="C325" s="1105" t="s">
        <v>3187</v>
      </c>
      <c r="D325" s="1105" t="s">
        <v>3189</v>
      </c>
      <c r="E325" s="1105" t="s">
        <v>2572</v>
      </c>
      <c r="F325" s="1105" t="s">
        <v>3190</v>
      </c>
      <c r="H325" s="1105" t="s">
        <v>3290</v>
      </c>
      <c r="I325" s="1105" t="s">
        <v>3292</v>
      </c>
      <c r="J325" s="1105" t="s">
        <v>3293</v>
      </c>
      <c r="K325" s="1105" t="s">
        <v>3295</v>
      </c>
      <c r="L325" s="1105" t="s">
        <v>3297</v>
      </c>
      <c r="M325" s="1105" t="s">
        <v>1316</v>
      </c>
      <c r="N325" s="1105" t="s">
        <v>3299</v>
      </c>
      <c r="P325" s="1105" t="s">
        <v>691</v>
      </c>
      <c r="Q325" s="1105" t="s">
        <v>638</v>
      </c>
      <c r="R325" s="1105" t="s">
        <v>642</v>
      </c>
      <c r="S325" s="1108" t="s">
        <v>2169</v>
      </c>
      <c r="T325" s="1105" t="s">
        <v>645</v>
      </c>
      <c r="U325" s="1105" t="s">
        <v>497</v>
      </c>
      <c r="V325" s="1105" t="s">
        <v>17</v>
      </c>
      <c r="W325" s="1105" t="s">
        <v>649</v>
      </c>
      <c r="X325" s="1105" t="s">
        <v>44</v>
      </c>
      <c r="Y325" s="1105" t="s">
        <v>659</v>
      </c>
      <c r="Z325" s="1105" t="s">
        <v>251</v>
      </c>
      <c r="AA325" s="1108" t="s">
        <v>2170</v>
      </c>
      <c r="AB325" s="1105" t="s">
        <v>661</v>
      </c>
      <c r="AC325" s="1105" t="s">
        <v>58</v>
      </c>
      <c r="AD325" s="1105" t="s">
        <v>266</v>
      </c>
      <c r="AE325" s="1105" t="s">
        <v>691</v>
      </c>
      <c r="AG325" s="1105" t="s">
        <v>661</v>
      </c>
      <c r="AH325" s="1105" t="s">
        <v>1069</v>
      </c>
      <c r="AI325" s="1105" t="s">
        <v>632</v>
      </c>
      <c r="AJ325" s="1105" t="s">
        <v>691</v>
      </c>
      <c r="AL325" s="1105" t="s">
        <v>661</v>
      </c>
      <c r="AM325" s="1108" t="s">
        <v>530</v>
      </c>
      <c r="AN325" s="1108" t="s">
        <v>739</v>
      </c>
      <c r="AO325" s="1108" t="s">
        <v>328</v>
      </c>
      <c r="AQ325" s="1108" t="s">
        <v>661</v>
      </c>
    </row>
    <row r="326" spans="1:48">
      <c r="A326" s="1105">
        <v>325</v>
      </c>
      <c r="B326" s="1105" t="s">
        <v>3186</v>
      </c>
      <c r="C326" s="1105" t="s">
        <v>3187</v>
      </c>
      <c r="D326" s="1105" t="s">
        <v>3189</v>
      </c>
      <c r="E326" s="1105" t="s">
        <v>2572</v>
      </c>
      <c r="F326" s="1105" t="s">
        <v>3190</v>
      </c>
      <c r="H326" s="1105" t="s">
        <v>1137</v>
      </c>
      <c r="I326" s="1105" t="s">
        <v>2700</v>
      </c>
      <c r="J326" s="1105" t="s">
        <v>3302</v>
      </c>
      <c r="K326" s="1105" t="s">
        <v>3303</v>
      </c>
      <c r="L326" s="1105" t="s">
        <v>3101</v>
      </c>
      <c r="M326" s="1105" t="s">
        <v>971</v>
      </c>
      <c r="N326" s="1105" t="s">
        <v>806</v>
      </c>
      <c r="P326" s="1105" t="s">
        <v>691</v>
      </c>
      <c r="Q326" s="1105" t="s">
        <v>638</v>
      </c>
      <c r="R326" s="1105" t="s">
        <v>642</v>
      </c>
      <c r="S326" s="1108" t="s">
        <v>2169</v>
      </c>
      <c r="T326" s="1105" t="s">
        <v>645</v>
      </c>
      <c r="U326" s="1105" t="s">
        <v>497</v>
      </c>
      <c r="V326" s="1105" t="s">
        <v>17</v>
      </c>
      <c r="W326" s="1105" t="s">
        <v>649</v>
      </c>
      <c r="X326" s="1105" t="s">
        <v>44</v>
      </c>
      <c r="Y326" s="1105" t="s">
        <v>659</v>
      </c>
      <c r="Z326" s="1105" t="s">
        <v>691</v>
      </c>
      <c r="AA326" s="1108" t="s">
        <v>2170</v>
      </c>
      <c r="AB326" s="1105" t="s">
        <v>661</v>
      </c>
      <c r="AC326" s="1105" t="s">
        <v>58</v>
      </c>
      <c r="AD326" s="1105" t="s">
        <v>266</v>
      </c>
      <c r="AE326" s="1105" t="s">
        <v>756</v>
      </c>
      <c r="AG326" s="1105" t="s">
        <v>661</v>
      </c>
      <c r="AH326" s="1105" t="s">
        <v>1069</v>
      </c>
      <c r="AI326" s="1105" t="s">
        <v>632</v>
      </c>
      <c r="AJ326" s="1105" t="s">
        <v>691</v>
      </c>
      <c r="AL326" s="1105" t="s">
        <v>661</v>
      </c>
      <c r="AM326" s="1105" t="s">
        <v>530</v>
      </c>
      <c r="AN326" s="1105" t="s">
        <v>739</v>
      </c>
      <c r="AO326" s="1105" t="s">
        <v>151</v>
      </c>
      <c r="AQ326" s="1105" t="s">
        <v>661</v>
      </c>
    </row>
    <row r="327" spans="1:48">
      <c r="A327" s="1105">
        <v>326</v>
      </c>
      <c r="B327" s="1105" t="s">
        <v>3186</v>
      </c>
      <c r="C327" s="1105" t="s">
        <v>3187</v>
      </c>
      <c r="D327" s="1105" t="s">
        <v>3189</v>
      </c>
      <c r="E327" s="1105" t="s">
        <v>2572</v>
      </c>
      <c r="F327" s="1105" t="s">
        <v>3190</v>
      </c>
      <c r="H327" s="1105" t="s">
        <v>1264</v>
      </c>
      <c r="I327" s="1105" t="s">
        <v>2028</v>
      </c>
      <c r="J327" s="1105" t="s">
        <v>3304</v>
      </c>
      <c r="K327" s="1105" t="s">
        <v>3305</v>
      </c>
      <c r="L327" s="1105" t="s">
        <v>3058</v>
      </c>
      <c r="M327" s="1105" t="s">
        <v>3307</v>
      </c>
      <c r="N327" s="1105" t="s">
        <v>370</v>
      </c>
      <c r="P327" s="1105" t="s">
        <v>691</v>
      </c>
      <c r="Q327" s="1105" t="s">
        <v>638</v>
      </c>
      <c r="R327" s="1105" t="s">
        <v>642</v>
      </c>
      <c r="S327" s="1108" t="s">
        <v>2169</v>
      </c>
      <c r="T327" s="1105" t="s">
        <v>645</v>
      </c>
      <c r="U327" s="1105" t="s">
        <v>497</v>
      </c>
      <c r="V327" s="1105" t="s">
        <v>17</v>
      </c>
      <c r="W327" s="1105" t="s">
        <v>649</v>
      </c>
      <c r="X327" s="1105" t="s">
        <v>44</v>
      </c>
      <c r="Y327" s="1105" t="s">
        <v>659</v>
      </c>
      <c r="Z327" s="1105" t="s">
        <v>733</v>
      </c>
      <c r="AA327" s="1108" t="s">
        <v>2170</v>
      </c>
      <c r="AB327" s="1105" t="s">
        <v>661</v>
      </c>
      <c r="AC327" s="1105" t="s">
        <v>58</v>
      </c>
      <c r="AD327" s="1105" t="s">
        <v>266</v>
      </c>
      <c r="AE327" s="1105" t="s">
        <v>691</v>
      </c>
      <c r="AG327" s="1105" t="s">
        <v>661</v>
      </c>
      <c r="AH327" s="1105" t="s">
        <v>1069</v>
      </c>
      <c r="AI327" s="1105" t="s">
        <v>632</v>
      </c>
      <c r="AJ327" s="1105" t="s">
        <v>691</v>
      </c>
      <c r="AL327" s="1105" t="s">
        <v>661</v>
      </c>
      <c r="AM327" s="1105" t="s">
        <v>530</v>
      </c>
      <c r="AN327" s="1105" t="s">
        <v>739</v>
      </c>
      <c r="AO327" s="1105" t="s">
        <v>2218</v>
      </c>
      <c r="AQ327" s="1105" t="s">
        <v>661</v>
      </c>
    </row>
    <row r="328" spans="1:48">
      <c r="A328" s="1105">
        <v>327</v>
      </c>
      <c r="B328" s="1105" t="s">
        <v>3186</v>
      </c>
      <c r="C328" s="1105" t="s">
        <v>3187</v>
      </c>
      <c r="D328" s="1105" t="s">
        <v>3189</v>
      </c>
      <c r="E328" s="1105" t="s">
        <v>2572</v>
      </c>
      <c r="F328" s="1105" t="s">
        <v>3190</v>
      </c>
      <c r="H328" s="1105" t="s">
        <v>3308</v>
      </c>
      <c r="I328" s="1105" t="s">
        <v>1738</v>
      </c>
      <c r="J328" s="1105" t="s">
        <v>3309</v>
      </c>
      <c r="K328" s="1105" t="s">
        <v>3310</v>
      </c>
      <c r="L328" s="1105" t="s">
        <v>3291</v>
      </c>
      <c r="M328" s="1105" t="s">
        <v>3311</v>
      </c>
      <c r="N328" s="1105" t="s">
        <v>3312</v>
      </c>
      <c r="P328" s="1105" t="s">
        <v>691</v>
      </c>
      <c r="Q328" s="1105" t="s">
        <v>638</v>
      </c>
      <c r="R328" s="1105" t="s">
        <v>642</v>
      </c>
      <c r="S328" s="1108" t="s">
        <v>2169</v>
      </c>
      <c r="T328" s="1105" t="s">
        <v>645</v>
      </c>
      <c r="U328" s="1105" t="s">
        <v>497</v>
      </c>
      <c r="V328" s="1105" t="s">
        <v>17</v>
      </c>
      <c r="W328" s="1105" t="s">
        <v>649</v>
      </c>
      <c r="X328" s="1105" t="s">
        <v>44</v>
      </c>
      <c r="Y328" s="1105" t="s">
        <v>659</v>
      </c>
      <c r="Z328" s="1105" t="s">
        <v>2794</v>
      </c>
      <c r="AA328" s="1108" t="s">
        <v>2170</v>
      </c>
      <c r="AB328" s="1105" t="s">
        <v>661</v>
      </c>
      <c r="AC328" s="1105" t="s">
        <v>58</v>
      </c>
      <c r="AD328" s="1105" t="s">
        <v>266</v>
      </c>
      <c r="AE328" s="1105" t="s">
        <v>691</v>
      </c>
      <c r="AG328" s="1105" t="s">
        <v>661</v>
      </c>
      <c r="AH328" s="1105" t="s">
        <v>1069</v>
      </c>
      <c r="AI328" s="1105" t="s">
        <v>632</v>
      </c>
      <c r="AJ328" s="1105" t="s">
        <v>691</v>
      </c>
      <c r="AL328" s="1105" t="s">
        <v>661</v>
      </c>
      <c r="AM328" s="1105" t="s">
        <v>530</v>
      </c>
      <c r="AN328" s="1105" t="s">
        <v>739</v>
      </c>
      <c r="AO328" s="1105" t="s">
        <v>691</v>
      </c>
      <c r="AQ328" s="1105" t="s">
        <v>661</v>
      </c>
    </row>
    <row r="329" spans="1:48">
      <c r="A329" s="1105">
        <v>328</v>
      </c>
      <c r="B329" s="1105" t="s">
        <v>3186</v>
      </c>
      <c r="C329" s="1105" t="s">
        <v>3187</v>
      </c>
      <c r="D329" s="1105" t="s">
        <v>3189</v>
      </c>
      <c r="E329" s="1105" t="s">
        <v>2572</v>
      </c>
      <c r="F329" s="1105" t="s">
        <v>3190</v>
      </c>
      <c r="H329" s="1105" t="s">
        <v>3313</v>
      </c>
      <c r="I329" s="1105" t="s">
        <v>3314</v>
      </c>
      <c r="J329" s="1105" t="s">
        <v>3315</v>
      </c>
      <c r="K329" s="1105" t="s">
        <v>3316</v>
      </c>
      <c r="L329" s="1105" t="s">
        <v>3317</v>
      </c>
      <c r="M329" s="1105" t="s">
        <v>3318</v>
      </c>
      <c r="N329" s="1105" t="s">
        <v>562</v>
      </c>
      <c r="P329" s="1105" t="s">
        <v>691</v>
      </c>
      <c r="Q329" s="1105" t="s">
        <v>638</v>
      </c>
      <c r="R329" s="1105" t="s">
        <v>642</v>
      </c>
      <c r="S329" s="1108" t="s">
        <v>2169</v>
      </c>
      <c r="T329" s="1105" t="s">
        <v>645</v>
      </c>
      <c r="U329" s="1105" t="s">
        <v>497</v>
      </c>
      <c r="V329" s="1105" t="s">
        <v>17</v>
      </c>
      <c r="W329" s="1105" t="s">
        <v>649</v>
      </c>
      <c r="X329" s="1105" t="s">
        <v>44</v>
      </c>
      <c r="Y329" s="1105" t="s">
        <v>659</v>
      </c>
      <c r="Z329" s="1105" t="s">
        <v>1231</v>
      </c>
      <c r="AA329" s="1108" t="s">
        <v>2170</v>
      </c>
      <c r="AB329" s="1105" t="s">
        <v>661</v>
      </c>
      <c r="AC329" s="1105" t="s">
        <v>58</v>
      </c>
      <c r="AD329" s="1105" t="s">
        <v>266</v>
      </c>
      <c r="AE329" s="1105" t="s">
        <v>691</v>
      </c>
      <c r="AG329" s="1105" t="s">
        <v>661</v>
      </c>
      <c r="AH329" s="1105" t="s">
        <v>1069</v>
      </c>
      <c r="AI329" s="1105" t="s">
        <v>632</v>
      </c>
      <c r="AJ329" s="1105" t="s">
        <v>691</v>
      </c>
      <c r="AL329" s="1105" t="s">
        <v>661</v>
      </c>
      <c r="AM329" s="1105" t="s">
        <v>530</v>
      </c>
      <c r="AN329" s="1105" t="s">
        <v>739</v>
      </c>
      <c r="AO329" s="1105" t="s">
        <v>1151</v>
      </c>
      <c r="AQ329" s="1105" t="s">
        <v>661</v>
      </c>
    </row>
    <row r="330" spans="1:48">
      <c r="A330" s="1105">
        <v>329</v>
      </c>
      <c r="B330" s="1105" t="s">
        <v>3186</v>
      </c>
      <c r="C330" s="1105" t="s">
        <v>3187</v>
      </c>
      <c r="D330" s="1105" t="s">
        <v>3189</v>
      </c>
      <c r="E330" s="1105" t="s">
        <v>2572</v>
      </c>
      <c r="F330" s="1105" t="s">
        <v>3190</v>
      </c>
      <c r="G330" s="1108">
        <v>82</v>
      </c>
      <c r="H330" s="1105" t="s">
        <v>3319</v>
      </c>
      <c r="I330" s="1105" t="s">
        <v>3321</v>
      </c>
      <c r="J330" s="1105" t="s">
        <v>3323</v>
      </c>
      <c r="K330" s="1105" t="s">
        <v>1521</v>
      </c>
      <c r="L330" s="1105" t="s">
        <v>3326</v>
      </c>
      <c r="M330" s="1105" t="s">
        <v>1348</v>
      </c>
      <c r="N330" s="1105" t="s">
        <v>1536</v>
      </c>
      <c r="P330" s="1105" t="s">
        <v>691</v>
      </c>
      <c r="Q330" s="1105" t="s">
        <v>638</v>
      </c>
      <c r="R330" s="1105" t="s">
        <v>642</v>
      </c>
      <c r="S330" s="1108" t="s">
        <v>2169</v>
      </c>
      <c r="T330" s="1105" t="s">
        <v>645</v>
      </c>
      <c r="U330" s="1105" t="s">
        <v>497</v>
      </c>
      <c r="V330" s="1105" t="s">
        <v>17</v>
      </c>
      <c r="W330" s="1105" t="s">
        <v>649</v>
      </c>
      <c r="X330" s="1105" t="s">
        <v>44</v>
      </c>
      <c r="Y330" s="1105" t="s">
        <v>659</v>
      </c>
      <c r="Z330" s="1105" t="s">
        <v>756</v>
      </c>
      <c r="AA330" s="1108" t="s">
        <v>2170</v>
      </c>
      <c r="AB330" s="1105" t="s">
        <v>661</v>
      </c>
      <c r="AC330" s="1105" t="s">
        <v>58</v>
      </c>
      <c r="AD330" s="1105" t="s">
        <v>266</v>
      </c>
      <c r="AE330" s="1105" t="s">
        <v>691</v>
      </c>
      <c r="AG330" s="1105" t="s">
        <v>661</v>
      </c>
      <c r="AH330" s="1105" t="s">
        <v>1069</v>
      </c>
      <c r="AI330" s="1105" t="s">
        <v>632</v>
      </c>
      <c r="AJ330" s="1105" t="s">
        <v>691</v>
      </c>
      <c r="AL330" s="1105" t="s">
        <v>661</v>
      </c>
      <c r="AM330" s="1105" t="s">
        <v>530</v>
      </c>
      <c r="AN330" s="1105" t="s">
        <v>739</v>
      </c>
      <c r="AO330" s="1105" t="s">
        <v>593</v>
      </c>
      <c r="AQ330" s="1105" t="s">
        <v>661</v>
      </c>
    </row>
    <row r="331" spans="1:48">
      <c r="A331" s="1105">
        <v>330</v>
      </c>
      <c r="B331" s="1105" t="s">
        <v>3186</v>
      </c>
      <c r="C331" s="1105" t="s">
        <v>3187</v>
      </c>
      <c r="D331" s="1105" t="s">
        <v>3189</v>
      </c>
      <c r="E331" s="1105" t="s">
        <v>2572</v>
      </c>
      <c r="F331" s="1105" t="s">
        <v>3190</v>
      </c>
      <c r="H331" s="1105" t="s">
        <v>3328</v>
      </c>
      <c r="I331" s="1105" t="s">
        <v>3329</v>
      </c>
      <c r="J331" s="1105" t="s">
        <v>3330</v>
      </c>
      <c r="K331" s="1105" t="s">
        <v>1620</v>
      </c>
      <c r="L331" s="1105" t="s">
        <v>3332</v>
      </c>
      <c r="M331" s="1105" t="s">
        <v>3333</v>
      </c>
      <c r="N331" s="1105" t="s">
        <v>1596</v>
      </c>
      <c r="P331" s="1105" t="s">
        <v>691</v>
      </c>
      <c r="Q331" s="1105" t="s">
        <v>638</v>
      </c>
      <c r="R331" s="1105" t="s">
        <v>642</v>
      </c>
      <c r="S331" s="1108" t="s">
        <v>2169</v>
      </c>
      <c r="T331" s="1105" t="s">
        <v>645</v>
      </c>
      <c r="U331" s="1105" t="s">
        <v>497</v>
      </c>
      <c r="V331" s="1105" t="s">
        <v>17</v>
      </c>
      <c r="W331" s="1105" t="s">
        <v>649</v>
      </c>
      <c r="X331" s="1105" t="s">
        <v>44</v>
      </c>
      <c r="Y331" s="1105" t="s">
        <v>659</v>
      </c>
      <c r="Z331" s="1105" t="s">
        <v>94</v>
      </c>
      <c r="AA331" s="1105" t="s">
        <v>2170</v>
      </c>
      <c r="AB331" s="1105" t="s">
        <v>661</v>
      </c>
      <c r="AC331" s="1105" t="s">
        <v>58</v>
      </c>
      <c r="AD331" s="1105" t="s">
        <v>266</v>
      </c>
      <c r="AE331" s="1105" t="s">
        <v>691</v>
      </c>
      <c r="AG331" s="1105" t="s">
        <v>661</v>
      </c>
      <c r="AH331" s="1105" t="s">
        <v>1069</v>
      </c>
      <c r="AI331" s="1105" t="s">
        <v>632</v>
      </c>
      <c r="AJ331" s="1105" t="s">
        <v>691</v>
      </c>
      <c r="AL331" s="1105" t="s">
        <v>661</v>
      </c>
      <c r="AM331" s="1105" t="s">
        <v>530</v>
      </c>
      <c r="AN331" s="1105" t="s">
        <v>739</v>
      </c>
      <c r="AO331" s="1105" t="s">
        <v>447</v>
      </c>
      <c r="AQ331" s="1105" t="s">
        <v>661</v>
      </c>
    </row>
    <row r="332" spans="1:48">
      <c r="A332" s="1105">
        <v>331</v>
      </c>
      <c r="B332" s="1105" t="s">
        <v>3186</v>
      </c>
      <c r="C332" s="1105" t="s">
        <v>3187</v>
      </c>
      <c r="D332" s="1105" t="s">
        <v>3189</v>
      </c>
      <c r="E332" s="1105" t="s">
        <v>2572</v>
      </c>
      <c r="F332" s="1105" t="s">
        <v>3190</v>
      </c>
      <c r="H332" s="1105" t="s">
        <v>814</v>
      </c>
      <c r="I332" s="1105" t="s">
        <v>3334</v>
      </c>
      <c r="J332" s="1105" t="s">
        <v>3336</v>
      </c>
      <c r="K332" s="1105" t="s">
        <v>726</v>
      </c>
      <c r="L332" s="1105" t="s">
        <v>3338</v>
      </c>
      <c r="M332" s="1105" t="s">
        <v>3340</v>
      </c>
      <c r="N332" s="1105" t="s">
        <v>800</v>
      </c>
      <c r="P332" s="1105" t="s">
        <v>691</v>
      </c>
      <c r="Q332" s="1105" t="s">
        <v>638</v>
      </c>
      <c r="R332" s="1105" t="s">
        <v>642</v>
      </c>
      <c r="S332" s="1108" t="s">
        <v>2169</v>
      </c>
      <c r="T332" s="1105" t="s">
        <v>645</v>
      </c>
      <c r="U332" s="1105" t="s">
        <v>497</v>
      </c>
      <c r="V332" s="1105" t="s">
        <v>17</v>
      </c>
      <c r="W332" s="1105" t="s">
        <v>649</v>
      </c>
      <c r="X332" s="1105" t="s">
        <v>44</v>
      </c>
      <c r="Y332" s="1105" t="s">
        <v>659</v>
      </c>
      <c r="Z332" s="1105" t="s">
        <v>1248</v>
      </c>
      <c r="AA332" s="1105" t="s">
        <v>2170</v>
      </c>
      <c r="AB332" s="1105" t="s">
        <v>661</v>
      </c>
      <c r="AC332" s="1105" t="s">
        <v>58</v>
      </c>
      <c r="AD332" s="1105" t="s">
        <v>266</v>
      </c>
      <c r="AE332" s="1105" t="s">
        <v>691</v>
      </c>
      <c r="AG332" s="1105" t="s">
        <v>661</v>
      </c>
      <c r="AH332" s="1105" t="s">
        <v>1069</v>
      </c>
      <c r="AI332" s="1105" t="s">
        <v>632</v>
      </c>
      <c r="AJ332" s="1105" t="s">
        <v>691</v>
      </c>
      <c r="AL332" s="1105" t="s">
        <v>661</v>
      </c>
      <c r="AM332" s="1105" t="s">
        <v>1798</v>
      </c>
      <c r="AN332" s="1105" t="s">
        <v>1801</v>
      </c>
      <c r="AO332" s="1105" t="s">
        <v>762</v>
      </c>
      <c r="AP332" s="1108" t="s">
        <v>762</v>
      </c>
      <c r="AQ332" s="1105" t="s">
        <v>661</v>
      </c>
      <c r="AR332" s="1105" t="s">
        <v>530</v>
      </c>
      <c r="AS332" s="1105" t="s">
        <v>739</v>
      </c>
      <c r="AT332" s="1105" t="s">
        <v>1231</v>
      </c>
      <c r="AV332" s="1105" t="s">
        <v>661</v>
      </c>
    </row>
    <row r="333" spans="1:48">
      <c r="A333" s="1105">
        <v>332</v>
      </c>
      <c r="B333" s="1105" t="s">
        <v>3186</v>
      </c>
      <c r="C333" s="1105" t="s">
        <v>3187</v>
      </c>
      <c r="D333" s="1105" t="s">
        <v>3189</v>
      </c>
      <c r="E333" s="1105" t="s">
        <v>2572</v>
      </c>
      <c r="F333" s="1105" t="s">
        <v>3190</v>
      </c>
      <c r="H333" s="1105" t="s">
        <v>851</v>
      </c>
      <c r="I333" s="1105" t="s">
        <v>3342</v>
      </c>
      <c r="J333" s="1105" t="s">
        <v>848</v>
      </c>
      <c r="K333" s="1105" t="s">
        <v>634</v>
      </c>
      <c r="L333" s="1105" t="s">
        <v>1929</v>
      </c>
      <c r="M333" s="1105" t="s">
        <v>3344</v>
      </c>
      <c r="N333" s="1105" t="s">
        <v>440</v>
      </c>
      <c r="P333" s="1105" t="s">
        <v>691</v>
      </c>
      <c r="Q333" s="1105" t="s">
        <v>638</v>
      </c>
      <c r="R333" s="1105" t="s">
        <v>642</v>
      </c>
      <c r="S333" s="1108" t="s">
        <v>2169</v>
      </c>
      <c r="T333" s="1105" t="s">
        <v>645</v>
      </c>
      <c r="U333" s="1105" t="s">
        <v>497</v>
      </c>
      <c r="V333" s="1105" t="s">
        <v>17</v>
      </c>
      <c r="W333" s="1105" t="s">
        <v>649</v>
      </c>
      <c r="X333" s="1105" t="s">
        <v>44</v>
      </c>
      <c r="Y333" s="1105" t="s">
        <v>659</v>
      </c>
      <c r="Z333" s="1105" t="s">
        <v>908</v>
      </c>
      <c r="AA333" s="1108" t="s">
        <v>2170</v>
      </c>
      <c r="AB333" s="1105" t="s">
        <v>661</v>
      </c>
      <c r="AC333" s="1105" t="s">
        <v>58</v>
      </c>
      <c r="AD333" s="1105" t="s">
        <v>266</v>
      </c>
      <c r="AE333" s="1105" t="s">
        <v>691</v>
      </c>
      <c r="AG333" s="1105" t="s">
        <v>661</v>
      </c>
      <c r="AH333" s="1105" t="s">
        <v>392</v>
      </c>
      <c r="AI333" s="1105" t="s">
        <v>694</v>
      </c>
      <c r="AJ333" s="1105" t="s">
        <v>940</v>
      </c>
      <c r="AK333" s="1108" t="s">
        <v>733</v>
      </c>
      <c r="AL333" s="1105" t="s">
        <v>661</v>
      </c>
      <c r="AM333" s="1105" t="s">
        <v>1069</v>
      </c>
      <c r="AN333" s="1105" t="s">
        <v>632</v>
      </c>
      <c r="AO333" s="1105" t="s">
        <v>691</v>
      </c>
      <c r="AQ333" s="1105" t="s">
        <v>661</v>
      </c>
      <c r="AR333" s="1108" t="s">
        <v>530</v>
      </c>
      <c r="AS333" s="1108" t="s">
        <v>739</v>
      </c>
      <c r="AT333" s="1108" t="s">
        <v>1471</v>
      </c>
      <c r="AV333" s="1108" t="s">
        <v>661</v>
      </c>
    </row>
    <row r="334" spans="1:48">
      <c r="A334" s="1105">
        <v>333</v>
      </c>
      <c r="B334" s="1105" t="s">
        <v>3186</v>
      </c>
      <c r="C334" s="1105" t="s">
        <v>3187</v>
      </c>
      <c r="D334" s="1105" t="s">
        <v>3189</v>
      </c>
      <c r="E334" s="1105" t="s">
        <v>2572</v>
      </c>
      <c r="F334" s="1105" t="s">
        <v>3190</v>
      </c>
      <c r="H334" s="1105" t="s">
        <v>2422</v>
      </c>
      <c r="I334" s="1105" t="s">
        <v>3345</v>
      </c>
      <c r="J334" s="1105" t="s">
        <v>1152</v>
      </c>
      <c r="K334" s="1105" t="s">
        <v>1923</v>
      </c>
      <c r="L334" s="1105" t="s">
        <v>3346</v>
      </c>
      <c r="M334" s="1105" t="s">
        <v>3347</v>
      </c>
      <c r="N334" s="1105" t="s">
        <v>3348</v>
      </c>
      <c r="P334" s="1105" t="s">
        <v>691</v>
      </c>
      <c r="Q334" s="1105" t="s">
        <v>638</v>
      </c>
      <c r="R334" s="1105" t="s">
        <v>642</v>
      </c>
      <c r="S334" s="1108" t="s">
        <v>2169</v>
      </c>
      <c r="T334" s="1105" t="s">
        <v>645</v>
      </c>
      <c r="U334" s="1105" t="s">
        <v>497</v>
      </c>
      <c r="V334" s="1105" t="s">
        <v>17</v>
      </c>
      <c r="W334" s="1105" t="s">
        <v>649</v>
      </c>
      <c r="X334" s="1105" t="s">
        <v>44</v>
      </c>
      <c r="Y334" s="1105" t="s">
        <v>659</v>
      </c>
      <c r="Z334" s="1105" t="s">
        <v>776</v>
      </c>
      <c r="AA334" s="1108" t="s">
        <v>2170</v>
      </c>
      <c r="AB334" s="1105" t="s">
        <v>661</v>
      </c>
      <c r="AC334" s="1105" t="s">
        <v>58</v>
      </c>
      <c r="AD334" s="1105" t="s">
        <v>266</v>
      </c>
      <c r="AE334" s="1105" t="s">
        <v>691</v>
      </c>
      <c r="AG334" s="1105" t="s">
        <v>661</v>
      </c>
      <c r="AH334" s="1105" t="s">
        <v>1069</v>
      </c>
      <c r="AI334" s="1105" t="s">
        <v>632</v>
      </c>
      <c r="AJ334" s="1105" t="s">
        <v>691</v>
      </c>
      <c r="AL334" s="1105" t="s">
        <v>661</v>
      </c>
      <c r="AM334" s="1105" t="s">
        <v>530</v>
      </c>
      <c r="AN334" s="1105" t="s">
        <v>739</v>
      </c>
      <c r="AO334" s="1105" t="s">
        <v>733</v>
      </c>
      <c r="AQ334" s="1105" t="s">
        <v>661</v>
      </c>
    </row>
    <row r="335" spans="1:48">
      <c r="A335" s="1105">
        <v>334</v>
      </c>
      <c r="B335" s="1105" t="s">
        <v>3186</v>
      </c>
      <c r="C335" s="1105" t="s">
        <v>3187</v>
      </c>
      <c r="D335" s="1105" t="s">
        <v>3189</v>
      </c>
      <c r="E335" s="1105" t="s">
        <v>2572</v>
      </c>
      <c r="F335" s="1105" t="s">
        <v>3190</v>
      </c>
      <c r="H335" s="1105" t="s">
        <v>935</v>
      </c>
      <c r="I335" s="1105" t="s">
        <v>1423</v>
      </c>
      <c r="J335" s="1105" t="s">
        <v>3349</v>
      </c>
      <c r="K335" s="1105" t="s">
        <v>3350</v>
      </c>
      <c r="L335" s="1105" t="s">
        <v>158</v>
      </c>
      <c r="M335" s="1105" t="s">
        <v>3351</v>
      </c>
      <c r="N335" s="1105" t="s">
        <v>2476</v>
      </c>
      <c r="P335" s="1105" t="s">
        <v>691</v>
      </c>
      <c r="Q335" s="1105" t="s">
        <v>638</v>
      </c>
      <c r="R335" s="1105" t="s">
        <v>642</v>
      </c>
      <c r="S335" s="1108" t="s">
        <v>2169</v>
      </c>
      <c r="T335" s="1105" t="s">
        <v>645</v>
      </c>
      <c r="U335" s="1105" t="s">
        <v>497</v>
      </c>
      <c r="V335" s="1105" t="s">
        <v>17</v>
      </c>
      <c r="W335" s="1105" t="s">
        <v>649</v>
      </c>
      <c r="X335" s="1105" t="s">
        <v>44</v>
      </c>
      <c r="Y335" s="1105" t="s">
        <v>659</v>
      </c>
      <c r="Z335" s="1105" t="s">
        <v>1542</v>
      </c>
      <c r="AA335" s="1108" t="s">
        <v>2170</v>
      </c>
      <c r="AB335" s="1105" t="s">
        <v>661</v>
      </c>
      <c r="AC335" s="1105" t="s">
        <v>58</v>
      </c>
      <c r="AD335" s="1105" t="s">
        <v>266</v>
      </c>
      <c r="AE335" s="1105" t="s">
        <v>691</v>
      </c>
      <c r="AG335" s="1105" t="s">
        <v>661</v>
      </c>
      <c r="AH335" s="1105" t="s">
        <v>1069</v>
      </c>
      <c r="AI335" s="1105" t="s">
        <v>632</v>
      </c>
      <c r="AJ335" s="1105" t="s">
        <v>691</v>
      </c>
      <c r="AL335" s="1105" t="s">
        <v>661</v>
      </c>
      <c r="AM335" s="1105" t="s">
        <v>530</v>
      </c>
      <c r="AN335" s="1105" t="s">
        <v>739</v>
      </c>
      <c r="AO335" s="1105" t="s">
        <v>908</v>
      </c>
      <c r="AQ335" s="1105" t="s">
        <v>661</v>
      </c>
    </row>
    <row r="336" spans="1:48">
      <c r="A336" s="1105">
        <v>335</v>
      </c>
      <c r="B336" s="1105" t="s">
        <v>3186</v>
      </c>
      <c r="C336" s="1105" t="s">
        <v>3187</v>
      </c>
      <c r="D336" s="1105" t="s">
        <v>3189</v>
      </c>
      <c r="E336" s="1105" t="s">
        <v>2572</v>
      </c>
      <c r="F336" s="1105" t="s">
        <v>3190</v>
      </c>
      <c r="G336" s="1108">
        <v>82</v>
      </c>
      <c r="H336" s="1105" t="s">
        <v>3352</v>
      </c>
      <c r="I336" s="1105" t="s">
        <v>3286</v>
      </c>
      <c r="J336" s="1105" t="s">
        <v>3353</v>
      </c>
      <c r="K336" s="1105" t="s">
        <v>177</v>
      </c>
      <c r="L336" s="1105" t="s">
        <v>184</v>
      </c>
      <c r="M336" s="1105" t="s">
        <v>3354</v>
      </c>
      <c r="N336" s="1105" t="s">
        <v>2052</v>
      </c>
      <c r="P336" s="1105" t="s">
        <v>691</v>
      </c>
      <c r="Q336" s="1105" t="s">
        <v>638</v>
      </c>
      <c r="R336" s="1105" t="s">
        <v>642</v>
      </c>
      <c r="S336" s="1108" t="s">
        <v>2169</v>
      </c>
      <c r="T336" s="1105" t="s">
        <v>645</v>
      </c>
      <c r="U336" s="1105" t="s">
        <v>497</v>
      </c>
      <c r="V336" s="1105" t="s">
        <v>17</v>
      </c>
      <c r="W336" s="1105" t="s">
        <v>649</v>
      </c>
      <c r="X336" s="1105" t="s">
        <v>44</v>
      </c>
      <c r="Y336" s="1105" t="s">
        <v>659</v>
      </c>
      <c r="Z336" s="1105" t="s">
        <v>1276</v>
      </c>
      <c r="AA336" s="1108" t="s">
        <v>2170</v>
      </c>
      <c r="AB336" s="1105" t="s">
        <v>661</v>
      </c>
      <c r="AC336" s="1105" t="s">
        <v>58</v>
      </c>
      <c r="AD336" s="1105" t="s">
        <v>266</v>
      </c>
      <c r="AE336" s="1105" t="s">
        <v>691</v>
      </c>
      <c r="AG336" s="1105" t="s">
        <v>661</v>
      </c>
      <c r="AH336" s="1105" t="s">
        <v>1069</v>
      </c>
      <c r="AI336" s="1105" t="s">
        <v>632</v>
      </c>
      <c r="AJ336" s="1105" t="s">
        <v>691</v>
      </c>
      <c r="AL336" s="1105" t="s">
        <v>661</v>
      </c>
      <c r="AM336" s="1105" t="s">
        <v>530</v>
      </c>
      <c r="AN336" s="1105" t="s">
        <v>739</v>
      </c>
      <c r="AO336" s="1105" t="s">
        <v>850</v>
      </c>
      <c r="AQ336" s="1105" t="s">
        <v>661</v>
      </c>
    </row>
    <row r="337" spans="1:48">
      <c r="A337" s="1105">
        <v>336</v>
      </c>
      <c r="B337" s="1105" t="s">
        <v>3186</v>
      </c>
      <c r="C337" s="1105" t="s">
        <v>3187</v>
      </c>
      <c r="D337" s="1105" t="s">
        <v>3189</v>
      </c>
      <c r="E337" s="1105" t="s">
        <v>2572</v>
      </c>
      <c r="F337" s="1105" t="s">
        <v>3190</v>
      </c>
      <c r="H337" s="1105" t="s">
        <v>119</v>
      </c>
      <c r="I337" s="1105" t="s">
        <v>2351</v>
      </c>
      <c r="J337" s="1105" t="s">
        <v>2163</v>
      </c>
      <c r="K337" s="1105" t="s">
        <v>2742</v>
      </c>
      <c r="L337" s="1105" t="s">
        <v>3356</v>
      </c>
      <c r="M337" s="1105" t="s">
        <v>3043</v>
      </c>
      <c r="N337" s="1105" t="s">
        <v>2381</v>
      </c>
      <c r="P337" s="1105" t="s">
        <v>691</v>
      </c>
      <c r="Q337" s="1105" t="s">
        <v>638</v>
      </c>
      <c r="R337" s="1105" t="s">
        <v>642</v>
      </c>
      <c r="S337" s="1108" t="s">
        <v>2169</v>
      </c>
      <c r="T337" s="1105" t="s">
        <v>645</v>
      </c>
      <c r="U337" s="1105" t="s">
        <v>497</v>
      </c>
      <c r="V337" s="1105" t="s">
        <v>17</v>
      </c>
      <c r="W337" s="1105" t="s">
        <v>649</v>
      </c>
      <c r="X337" s="1105" t="s">
        <v>44</v>
      </c>
      <c r="Y337" s="1105" t="s">
        <v>659</v>
      </c>
      <c r="Z337" s="1105" t="s">
        <v>852</v>
      </c>
      <c r="AA337" s="1108" t="s">
        <v>2170</v>
      </c>
      <c r="AB337" s="1105" t="s">
        <v>661</v>
      </c>
      <c r="AC337" s="1105" t="s">
        <v>58</v>
      </c>
      <c r="AD337" s="1105" t="s">
        <v>266</v>
      </c>
      <c r="AE337" s="1105" t="s">
        <v>691</v>
      </c>
      <c r="AG337" s="1105" t="s">
        <v>661</v>
      </c>
      <c r="AH337" s="1105" t="s">
        <v>1069</v>
      </c>
      <c r="AI337" s="1105" t="s">
        <v>632</v>
      </c>
      <c r="AJ337" s="1105" t="s">
        <v>691</v>
      </c>
      <c r="AL337" s="1105" t="s">
        <v>661</v>
      </c>
      <c r="AM337" s="1105" t="s">
        <v>530</v>
      </c>
      <c r="AN337" s="1105" t="s">
        <v>739</v>
      </c>
      <c r="AO337" s="1105" t="s">
        <v>781</v>
      </c>
      <c r="AQ337" s="1105" t="s">
        <v>661</v>
      </c>
    </row>
    <row r="338" spans="1:48">
      <c r="A338" s="1105">
        <v>337</v>
      </c>
      <c r="B338" s="1105" t="s">
        <v>3186</v>
      </c>
      <c r="C338" s="1105" t="s">
        <v>3187</v>
      </c>
      <c r="D338" s="1105" t="s">
        <v>3189</v>
      </c>
      <c r="E338" s="1105" t="s">
        <v>2572</v>
      </c>
      <c r="F338" s="1105" t="s">
        <v>3190</v>
      </c>
      <c r="H338" s="1105" t="s">
        <v>53</v>
      </c>
      <c r="I338" s="1105" t="s">
        <v>3357</v>
      </c>
      <c r="J338" s="1105" t="s">
        <v>3358</v>
      </c>
      <c r="K338" s="1105" t="s">
        <v>3360</v>
      </c>
      <c r="L338" s="1105" t="s">
        <v>789</v>
      </c>
      <c r="M338" s="1105" t="s">
        <v>866</v>
      </c>
      <c r="N338" s="1105" t="s">
        <v>1272</v>
      </c>
      <c r="P338" s="1105" t="s">
        <v>691</v>
      </c>
      <c r="Q338" s="1105" t="s">
        <v>638</v>
      </c>
      <c r="R338" s="1105" t="s">
        <v>642</v>
      </c>
      <c r="S338" s="1108" t="s">
        <v>2169</v>
      </c>
      <c r="T338" s="1105" t="s">
        <v>645</v>
      </c>
      <c r="U338" s="1105" t="s">
        <v>497</v>
      </c>
      <c r="V338" s="1105" t="s">
        <v>17</v>
      </c>
      <c r="W338" s="1105" t="s">
        <v>649</v>
      </c>
      <c r="X338" s="1105" t="s">
        <v>44</v>
      </c>
      <c r="Y338" s="1105" t="s">
        <v>659</v>
      </c>
      <c r="Z338" s="1105" t="s">
        <v>691</v>
      </c>
      <c r="AA338" s="1108" t="s">
        <v>2170</v>
      </c>
      <c r="AB338" s="1105" t="s">
        <v>661</v>
      </c>
      <c r="AC338" s="1105" t="s">
        <v>58</v>
      </c>
      <c r="AD338" s="1105" t="s">
        <v>266</v>
      </c>
      <c r="AE338" s="1105" t="s">
        <v>691</v>
      </c>
      <c r="AG338" s="1105" t="s">
        <v>661</v>
      </c>
      <c r="AH338" s="1105" t="s">
        <v>1069</v>
      </c>
      <c r="AI338" s="1105" t="s">
        <v>632</v>
      </c>
      <c r="AJ338" s="1105" t="s">
        <v>691</v>
      </c>
      <c r="AL338" s="1105" t="s">
        <v>661</v>
      </c>
      <c r="AM338" s="1105" t="s">
        <v>530</v>
      </c>
      <c r="AN338" s="1105" t="s">
        <v>739</v>
      </c>
      <c r="AO338" s="1105" t="s">
        <v>328</v>
      </c>
      <c r="AQ338" s="1105" t="s">
        <v>661</v>
      </c>
    </row>
    <row r="339" spans="1:48">
      <c r="A339" s="1105">
        <v>338</v>
      </c>
      <c r="B339" s="1105" t="s">
        <v>3186</v>
      </c>
      <c r="C339" s="1105" t="s">
        <v>3187</v>
      </c>
      <c r="D339" s="1105" t="s">
        <v>3189</v>
      </c>
      <c r="E339" s="1105" t="s">
        <v>2572</v>
      </c>
      <c r="F339" s="1105" t="s">
        <v>3190</v>
      </c>
      <c r="H339" s="1105" t="s">
        <v>2110</v>
      </c>
      <c r="I339" s="1105" t="s">
        <v>2993</v>
      </c>
      <c r="J339" s="1105" t="s">
        <v>3363</v>
      </c>
      <c r="K339" s="1105" t="s">
        <v>2936</v>
      </c>
      <c r="L339" s="1105" t="s">
        <v>3364</v>
      </c>
      <c r="M339" s="1105" t="s">
        <v>2777</v>
      </c>
      <c r="N339" s="1105" t="s">
        <v>1726</v>
      </c>
      <c r="P339" s="1105" t="s">
        <v>691</v>
      </c>
      <c r="Q339" s="1105" t="s">
        <v>638</v>
      </c>
      <c r="R339" s="1105" t="s">
        <v>642</v>
      </c>
      <c r="S339" s="1108" t="s">
        <v>2169</v>
      </c>
      <c r="T339" s="1105" t="s">
        <v>645</v>
      </c>
      <c r="U339" s="1105" t="s">
        <v>497</v>
      </c>
      <c r="V339" s="1105" t="s">
        <v>17</v>
      </c>
      <c r="W339" s="1105" t="s">
        <v>649</v>
      </c>
      <c r="X339" s="1105" t="s">
        <v>44</v>
      </c>
      <c r="Y339" s="1105" t="s">
        <v>659</v>
      </c>
      <c r="Z339" s="1105" t="s">
        <v>1276</v>
      </c>
      <c r="AA339" s="1108" t="s">
        <v>2170</v>
      </c>
      <c r="AB339" s="1105" t="s">
        <v>661</v>
      </c>
      <c r="AC339" s="1105" t="s">
        <v>58</v>
      </c>
      <c r="AD339" s="1105" t="s">
        <v>266</v>
      </c>
      <c r="AE339" s="1105" t="s">
        <v>691</v>
      </c>
      <c r="AG339" s="1105" t="s">
        <v>661</v>
      </c>
      <c r="AH339" s="1105" t="s">
        <v>1069</v>
      </c>
      <c r="AI339" s="1105" t="s">
        <v>632</v>
      </c>
      <c r="AJ339" s="1105" t="s">
        <v>691</v>
      </c>
      <c r="AL339" s="1105" t="s">
        <v>661</v>
      </c>
      <c r="AM339" s="1105" t="s">
        <v>530</v>
      </c>
      <c r="AN339" s="1105" t="s">
        <v>739</v>
      </c>
      <c r="AO339" s="1105" t="s">
        <v>908</v>
      </c>
      <c r="AQ339" s="1105" t="s">
        <v>661</v>
      </c>
    </row>
    <row r="340" spans="1:48">
      <c r="A340" s="1105">
        <v>339</v>
      </c>
      <c r="B340" s="1105" t="s">
        <v>3186</v>
      </c>
      <c r="C340" s="1105" t="s">
        <v>3187</v>
      </c>
      <c r="D340" s="1105" t="s">
        <v>3189</v>
      </c>
      <c r="E340" s="1105" t="s">
        <v>2572</v>
      </c>
      <c r="F340" s="1105" t="s">
        <v>3190</v>
      </c>
      <c r="H340" s="1105" t="s">
        <v>499</v>
      </c>
      <c r="I340" s="1105" t="s">
        <v>2569</v>
      </c>
      <c r="J340" s="1105" t="s">
        <v>3365</v>
      </c>
      <c r="K340" s="1105" t="s">
        <v>3366</v>
      </c>
      <c r="L340" s="1105" t="s">
        <v>3367</v>
      </c>
      <c r="M340" s="1105" t="s">
        <v>3072</v>
      </c>
      <c r="N340" s="1105" t="s">
        <v>3371</v>
      </c>
      <c r="P340" s="1105" t="s">
        <v>691</v>
      </c>
      <c r="Q340" s="1105" t="s">
        <v>638</v>
      </c>
      <c r="R340" s="1105" t="s">
        <v>642</v>
      </c>
      <c r="S340" s="1108" t="s">
        <v>2169</v>
      </c>
      <c r="T340" s="1105" t="s">
        <v>645</v>
      </c>
      <c r="U340" s="1105" t="s">
        <v>497</v>
      </c>
      <c r="V340" s="1105" t="s">
        <v>17</v>
      </c>
      <c r="W340" s="1105" t="s">
        <v>649</v>
      </c>
      <c r="X340" s="1105" t="s">
        <v>44</v>
      </c>
      <c r="Y340" s="1105" t="s">
        <v>659</v>
      </c>
      <c r="Z340" s="1105" t="s">
        <v>849</v>
      </c>
      <c r="AA340" s="1108" t="s">
        <v>2170</v>
      </c>
      <c r="AB340" s="1105" t="s">
        <v>661</v>
      </c>
      <c r="AC340" s="1105" t="s">
        <v>58</v>
      </c>
      <c r="AD340" s="1105" t="s">
        <v>266</v>
      </c>
      <c r="AE340" s="1105" t="s">
        <v>691</v>
      </c>
      <c r="AG340" s="1105" t="s">
        <v>661</v>
      </c>
      <c r="AH340" s="1105" t="s">
        <v>1069</v>
      </c>
      <c r="AI340" s="1105" t="s">
        <v>632</v>
      </c>
      <c r="AJ340" s="1105" t="s">
        <v>691</v>
      </c>
      <c r="AL340" s="1105" t="s">
        <v>661</v>
      </c>
      <c r="AM340" s="1105" t="s">
        <v>530</v>
      </c>
      <c r="AN340" s="1105" t="s">
        <v>739</v>
      </c>
      <c r="AO340" s="1105" t="s">
        <v>908</v>
      </c>
      <c r="AQ340" s="1105" t="s">
        <v>661</v>
      </c>
    </row>
    <row r="341" spans="1:48">
      <c r="A341" s="1105">
        <v>340</v>
      </c>
      <c r="B341" s="1105" t="s">
        <v>3186</v>
      </c>
      <c r="C341" s="1105" t="s">
        <v>3187</v>
      </c>
      <c r="D341" s="1105" t="s">
        <v>3189</v>
      </c>
      <c r="E341" s="1105" t="s">
        <v>2572</v>
      </c>
      <c r="F341" s="1105" t="s">
        <v>3190</v>
      </c>
      <c r="H341" s="1105" t="s">
        <v>3372</v>
      </c>
      <c r="I341" s="1105" t="s">
        <v>2198</v>
      </c>
      <c r="J341" s="1105" t="s">
        <v>2756</v>
      </c>
      <c r="K341" s="1105" t="s">
        <v>3373</v>
      </c>
      <c r="L341" s="1105" t="s">
        <v>3375</v>
      </c>
      <c r="M341" s="1105" t="s">
        <v>2270</v>
      </c>
      <c r="N341" s="1105" t="s">
        <v>2779</v>
      </c>
      <c r="P341" s="1105" t="s">
        <v>691</v>
      </c>
      <c r="Q341" s="1105" t="s">
        <v>638</v>
      </c>
      <c r="R341" s="1105" t="s">
        <v>642</v>
      </c>
      <c r="S341" s="1108" t="s">
        <v>2169</v>
      </c>
      <c r="T341" s="1105" t="s">
        <v>645</v>
      </c>
      <c r="U341" s="1105" t="s">
        <v>497</v>
      </c>
      <c r="V341" s="1105" t="s">
        <v>17</v>
      </c>
      <c r="W341" s="1105" t="s">
        <v>649</v>
      </c>
      <c r="X341" s="1105" t="s">
        <v>44</v>
      </c>
      <c r="Y341" s="1105" t="s">
        <v>659</v>
      </c>
      <c r="Z341" s="1105" t="s">
        <v>2794</v>
      </c>
      <c r="AA341" s="1108" t="s">
        <v>2170</v>
      </c>
      <c r="AB341" s="1105" t="s">
        <v>661</v>
      </c>
      <c r="AC341" s="1105" t="s">
        <v>58</v>
      </c>
      <c r="AD341" s="1105" t="s">
        <v>266</v>
      </c>
      <c r="AE341" s="1105" t="s">
        <v>691</v>
      </c>
      <c r="AG341" s="1105" t="s">
        <v>661</v>
      </c>
      <c r="AH341" s="1105" t="s">
        <v>1069</v>
      </c>
      <c r="AI341" s="1105" t="s">
        <v>632</v>
      </c>
      <c r="AJ341" s="1105" t="s">
        <v>691</v>
      </c>
      <c r="AL341" s="1105" t="s">
        <v>661</v>
      </c>
      <c r="AM341" s="1105" t="s">
        <v>530</v>
      </c>
      <c r="AN341" s="1105" t="s">
        <v>739</v>
      </c>
      <c r="AO341" s="1105" t="s">
        <v>3123</v>
      </c>
      <c r="AQ341" s="1105" t="s">
        <v>661</v>
      </c>
    </row>
    <row r="342" spans="1:48">
      <c r="A342" s="1105">
        <v>341</v>
      </c>
      <c r="B342" s="1105" t="s">
        <v>3186</v>
      </c>
      <c r="C342" s="1105" t="s">
        <v>3187</v>
      </c>
      <c r="D342" s="1105" t="s">
        <v>3189</v>
      </c>
      <c r="E342" s="1105" t="s">
        <v>2572</v>
      </c>
      <c r="F342" s="1105" t="s">
        <v>3190</v>
      </c>
      <c r="G342" s="1108">
        <v>82</v>
      </c>
      <c r="H342" s="1105" t="s">
        <v>2876</v>
      </c>
      <c r="I342" s="1105" t="s">
        <v>3376</v>
      </c>
      <c r="J342" s="1105" t="s">
        <v>3377</v>
      </c>
      <c r="K342" s="1105" t="s">
        <v>1548</v>
      </c>
      <c r="L342" s="1105" t="s">
        <v>3379</v>
      </c>
      <c r="M342" s="1105" t="s">
        <v>623</v>
      </c>
      <c r="N342" s="1105" t="s">
        <v>3381</v>
      </c>
      <c r="P342" s="1105" t="s">
        <v>691</v>
      </c>
      <c r="Q342" s="1105" t="s">
        <v>638</v>
      </c>
      <c r="R342" s="1105" t="s">
        <v>642</v>
      </c>
      <c r="S342" s="1108" t="s">
        <v>2169</v>
      </c>
      <c r="T342" s="1105" t="s">
        <v>645</v>
      </c>
      <c r="U342" s="1105" t="s">
        <v>497</v>
      </c>
      <c r="V342" s="1105" t="s">
        <v>17</v>
      </c>
      <c r="W342" s="1105" t="s">
        <v>649</v>
      </c>
      <c r="X342" s="1105" t="s">
        <v>44</v>
      </c>
      <c r="Y342" s="1105" t="s">
        <v>659</v>
      </c>
      <c r="Z342" s="1105" t="s">
        <v>1231</v>
      </c>
      <c r="AA342" s="1108" t="s">
        <v>2170</v>
      </c>
      <c r="AB342" s="1105" t="s">
        <v>661</v>
      </c>
      <c r="AC342" s="1105" t="s">
        <v>58</v>
      </c>
      <c r="AD342" s="1105" t="s">
        <v>266</v>
      </c>
      <c r="AE342" s="1105" t="s">
        <v>691</v>
      </c>
      <c r="AG342" s="1105" t="s">
        <v>661</v>
      </c>
      <c r="AH342" s="1105" t="s">
        <v>1069</v>
      </c>
      <c r="AI342" s="1105" t="s">
        <v>632</v>
      </c>
      <c r="AJ342" s="1105" t="s">
        <v>691</v>
      </c>
      <c r="AL342" s="1105" t="s">
        <v>661</v>
      </c>
      <c r="AM342" s="1105" t="s">
        <v>530</v>
      </c>
      <c r="AN342" s="1105" t="s">
        <v>739</v>
      </c>
      <c r="AO342" s="1105" t="s">
        <v>908</v>
      </c>
      <c r="AQ342" s="1105" t="s">
        <v>661</v>
      </c>
    </row>
    <row r="343" spans="1:48">
      <c r="A343" s="1105">
        <v>342</v>
      </c>
      <c r="B343" s="1105" t="s">
        <v>3186</v>
      </c>
      <c r="C343" s="1105" t="s">
        <v>3187</v>
      </c>
      <c r="D343" s="1105" t="s">
        <v>3189</v>
      </c>
      <c r="E343" s="1105" t="s">
        <v>2572</v>
      </c>
      <c r="F343" s="1105" t="s">
        <v>3190</v>
      </c>
      <c r="H343" s="1105" t="s">
        <v>2715</v>
      </c>
      <c r="I343" s="1105" t="s">
        <v>1782</v>
      </c>
      <c r="J343" s="1105" t="s">
        <v>3382</v>
      </c>
      <c r="K343" s="1105" t="s">
        <v>3383</v>
      </c>
      <c r="L343" s="1105" t="s">
        <v>3385</v>
      </c>
      <c r="M343" s="1105" t="s">
        <v>3387</v>
      </c>
      <c r="N343" s="1105" t="s">
        <v>1832</v>
      </c>
      <c r="P343" s="1105" t="s">
        <v>691</v>
      </c>
      <c r="Q343" s="1105" t="s">
        <v>638</v>
      </c>
      <c r="R343" s="1105" t="s">
        <v>642</v>
      </c>
      <c r="S343" s="1108" t="s">
        <v>2169</v>
      </c>
      <c r="T343" s="1105" t="s">
        <v>645</v>
      </c>
      <c r="U343" s="1105" t="s">
        <v>497</v>
      </c>
      <c r="V343" s="1105" t="s">
        <v>17</v>
      </c>
      <c r="W343" s="1105" t="s">
        <v>649</v>
      </c>
      <c r="X343" s="1105" t="s">
        <v>44</v>
      </c>
      <c r="Y343" s="1105" t="s">
        <v>659</v>
      </c>
      <c r="Z343" s="1105" t="s">
        <v>908</v>
      </c>
      <c r="AA343" s="1108" t="s">
        <v>2170</v>
      </c>
      <c r="AB343" s="1105" t="s">
        <v>661</v>
      </c>
      <c r="AC343" s="1105" t="s">
        <v>58</v>
      </c>
      <c r="AD343" s="1105" t="s">
        <v>266</v>
      </c>
      <c r="AE343" s="1105" t="s">
        <v>691</v>
      </c>
      <c r="AG343" s="1105" t="s">
        <v>661</v>
      </c>
      <c r="AH343" s="1105" t="s">
        <v>1069</v>
      </c>
      <c r="AI343" s="1105" t="s">
        <v>632</v>
      </c>
      <c r="AJ343" s="1105" t="s">
        <v>691</v>
      </c>
      <c r="AL343" s="1105" t="s">
        <v>661</v>
      </c>
      <c r="AM343" s="1105" t="s">
        <v>530</v>
      </c>
      <c r="AN343" s="1105" t="s">
        <v>739</v>
      </c>
      <c r="AO343" s="1105" t="s">
        <v>781</v>
      </c>
      <c r="AQ343" s="1105" t="s">
        <v>661</v>
      </c>
    </row>
    <row r="344" spans="1:48">
      <c r="A344" s="1105">
        <v>343</v>
      </c>
      <c r="B344" s="1105" t="s">
        <v>3186</v>
      </c>
      <c r="C344" s="1105" t="s">
        <v>3187</v>
      </c>
      <c r="D344" s="1105" t="s">
        <v>3189</v>
      </c>
      <c r="E344" s="1105" t="s">
        <v>2572</v>
      </c>
      <c r="F344" s="1105" t="s">
        <v>3190</v>
      </c>
      <c r="H344" s="1105" t="s">
        <v>2911</v>
      </c>
      <c r="I344" s="1105" t="s">
        <v>495</v>
      </c>
      <c r="J344" s="1105" t="s">
        <v>2353</v>
      </c>
      <c r="K344" s="1105" t="s">
        <v>3388</v>
      </c>
      <c r="L344" s="1105" t="s">
        <v>3389</v>
      </c>
      <c r="M344" s="1105" t="s">
        <v>1991</v>
      </c>
      <c r="N344" s="1105" t="s">
        <v>3391</v>
      </c>
      <c r="P344" s="1105" t="s">
        <v>691</v>
      </c>
      <c r="Q344" s="1105" t="s">
        <v>638</v>
      </c>
      <c r="R344" s="1105" t="s">
        <v>642</v>
      </c>
      <c r="S344" s="1108" t="s">
        <v>2169</v>
      </c>
      <c r="T344" s="1105" t="s">
        <v>645</v>
      </c>
      <c r="U344" s="1105" t="s">
        <v>497</v>
      </c>
      <c r="V344" s="1105" t="s">
        <v>17</v>
      </c>
      <c r="W344" s="1105" t="s">
        <v>649</v>
      </c>
      <c r="X344" s="1105" t="s">
        <v>44</v>
      </c>
      <c r="Y344" s="1105" t="s">
        <v>659</v>
      </c>
      <c r="Z344" s="1105" t="s">
        <v>251</v>
      </c>
      <c r="AA344" s="1108" t="s">
        <v>2170</v>
      </c>
      <c r="AB344" s="1105" t="s">
        <v>661</v>
      </c>
      <c r="AC344" s="1105" t="s">
        <v>58</v>
      </c>
      <c r="AD344" s="1105" t="s">
        <v>266</v>
      </c>
      <c r="AE344" s="1105" t="s">
        <v>691</v>
      </c>
      <c r="AG344" s="1105" t="s">
        <v>661</v>
      </c>
      <c r="AH344" s="1105" t="s">
        <v>392</v>
      </c>
      <c r="AI344" s="1105" t="s">
        <v>694</v>
      </c>
      <c r="AJ344" s="1105" t="s">
        <v>735</v>
      </c>
      <c r="AK344" s="1105" t="s">
        <v>735</v>
      </c>
      <c r="AL344" s="1105" t="s">
        <v>661</v>
      </c>
      <c r="AM344" s="1105" t="s">
        <v>1069</v>
      </c>
      <c r="AN344" s="1105" t="s">
        <v>632</v>
      </c>
      <c r="AO344" s="1105" t="s">
        <v>691</v>
      </c>
      <c r="AQ344" s="1105" t="s">
        <v>661</v>
      </c>
      <c r="AR344" s="1105" t="s">
        <v>530</v>
      </c>
      <c r="AS344" s="1105" t="s">
        <v>739</v>
      </c>
      <c r="AT344" s="1105" t="s">
        <v>1151</v>
      </c>
      <c r="AV344" s="1105" t="s">
        <v>661</v>
      </c>
    </row>
    <row r="345" spans="1:48">
      <c r="A345" s="1105">
        <v>344</v>
      </c>
      <c r="B345" s="1105" t="s">
        <v>3186</v>
      </c>
      <c r="C345" s="1105" t="s">
        <v>3187</v>
      </c>
      <c r="D345" s="1105" t="s">
        <v>3189</v>
      </c>
      <c r="E345" s="1105" t="s">
        <v>2572</v>
      </c>
      <c r="F345" s="1105" t="s">
        <v>3190</v>
      </c>
      <c r="H345" s="1105" t="s">
        <v>3392</v>
      </c>
      <c r="I345" s="1105" t="s">
        <v>1986</v>
      </c>
      <c r="J345" s="1105" t="s">
        <v>3394</v>
      </c>
      <c r="K345" s="1105" t="s">
        <v>2926</v>
      </c>
      <c r="L345" s="1105" t="s">
        <v>1869</v>
      </c>
      <c r="M345" s="1105" t="s">
        <v>3395</v>
      </c>
      <c r="N345" s="1105" t="s">
        <v>3396</v>
      </c>
      <c r="P345" s="1105" t="s">
        <v>691</v>
      </c>
      <c r="Q345" s="1105" t="s">
        <v>638</v>
      </c>
      <c r="R345" s="1105" t="s">
        <v>642</v>
      </c>
      <c r="S345" s="1108" t="s">
        <v>2169</v>
      </c>
      <c r="T345" s="1105" t="s">
        <v>645</v>
      </c>
      <c r="U345" s="1105" t="s">
        <v>497</v>
      </c>
      <c r="V345" s="1105" t="s">
        <v>17</v>
      </c>
      <c r="W345" s="1105" t="s">
        <v>649</v>
      </c>
      <c r="X345" s="1105" t="s">
        <v>44</v>
      </c>
      <c r="Y345" s="1105" t="s">
        <v>659</v>
      </c>
      <c r="Z345" s="1105" t="s">
        <v>2794</v>
      </c>
      <c r="AA345" s="1108" t="s">
        <v>2170</v>
      </c>
      <c r="AB345" s="1105" t="s">
        <v>661</v>
      </c>
      <c r="AC345" s="1105" t="s">
        <v>58</v>
      </c>
      <c r="AD345" s="1105" t="s">
        <v>266</v>
      </c>
      <c r="AE345" s="1105" t="s">
        <v>691</v>
      </c>
      <c r="AG345" s="1105" t="s">
        <v>661</v>
      </c>
      <c r="AH345" s="1105" t="s">
        <v>1069</v>
      </c>
      <c r="AI345" s="1105" t="s">
        <v>632</v>
      </c>
      <c r="AJ345" s="1105" t="s">
        <v>691</v>
      </c>
      <c r="AL345" s="1105" t="s">
        <v>661</v>
      </c>
      <c r="AM345" s="1105" t="s">
        <v>1798</v>
      </c>
      <c r="AN345" s="1105" t="s">
        <v>1801</v>
      </c>
      <c r="AO345" s="1105" t="s">
        <v>1500</v>
      </c>
      <c r="AP345" s="1108" t="s">
        <v>1500</v>
      </c>
      <c r="AQ345" s="1105" t="s">
        <v>661</v>
      </c>
      <c r="AR345" s="1105" t="s">
        <v>530</v>
      </c>
      <c r="AS345" s="1105" t="s">
        <v>739</v>
      </c>
      <c r="AT345" s="1105" t="s">
        <v>1151</v>
      </c>
      <c r="AV345" s="1105" t="s">
        <v>661</v>
      </c>
    </row>
    <row r="346" spans="1:48">
      <c r="A346" s="1105">
        <v>345</v>
      </c>
      <c r="B346" s="1105" t="s">
        <v>3186</v>
      </c>
      <c r="C346" s="1105" t="s">
        <v>3187</v>
      </c>
      <c r="D346" s="1105" t="s">
        <v>3189</v>
      </c>
      <c r="E346" s="1105" t="s">
        <v>2572</v>
      </c>
      <c r="F346" s="1105" t="s">
        <v>3190</v>
      </c>
      <c r="H346" s="1105" t="s">
        <v>71</v>
      </c>
      <c r="I346" s="1105" t="s">
        <v>2620</v>
      </c>
      <c r="J346" s="1105" t="s">
        <v>3398</v>
      </c>
      <c r="K346" s="1105" t="s">
        <v>3399</v>
      </c>
      <c r="L346" s="1105" t="s">
        <v>3402</v>
      </c>
      <c r="M346" s="1105" t="s">
        <v>1736</v>
      </c>
      <c r="N346" s="1105" t="s">
        <v>3197</v>
      </c>
      <c r="P346" s="1105" t="s">
        <v>691</v>
      </c>
      <c r="Q346" s="1105" t="s">
        <v>638</v>
      </c>
      <c r="R346" s="1105" t="s">
        <v>642</v>
      </c>
      <c r="S346" s="1108" t="s">
        <v>2169</v>
      </c>
      <c r="T346" s="1105" t="s">
        <v>645</v>
      </c>
      <c r="U346" s="1105" t="s">
        <v>497</v>
      </c>
      <c r="V346" s="1105" t="s">
        <v>17</v>
      </c>
      <c r="W346" s="1105" t="s">
        <v>649</v>
      </c>
      <c r="X346" s="1105" t="s">
        <v>44</v>
      </c>
      <c r="Y346" s="1105" t="s">
        <v>659</v>
      </c>
      <c r="Z346" s="1105" t="s">
        <v>1248</v>
      </c>
      <c r="AA346" s="1108" t="s">
        <v>2170</v>
      </c>
      <c r="AB346" s="1105" t="s">
        <v>661</v>
      </c>
      <c r="AC346" s="1105" t="s">
        <v>58</v>
      </c>
      <c r="AD346" s="1105" t="s">
        <v>266</v>
      </c>
      <c r="AE346" s="1105" t="s">
        <v>691</v>
      </c>
      <c r="AG346" s="1105" t="s">
        <v>661</v>
      </c>
      <c r="AH346" s="1105" t="s">
        <v>1069</v>
      </c>
      <c r="AI346" s="1105" t="s">
        <v>632</v>
      </c>
      <c r="AJ346" s="1105" t="s">
        <v>691</v>
      </c>
      <c r="AL346" s="1105" t="s">
        <v>661</v>
      </c>
      <c r="AM346" s="1105" t="s">
        <v>530</v>
      </c>
      <c r="AN346" s="1105" t="s">
        <v>739</v>
      </c>
      <c r="AO346" s="1105" t="s">
        <v>908</v>
      </c>
      <c r="AQ346" s="1105" t="s">
        <v>661</v>
      </c>
    </row>
    <row r="347" spans="1:48">
      <c r="A347" s="1105">
        <v>346</v>
      </c>
      <c r="B347" s="1105" t="s">
        <v>3186</v>
      </c>
      <c r="C347" s="1105" t="s">
        <v>3187</v>
      </c>
      <c r="D347" s="1105" t="s">
        <v>3189</v>
      </c>
      <c r="E347" s="1105" t="s">
        <v>2572</v>
      </c>
      <c r="F347" s="1105" t="s">
        <v>3190</v>
      </c>
      <c r="H347" s="1105" t="s">
        <v>3404</v>
      </c>
      <c r="I347" s="1105" t="s">
        <v>3405</v>
      </c>
      <c r="J347" s="1105" t="s">
        <v>3406</v>
      </c>
      <c r="K347" s="1105" t="s">
        <v>3407</v>
      </c>
      <c r="L347" s="1105" t="s">
        <v>2889</v>
      </c>
      <c r="M347" s="1105" t="s">
        <v>3408</v>
      </c>
      <c r="N347" s="1105" t="s">
        <v>2241</v>
      </c>
      <c r="P347" s="1105" t="s">
        <v>691</v>
      </c>
      <c r="Q347" s="1105" t="s">
        <v>638</v>
      </c>
      <c r="R347" s="1105" t="s">
        <v>642</v>
      </c>
      <c r="S347" s="1108" t="s">
        <v>2169</v>
      </c>
      <c r="T347" s="1105" t="s">
        <v>645</v>
      </c>
      <c r="U347" s="1105" t="s">
        <v>497</v>
      </c>
      <c r="V347" s="1105" t="s">
        <v>17</v>
      </c>
      <c r="W347" s="1105" t="s">
        <v>649</v>
      </c>
      <c r="X347" s="1105" t="s">
        <v>44</v>
      </c>
      <c r="Y347" s="1105" t="s">
        <v>659</v>
      </c>
      <c r="Z347" s="1105" t="s">
        <v>251</v>
      </c>
      <c r="AA347" s="1108" t="s">
        <v>2170</v>
      </c>
      <c r="AB347" s="1105" t="s">
        <v>661</v>
      </c>
      <c r="AC347" s="1105" t="s">
        <v>58</v>
      </c>
      <c r="AD347" s="1105" t="s">
        <v>266</v>
      </c>
      <c r="AE347" s="1105" t="s">
        <v>691</v>
      </c>
      <c r="AG347" s="1105" t="s">
        <v>661</v>
      </c>
      <c r="AH347" s="1105" t="s">
        <v>1069</v>
      </c>
      <c r="AI347" s="1105" t="s">
        <v>632</v>
      </c>
      <c r="AJ347" s="1105" t="s">
        <v>691</v>
      </c>
      <c r="AL347" s="1105" t="s">
        <v>661</v>
      </c>
      <c r="AM347" s="1105" t="s">
        <v>530</v>
      </c>
      <c r="AN347" s="1105" t="s">
        <v>739</v>
      </c>
      <c r="AO347" s="1105" t="s">
        <v>1231</v>
      </c>
      <c r="AQ347" s="1105" t="s">
        <v>661</v>
      </c>
    </row>
    <row r="348" spans="1:48">
      <c r="A348" s="1105">
        <v>347</v>
      </c>
      <c r="B348" s="1105" t="s">
        <v>3186</v>
      </c>
      <c r="C348" s="1105" t="s">
        <v>3187</v>
      </c>
      <c r="D348" s="1105" t="s">
        <v>3189</v>
      </c>
      <c r="E348" s="1105" t="s">
        <v>2572</v>
      </c>
      <c r="F348" s="1105" t="s">
        <v>3190</v>
      </c>
      <c r="G348" s="1105">
        <v>82</v>
      </c>
      <c r="H348" s="1105" t="s">
        <v>1161</v>
      </c>
      <c r="I348" s="1105" t="s">
        <v>3410</v>
      </c>
      <c r="J348" s="1105" t="s">
        <v>2432</v>
      </c>
      <c r="K348" s="1105" t="s">
        <v>3411</v>
      </c>
      <c r="L348" s="1105" t="s">
        <v>3412</v>
      </c>
      <c r="M348" s="1105" t="s">
        <v>3414</v>
      </c>
      <c r="N348" s="1105" t="s">
        <v>2323</v>
      </c>
      <c r="P348" s="1105" t="s">
        <v>691</v>
      </c>
      <c r="Q348" s="1105" t="s">
        <v>638</v>
      </c>
      <c r="R348" s="1105" t="s">
        <v>642</v>
      </c>
      <c r="S348" s="1108" t="s">
        <v>2169</v>
      </c>
      <c r="T348" s="1105" t="s">
        <v>645</v>
      </c>
      <c r="U348" s="1105" t="s">
        <v>497</v>
      </c>
      <c r="V348" s="1105" t="s">
        <v>17</v>
      </c>
      <c r="W348" s="1105" t="s">
        <v>649</v>
      </c>
      <c r="X348" s="1105" t="s">
        <v>44</v>
      </c>
      <c r="Y348" s="1105" t="s">
        <v>659</v>
      </c>
      <c r="Z348" s="1105" t="s">
        <v>73</v>
      </c>
      <c r="AA348" s="1108" t="s">
        <v>2170</v>
      </c>
      <c r="AB348" s="1105" t="s">
        <v>661</v>
      </c>
      <c r="AC348" s="1105" t="s">
        <v>58</v>
      </c>
      <c r="AD348" s="1105" t="s">
        <v>266</v>
      </c>
      <c r="AE348" s="1105" t="s">
        <v>691</v>
      </c>
      <c r="AG348" s="1105" t="s">
        <v>661</v>
      </c>
      <c r="AH348" s="1105" t="s">
        <v>392</v>
      </c>
      <c r="AI348" s="1105" t="s">
        <v>694</v>
      </c>
      <c r="AJ348" s="1105" t="s">
        <v>1471</v>
      </c>
      <c r="AK348" s="1108" t="s">
        <v>1471</v>
      </c>
      <c r="AL348" s="1105" t="s">
        <v>661</v>
      </c>
      <c r="AM348" s="1105" t="s">
        <v>1069</v>
      </c>
      <c r="AN348" s="1105" t="s">
        <v>632</v>
      </c>
      <c r="AO348" s="1105" t="s">
        <v>691</v>
      </c>
      <c r="AQ348" s="1105" t="s">
        <v>661</v>
      </c>
      <c r="AR348" s="1105" t="s">
        <v>530</v>
      </c>
      <c r="AS348" s="1105" t="s">
        <v>739</v>
      </c>
      <c r="AT348" s="1105" t="s">
        <v>698</v>
      </c>
      <c r="AV348" s="1105" t="s">
        <v>661</v>
      </c>
    </row>
    <row r="349" spans="1:48">
      <c r="A349" s="1105">
        <v>348</v>
      </c>
      <c r="B349" s="1105" t="s">
        <v>3186</v>
      </c>
      <c r="C349" s="1105" t="s">
        <v>3187</v>
      </c>
      <c r="D349" s="1105" t="s">
        <v>3189</v>
      </c>
      <c r="E349" s="1105" t="s">
        <v>2572</v>
      </c>
      <c r="F349" s="1105" t="s">
        <v>3190</v>
      </c>
      <c r="H349" s="1105" t="s">
        <v>2621</v>
      </c>
      <c r="I349" s="1105" t="s">
        <v>3415</v>
      </c>
      <c r="J349" s="1105" t="s">
        <v>844</v>
      </c>
      <c r="K349" s="1105" t="s">
        <v>3416</v>
      </c>
      <c r="L349" s="1105" t="s">
        <v>3417</v>
      </c>
      <c r="M349" s="1105" t="s">
        <v>1243</v>
      </c>
      <c r="N349" s="1105" t="s">
        <v>2551</v>
      </c>
      <c r="P349" s="1105" t="s">
        <v>691</v>
      </c>
      <c r="Q349" s="1105" t="s">
        <v>638</v>
      </c>
      <c r="R349" s="1105" t="s">
        <v>642</v>
      </c>
      <c r="S349" s="1108" t="s">
        <v>2169</v>
      </c>
      <c r="T349" s="1105" t="s">
        <v>645</v>
      </c>
      <c r="U349" s="1105" t="s">
        <v>497</v>
      </c>
      <c r="V349" s="1105" t="s">
        <v>17</v>
      </c>
      <c r="W349" s="1105" t="s">
        <v>649</v>
      </c>
      <c r="X349" s="1105" t="s">
        <v>44</v>
      </c>
      <c r="Y349" s="1105" t="s">
        <v>659</v>
      </c>
      <c r="Z349" s="1105" t="s">
        <v>691</v>
      </c>
      <c r="AA349" s="1108" t="s">
        <v>2170</v>
      </c>
      <c r="AB349" s="1105" t="s">
        <v>661</v>
      </c>
      <c r="AC349" s="1108" t="s">
        <v>58</v>
      </c>
      <c r="AD349" s="1108" t="s">
        <v>266</v>
      </c>
      <c r="AE349" s="1108" t="s">
        <v>691</v>
      </c>
      <c r="AG349" s="1108" t="s">
        <v>661</v>
      </c>
      <c r="AH349" s="1108" t="s">
        <v>1069</v>
      </c>
      <c r="AI349" s="1108" t="s">
        <v>632</v>
      </c>
      <c r="AJ349" s="1108" t="s">
        <v>691</v>
      </c>
      <c r="AL349" s="1108" t="s">
        <v>661</v>
      </c>
      <c r="AM349" s="1108" t="s">
        <v>530</v>
      </c>
      <c r="AN349" s="1108" t="s">
        <v>739</v>
      </c>
      <c r="AO349" s="1108" t="s">
        <v>762</v>
      </c>
      <c r="AQ349" s="1108" t="s">
        <v>661</v>
      </c>
    </row>
    <row r="350" spans="1:48">
      <c r="A350" s="1105">
        <v>349</v>
      </c>
      <c r="B350" s="1105" t="s">
        <v>3186</v>
      </c>
      <c r="C350" s="1105" t="s">
        <v>3187</v>
      </c>
      <c r="D350" s="1105" t="s">
        <v>3189</v>
      </c>
      <c r="E350" s="1105" t="s">
        <v>2572</v>
      </c>
      <c r="F350" s="1105" t="s">
        <v>3190</v>
      </c>
      <c r="H350" s="1105" t="s">
        <v>3418</v>
      </c>
      <c r="I350" s="1105" t="s">
        <v>2095</v>
      </c>
      <c r="J350" s="1105" t="s">
        <v>3419</v>
      </c>
      <c r="K350" s="1105" t="s">
        <v>3420</v>
      </c>
      <c r="L350" s="1105" t="s">
        <v>2495</v>
      </c>
      <c r="M350" s="1105" t="s">
        <v>3421</v>
      </c>
      <c r="N350" s="1105" t="s">
        <v>170</v>
      </c>
      <c r="P350" s="1105" t="s">
        <v>691</v>
      </c>
      <c r="Q350" s="1105" t="s">
        <v>638</v>
      </c>
      <c r="R350" s="1105" t="s">
        <v>642</v>
      </c>
      <c r="S350" s="1108" t="s">
        <v>2169</v>
      </c>
      <c r="T350" s="1105" t="s">
        <v>645</v>
      </c>
      <c r="U350" s="1105" t="s">
        <v>497</v>
      </c>
      <c r="V350" s="1105" t="s">
        <v>17</v>
      </c>
      <c r="W350" s="1105" t="s">
        <v>649</v>
      </c>
      <c r="X350" s="1105" t="s">
        <v>44</v>
      </c>
      <c r="Y350" s="1105" t="s">
        <v>659</v>
      </c>
      <c r="Z350" s="1105" t="s">
        <v>698</v>
      </c>
      <c r="AA350" s="1108" t="s">
        <v>2170</v>
      </c>
      <c r="AB350" s="1105" t="s">
        <v>661</v>
      </c>
      <c r="AC350" s="1105" t="s">
        <v>58</v>
      </c>
      <c r="AD350" s="1105" t="s">
        <v>266</v>
      </c>
      <c r="AE350" s="1105" t="s">
        <v>691</v>
      </c>
      <c r="AG350" s="1105" t="s">
        <v>661</v>
      </c>
      <c r="AH350" s="1105" t="s">
        <v>392</v>
      </c>
      <c r="AI350" s="1105" t="s">
        <v>694</v>
      </c>
      <c r="AJ350" s="1105" t="s">
        <v>328</v>
      </c>
      <c r="AK350" s="1108" t="s">
        <v>328</v>
      </c>
      <c r="AL350" s="1105" t="s">
        <v>661</v>
      </c>
      <c r="AM350" s="1105" t="s">
        <v>1069</v>
      </c>
      <c r="AN350" s="1105" t="s">
        <v>632</v>
      </c>
      <c r="AO350" s="1105" t="s">
        <v>691</v>
      </c>
      <c r="AQ350" s="1105" t="s">
        <v>661</v>
      </c>
      <c r="AR350" s="1105" t="s">
        <v>530</v>
      </c>
      <c r="AS350" s="1105" t="s">
        <v>739</v>
      </c>
      <c r="AT350" s="1105" t="s">
        <v>698</v>
      </c>
      <c r="AV350" s="1105" t="s">
        <v>661</v>
      </c>
    </row>
    <row r="351" spans="1:48">
      <c r="A351" s="1105">
        <v>350</v>
      </c>
      <c r="B351" s="1105" t="s">
        <v>3186</v>
      </c>
      <c r="C351" s="1105" t="s">
        <v>3187</v>
      </c>
      <c r="D351" s="1105" t="s">
        <v>3189</v>
      </c>
      <c r="E351" s="1105" t="s">
        <v>2572</v>
      </c>
      <c r="F351" s="1105" t="s">
        <v>3190</v>
      </c>
      <c r="H351" s="1105" t="s">
        <v>288</v>
      </c>
      <c r="I351" s="1105" t="s">
        <v>454</v>
      </c>
      <c r="J351" s="1105" t="s">
        <v>492</v>
      </c>
      <c r="K351" s="1105" t="s">
        <v>3298</v>
      </c>
      <c r="L351" s="1105" t="s">
        <v>3422</v>
      </c>
      <c r="M351" s="1105" t="s">
        <v>3423</v>
      </c>
      <c r="N351" s="1105" t="s">
        <v>1062</v>
      </c>
      <c r="P351" s="1105" t="s">
        <v>691</v>
      </c>
      <c r="Q351" s="1105" t="s">
        <v>638</v>
      </c>
      <c r="R351" s="1105" t="s">
        <v>642</v>
      </c>
      <c r="S351" s="1105" t="s">
        <v>2169</v>
      </c>
      <c r="T351" s="1105" t="s">
        <v>645</v>
      </c>
      <c r="U351" s="1105" t="s">
        <v>497</v>
      </c>
      <c r="V351" s="1105" t="s">
        <v>17</v>
      </c>
      <c r="W351" s="1105" t="s">
        <v>649</v>
      </c>
      <c r="X351" s="1105" t="s">
        <v>44</v>
      </c>
      <c r="Y351" s="1105" t="s">
        <v>659</v>
      </c>
      <c r="Z351" s="1105" t="s">
        <v>251</v>
      </c>
      <c r="AA351" s="1108" t="s">
        <v>2170</v>
      </c>
      <c r="AB351" s="1105" t="s">
        <v>661</v>
      </c>
      <c r="AC351" s="1105" t="s">
        <v>58</v>
      </c>
      <c r="AD351" s="1105" t="s">
        <v>266</v>
      </c>
      <c r="AE351" s="1105" t="s">
        <v>691</v>
      </c>
      <c r="AG351" s="1105" t="s">
        <v>661</v>
      </c>
      <c r="AH351" s="1105" t="s">
        <v>1069</v>
      </c>
      <c r="AI351" s="1105" t="s">
        <v>632</v>
      </c>
      <c r="AJ351" s="1105" t="s">
        <v>691</v>
      </c>
      <c r="AL351" s="1105" t="s">
        <v>661</v>
      </c>
      <c r="AM351" s="1105" t="s">
        <v>530</v>
      </c>
      <c r="AN351" s="1105" t="s">
        <v>739</v>
      </c>
      <c r="AO351" s="1105" t="s">
        <v>762</v>
      </c>
      <c r="AQ351" s="1105" t="s">
        <v>661</v>
      </c>
    </row>
    <row r="352" spans="1:48">
      <c r="A352" s="1105">
        <v>351</v>
      </c>
      <c r="B352" s="1105" t="s">
        <v>3186</v>
      </c>
      <c r="C352" s="1105" t="s">
        <v>3187</v>
      </c>
      <c r="D352" s="1105" t="s">
        <v>3189</v>
      </c>
      <c r="E352" s="1105" t="s">
        <v>2572</v>
      </c>
      <c r="F352" s="1105" t="s">
        <v>3190</v>
      </c>
      <c r="H352" s="1105" t="s">
        <v>3424</v>
      </c>
      <c r="I352" s="1105" t="s">
        <v>3425</v>
      </c>
      <c r="J352" s="1105" t="s">
        <v>1001</v>
      </c>
      <c r="K352" s="1105" t="s">
        <v>3426</v>
      </c>
      <c r="L352" s="1105" t="s">
        <v>1140</v>
      </c>
      <c r="M352" s="1105" t="s">
        <v>2814</v>
      </c>
      <c r="N352" s="1105" t="s">
        <v>3427</v>
      </c>
      <c r="P352" s="1105" t="s">
        <v>691</v>
      </c>
      <c r="Q352" s="1105" t="s">
        <v>638</v>
      </c>
      <c r="R352" s="1105" t="s">
        <v>642</v>
      </c>
      <c r="S352" s="1108" t="s">
        <v>2169</v>
      </c>
      <c r="T352" s="1105" t="s">
        <v>645</v>
      </c>
      <c r="U352" s="1105" t="s">
        <v>497</v>
      </c>
      <c r="V352" s="1105" t="s">
        <v>17</v>
      </c>
      <c r="W352" s="1105" t="s">
        <v>649</v>
      </c>
      <c r="X352" s="1105" t="s">
        <v>44</v>
      </c>
      <c r="Y352" s="1105" t="s">
        <v>659</v>
      </c>
      <c r="Z352" s="1105" t="s">
        <v>691</v>
      </c>
      <c r="AA352" s="1108" t="s">
        <v>2170</v>
      </c>
      <c r="AB352" s="1105" t="s">
        <v>661</v>
      </c>
      <c r="AC352" s="1105" t="s">
        <v>58</v>
      </c>
      <c r="AD352" s="1105" t="s">
        <v>266</v>
      </c>
      <c r="AE352" s="1105" t="s">
        <v>691</v>
      </c>
      <c r="AG352" s="1105" t="s">
        <v>661</v>
      </c>
      <c r="AH352" s="1105" t="s">
        <v>1069</v>
      </c>
      <c r="AI352" s="1105" t="s">
        <v>632</v>
      </c>
      <c r="AJ352" s="1105" t="s">
        <v>691</v>
      </c>
      <c r="AL352" s="1105" t="s">
        <v>661</v>
      </c>
      <c r="AM352" s="1105" t="s">
        <v>530</v>
      </c>
      <c r="AN352" s="1105" t="s">
        <v>739</v>
      </c>
      <c r="AO352" s="1105" t="s">
        <v>1231</v>
      </c>
      <c r="AQ352" s="1105" t="s">
        <v>661</v>
      </c>
    </row>
    <row r="353" spans="1:63">
      <c r="A353" s="1105">
        <v>352</v>
      </c>
      <c r="B353" s="1105" t="s">
        <v>3186</v>
      </c>
      <c r="C353" s="1105" t="s">
        <v>3187</v>
      </c>
      <c r="D353" s="1105" t="s">
        <v>3189</v>
      </c>
      <c r="E353" s="1105" t="s">
        <v>2572</v>
      </c>
      <c r="F353" s="1105" t="s">
        <v>3190</v>
      </c>
      <c r="H353" s="1105" t="s">
        <v>782</v>
      </c>
      <c r="I353" s="1105" t="s">
        <v>3428</v>
      </c>
      <c r="J353" s="1105" t="s">
        <v>3429</v>
      </c>
      <c r="K353" s="1105" t="s">
        <v>3430</v>
      </c>
      <c r="L353" s="1105" t="s">
        <v>3431</v>
      </c>
      <c r="M353" s="1105" t="s">
        <v>1238</v>
      </c>
      <c r="N353" s="1105" t="s">
        <v>3432</v>
      </c>
      <c r="P353" s="1105" t="s">
        <v>691</v>
      </c>
      <c r="Q353" s="1105" t="s">
        <v>638</v>
      </c>
      <c r="R353" s="1105" t="s">
        <v>642</v>
      </c>
      <c r="S353" s="1108" t="s">
        <v>2169</v>
      </c>
      <c r="T353" s="1105" t="s">
        <v>645</v>
      </c>
      <c r="U353" s="1105" t="s">
        <v>497</v>
      </c>
      <c r="V353" s="1105" t="s">
        <v>17</v>
      </c>
      <c r="W353" s="1105" t="s">
        <v>649</v>
      </c>
      <c r="X353" s="1105" t="s">
        <v>44</v>
      </c>
      <c r="Y353" s="1105" t="s">
        <v>659</v>
      </c>
      <c r="Z353" s="1105" t="s">
        <v>691</v>
      </c>
      <c r="AA353" s="1108" t="s">
        <v>2170</v>
      </c>
      <c r="AB353" s="1105" t="s">
        <v>661</v>
      </c>
      <c r="AC353" s="1105" t="s">
        <v>58</v>
      </c>
      <c r="AD353" s="1105" t="s">
        <v>266</v>
      </c>
      <c r="AE353" s="1105" t="s">
        <v>691</v>
      </c>
      <c r="AG353" s="1105" t="s">
        <v>661</v>
      </c>
      <c r="AH353" s="1105" t="s">
        <v>1069</v>
      </c>
      <c r="AI353" s="1105" t="s">
        <v>632</v>
      </c>
      <c r="AJ353" s="1105" t="s">
        <v>691</v>
      </c>
      <c r="AL353" s="1105" t="s">
        <v>661</v>
      </c>
      <c r="AM353" s="1105" t="s">
        <v>530</v>
      </c>
      <c r="AN353" s="1105" t="s">
        <v>739</v>
      </c>
      <c r="AO353" s="1105" t="s">
        <v>698</v>
      </c>
      <c r="AQ353" s="1105" t="s">
        <v>661</v>
      </c>
    </row>
    <row r="354" spans="1:63">
      <c r="A354" s="1105">
        <v>353</v>
      </c>
      <c r="B354" s="1105" t="s">
        <v>3186</v>
      </c>
      <c r="C354" s="1105" t="s">
        <v>3187</v>
      </c>
      <c r="D354" s="1105" t="s">
        <v>3189</v>
      </c>
      <c r="E354" s="1105" t="s">
        <v>2572</v>
      </c>
      <c r="F354" s="1105" t="s">
        <v>3190</v>
      </c>
      <c r="G354" s="1108">
        <v>82</v>
      </c>
      <c r="H354" s="1105" t="s">
        <v>3433</v>
      </c>
      <c r="I354" s="1105" t="s">
        <v>491</v>
      </c>
      <c r="J354" s="1105" t="s">
        <v>3434</v>
      </c>
      <c r="K354" s="1105" t="s">
        <v>2948</v>
      </c>
      <c r="L354" s="1105" t="s">
        <v>3436</v>
      </c>
      <c r="M354" s="1105" t="s">
        <v>1954</v>
      </c>
      <c r="N354" s="1105" t="s">
        <v>3438</v>
      </c>
      <c r="P354" s="1105" t="s">
        <v>691</v>
      </c>
      <c r="Q354" s="1105" t="s">
        <v>638</v>
      </c>
      <c r="R354" s="1105" t="s">
        <v>642</v>
      </c>
      <c r="S354" s="1108" t="s">
        <v>2169</v>
      </c>
      <c r="T354" s="1105" t="s">
        <v>645</v>
      </c>
      <c r="U354" s="1105" t="s">
        <v>497</v>
      </c>
      <c r="V354" s="1105" t="s">
        <v>17</v>
      </c>
      <c r="W354" s="1105" t="s">
        <v>649</v>
      </c>
      <c r="X354" s="1105" t="s">
        <v>44</v>
      </c>
      <c r="Y354" s="1105" t="s">
        <v>659</v>
      </c>
      <c r="Z354" s="1105" t="s">
        <v>691</v>
      </c>
      <c r="AA354" s="1108" t="s">
        <v>2170</v>
      </c>
      <c r="AB354" s="1105" t="s">
        <v>661</v>
      </c>
      <c r="AC354" s="1105" t="s">
        <v>58</v>
      </c>
      <c r="AD354" s="1105" t="s">
        <v>266</v>
      </c>
      <c r="AE354" s="1105" t="s">
        <v>691</v>
      </c>
      <c r="AG354" s="1105" t="s">
        <v>661</v>
      </c>
      <c r="AH354" s="1105" t="s">
        <v>30</v>
      </c>
      <c r="AI354" s="1105" t="s">
        <v>1589</v>
      </c>
      <c r="AJ354" s="1105" t="s">
        <v>762</v>
      </c>
      <c r="AK354" s="1108" t="s">
        <v>2836</v>
      </c>
      <c r="AL354" s="1105" t="s">
        <v>661</v>
      </c>
      <c r="AM354" s="1105" t="s">
        <v>1069</v>
      </c>
      <c r="AN354" s="1105" t="s">
        <v>632</v>
      </c>
      <c r="AO354" s="1105" t="s">
        <v>691</v>
      </c>
      <c r="AQ354" s="1105" t="s">
        <v>661</v>
      </c>
      <c r="AR354" s="1108" t="s">
        <v>530</v>
      </c>
      <c r="AS354" s="1108" t="s">
        <v>739</v>
      </c>
      <c r="AT354" s="1108" t="s">
        <v>1396</v>
      </c>
      <c r="AV354" s="1108" t="s">
        <v>661</v>
      </c>
    </row>
    <row r="355" spans="1:63">
      <c r="A355" s="1105">
        <v>354</v>
      </c>
      <c r="B355" s="1105" t="s">
        <v>3186</v>
      </c>
      <c r="C355" s="1105" t="s">
        <v>3187</v>
      </c>
      <c r="D355" s="1105" t="s">
        <v>3189</v>
      </c>
      <c r="E355" s="1105" t="s">
        <v>2572</v>
      </c>
      <c r="F355" s="1105" t="s">
        <v>3190</v>
      </c>
      <c r="H355" s="1105" t="s">
        <v>3300</v>
      </c>
      <c r="I355" s="1105" t="s">
        <v>880</v>
      </c>
      <c r="J355" s="1105" t="s">
        <v>3296</v>
      </c>
      <c r="K355" s="1105" t="s">
        <v>977</v>
      </c>
      <c r="L355" s="1105" t="s">
        <v>3439</v>
      </c>
      <c r="M355" s="1105" t="s">
        <v>3440</v>
      </c>
      <c r="N355" s="1105" t="s">
        <v>1834</v>
      </c>
      <c r="P355" s="1105" t="s">
        <v>691</v>
      </c>
      <c r="Q355" s="1105" t="s">
        <v>638</v>
      </c>
      <c r="R355" s="1105" t="s">
        <v>642</v>
      </c>
      <c r="S355" s="1108" t="s">
        <v>2169</v>
      </c>
      <c r="T355" s="1105" t="s">
        <v>645</v>
      </c>
      <c r="U355" s="1105" t="s">
        <v>497</v>
      </c>
      <c r="V355" s="1105" t="s">
        <v>17</v>
      </c>
      <c r="W355" s="1105" t="s">
        <v>649</v>
      </c>
      <c r="X355" s="1105" t="s">
        <v>44</v>
      </c>
      <c r="Y355" s="1105" t="s">
        <v>659</v>
      </c>
      <c r="Z355" s="1105" t="s">
        <v>1248</v>
      </c>
      <c r="AA355" s="1108" t="s">
        <v>2170</v>
      </c>
      <c r="AB355" s="1105" t="s">
        <v>661</v>
      </c>
      <c r="AC355" s="1105" t="s">
        <v>58</v>
      </c>
      <c r="AD355" s="1105" t="s">
        <v>266</v>
      </c>
      <c r="AE355" s="1105" t="s">
        <v>691</v>
      </c>
      <c r="AG355" s="1105" t="s">
        <v>661</v>
      </c>
      <c r="AH355" s="1105" t="s">
        <v>1069</v>
      </c>
      <c r="AI355" s="1105" t="s">
        <v>632</v>
      </c>
      <c r="AJ355" s="1105" t="s">
        <v>691</v>
      </c>
      <c r="AL355" s="1105" t="s">
        <v>661</v>
      </c>
      <c r="AM355" s="1105" t="s">
        <v>530</v>
      </c>
      <c r="AN355" s="1105" t="s">
        <v>739</v>
      </c>
      <c r="AO355" s="1105" t="s">
        <v>94</v>
      </c>
      <c r="AQ355" s="1105" t="s">
        <v>661</v>
      </c>
    </row>
    <row r="356" spans="1:63">
      <c r="A356" s="1105">
        <v>355</v>
      </c>
      <c r="B356" s="1105" t="s">
        <v>3186</v>
      </c>
      <c r="C356" s="1105" t="s">
        <v>3187</v>
      </c>
      <c r="D356" s="1105" t="s">
        <v>3189</v>
      </c>
      <c r="E356" s="1105" t="s">
        <v>2572</v>
      </c>
      <c r="F356" s="1105" t="s">
        <v>3190</v>
      </c>
      <c r="H356" s="1105" t="s">
        <v>3441</v>
      </c>
      <c r="I356" s="1105" t="s">
        <v>1975</v>
      </c>
      <c r="J356" s="1105" t="s">
        <v>3442</v>
      </c>
      <c r="K356" s="1105" t="s">
        <v>3443</v>
      </c>
      <c r="L356" s="1105" t="s">
        <v>3064</v>
      </c>
      <c r="M356" s="1105" t="s">
        <v>3444</v>
      </c>
      <c r="N356" s="1105" t="s">
        <v>3445</v>
      </c>
      <c r="P356" s="1105" t="s">
        <v>691</v>
      </c>
      <c r="Q356" s="1105" t="s">
        <v>638</v>
      </c>
      <c r="R356" s="1105" t="s">
        <v>642</v>
      </c>
      <c r="S356" s="1108" t="s">
        <v>2169</v>
      </c>
      <c r="T356" s="1105" t="s">
        <v>645</v>
      </c>
      <c r="U356" s="1105" t="s">
        <v>497</v>
      </c>
      <c r="V356" s="1105" t="s">
        <v>17</v>
      </c>
      <c r="W356" s="1105" t="s">
        <v>649</v>
      </c>
      <c r="X356" s="1105" t="s">
        <v>44</v>
      </c>
      <c r="Y356" s="1105" t="s">
        <v>659</v>
      </c>
      <c r="Z356" s="1105" t="s">
        <v>888</v>
      </c>
      <c r="AA356" s="1108" t="s">
        <v>2170</v>
      </c>
      <c r="AB356" s="1105" t="s">
        <v>661</v>
      </c>
      <c r="AC356" s="1105" t="s">
        <v>58</v>
      </c>
      <c r="AD356" s="1105" t="s">
        <v>266</v>
      </c>
      <c r="AE356" s="1105" t="s">
        <v>691</v>
      </c>
      <c r="AG356" s="1105" t="s">
        <v>661</v>
      </c>
      <c r="AH356" s="1105" t="s">
        <v>1069</v>
      </c>
      <c r="AI356" s="1105" t="s">
        <v>632</v>
      </c>
      <c r="AJ356" s="1105" t="s">
        <v>691</v>
      </c>
      <c r="AL356" s="1105" t="s">
        <v>661</v>
      </c>
      <c r="AM356" s="1105" t="s">
        <v>530</v>
      </c>
      <c r="AN356" s="1105" t="s">
        <v>739</v>
      </c>
      <c r="AO356" s="1105" t="s">
        <v>735</v>
      </c>
      <c r="AQ356" s="1105" t="s">
        <v>661</v>
      </c>
    </row>
    <row r="357" spans="1:63">
      <c r="A357" s="1105">
        <v>356</v>
      </c>
      <c r="B357" s="1105" t="s">
        <v>3186</v>
      </c>
      <c r="C357" s="1105" t="s">
        <v>3187</v>
      </c>
      <c r="D357" s="1105" t="s">
        <v>3189</v>
      </c>
      <c r="E357" s="1105" t="s">
        <v>2572</v>
      </c>
      <c r="F357" s="1105" t="s">
        <v>3190</v>
      </c>
      <c r="H357" s="1105" t="s">
        <v>3446</v>
      </c>
      <c r="I357" s="1105" t="s">
        <v>1254</v>
      </c>
      <c r="J357" s="1105" t="s">
        <v>3447</v>
      </c>
      <c r="K357" s="1105" t="s">
        <v>3448</v>
      </c>
      <c r="L357" s="1105" t="s">
        <v>3450</v>
      </c>
      <c r="M357" s="1105" t="s">
        <v>2174</v>
      </c>
      <c r="N357" s="1105" t="s">
        <v>1086</v>
      </c>
      <c r="P357" s="1105" t="s">
        <v>691</v>
      </c>
      <c r="Q357" s="1105" t="s">
        <v>638</v>
      </c>
      <c r="R357" s="1105" t="s">
        <v>642</v>
      </c>
      <c r="S357" s="1108" t="s">
        <v>2169</v>
      </c>
      <c r="T357" s="1105" t="s">
        <v>645</v>
      </c>
      <c r="U357" s="1105" t="s">
        <v>497</v>
      </c>
      <c r="V357" s="1105" t="s">
        <v>17</v>
      </c>
      <c r="W357" s="1105" t="s">
        <v>649</v>
      </c>
      <c r="X357" s="1105" t="s">
        <v>44</v>
      </c>
      <c r="Y357" s="1105" t="s">
        <v>659</v>
      </c>
      <c r="Z357" s="1105" t="s">
        <v>691</v>
      </c>
      <c r="AA357" s="1108" t="s">
        <v>2170</v>
      </c>
      <c r="AB357" s="1105" t="s">
        <v>661</v>
      </c>
      <c r="AC357" s="1105" t="s">
        <v>58</v>
      </c>
      <c r="AD357" s="1105" t="s">
        <v>266</v>
      </c>
      <c r="AE357" s="1105" t="s">
        <v>691</v>
      </c>
      <c r="AG357" s="1105" t="s">
        <v>661</v>
      </c>
      <c r="AH357" s="1105" t="s">
        <v>392</v>
      </c>
      <c r="AI357" s="1105" t="s">
        <v>694</v>
      </c>
      <c r="AJ357" s="1105" t="s">
        <v>2836</v>
      </c>
      <c r="AK357" s="1108" t="s">
        <v>2836</v>
      </c>
      <c r="AL357" s="1105" t="s">
        <v>661</v>
      </c>
      <c r="AM357" s="1105" t="s">
        <v>1069</v>
      </c>
      <c r="AN357" s="1105" t="s">
        <v>632</v>
      </c>
      <c r="AO357" s="1105" t="s">
        <v>691</v>
      </c>
      <c r="AQ357" s="1105" t="s">
        <v>661</v>
      </c>
      <c r="AR357" s="1108" t="s">
        <v>530</v>
      </c>
      <c r="AS357" s="1108" t="s">
        <v>739</v>
      </c>
      <c r="AT357" s="1108" t="s">
        <v>888</v>
      </c>
      <c r="AV357" s="1108" t="s">
        <v>661</v>
      </c>
    </row>
    <row r="358" spans="1:63">
      <c r="A358" s="1105">
        <v>357</v>
      </c>
      <c r="B358" s="1105" t="s">
        <v>3186</v>
      </c>
      <c r="C358" s="1105" t="s">
        <v>3187</v>
      </c>
      <c r="D358" s="1105" t="s">
        <v>3189</v>
      </c>
      <c r="E358" s="1105" t="s">
        <v>2572</v>
      </c>
      <c r="F358" s="1105" t="s">
        <v>3190</v>
      </c>
      <c r="H358" s="1105" t="s">
        <v>3452</v>
      </c>
      <c r="I358" s="1105" t="s">
        <v>3453</v>
      </c>
      <c r="J358" s="1105" t="s">
        <v>3454</v>
      </c>
      <c r="K358" s="1105" t="s">
        <v>3455</v>
      </c>
      <c r="L358" s="1105" t="s">
        <v>3456</v>
      </c>
      <c r="M358" s="1105" t="s">
        <v>2174</v>
      </c>
      <c r="N358" s="1105" t="s">
        <v>2504</v>
      </c>
      <c r="P358" s="1105" t="s">
        <v>691</v>
      </c>
      <c r="Q358" s="1105" t="s">
        <v>638</v>
      </c>
      <c r="R358" s="1105" t="s">
        <v>642</v>
      </c>
      <c r="S358" s="1108" t="s">
        <v>2169</v>
      </c>
      <c r="T358" s="1105" t="s">
        <v>645</v>
      </c>
      <c r="U358" s="1105" t="s">
        <v>497</v>
      </c>
      <c r="V358" s="1105" t="s">
        <v>17</v>
      </c>
      <c r="W358" s="1105" t="s">
        <v>649</v>
      </c>
      <c r="X358" s="1105" t="s">
        <v>44</v>
      </c>
      <c r="Y358" s="1105" t="s">
        <v>659</v>
      </c>
      <c r="Z358" s="1105" t="s">
        <v>1276</v>
      </c>
      <c r="AA358" s="1108" t="s">
        <v>2170</v>
      </c>
      <c r="AB358" s="1105" t="s">
        <v>661</v>
      </c>
      <c r="AC358" s="1105" t="s">
        <v>58</v>
      </c>
      <c r="AD358" s="1105" t="s">
        <v>266</v>
      </c>
      <c r="AE358" s="1105" t="s">
        <v>691</v>
      </c>
      <c r="AG358" s="1105" t="s">
        <v>661</v>
      </c>
      <c r="AH358" s="1105" t="s">
        <v>1069</v>
      </c>
      <c r="AI358" s="1105" t="s">
        <v>632</v>
      </c>
      <c r="AJ358" s="1105" t="s">
        <v>691</v>
      </c>
      <c r="AL358" s="1105" t="s">
        <v>661</v>
      </c>
      <c r="AM358" s="1105" t="s">
        <v>530</v>
      </c>
      <c r="AN358" s="1105" t="s">
        <v>739</v>
      </c>
      <c r="AO358" s="1105" t="s">
        <v>691</v>
      </c>
      <c r="AQ358" s="1105" t="s">
        <v>661</v>
      </c>
    </row>
    <row r="359" spans="1:63">
      <c r="A359" s="1105">
        <v>358</v>
      </c>
      <c r="B359" s="1105" t="s">
        <v>3186</v>
      </c>
      <c r="C359" s="1105" t="s">
        <v>3187</v>
      </c>
      <c r="D359" s="1105" t="s">
        <v>3189</v>
      </c>
      <c r="E359" s="1105" t="s">
        <v>2572</v>
      </c>
      <c r="F359" s="1105" t="s">
        <v>3190</v>
      </c>
      <c r="H359" s="1105" t="s">
        <v>945</v>
      </c>
      <c r="I359" s="1105" t="s">
        <v>3073</v>
      </c>
      <c r="J359" s="1105" t="s">
        <v>3458</v>
      </c>
      <c r="K359" s="1105" t="s">
        <v>3459</v>
      </c>
      <c r="L359" s="1105" t="s">
        <v>195</v>
      </c>
      <c r="M359" s="1105" t="s">
        <v>787</v>
      </c>
      <c r="N359" s="1105" t="s">
        <v>2898</v>
      </c>
      <c r="P359" s="1105" t="s">
        <v>691</v>
      </c>
      <c r="Q359" s="1105" t="s">
        <v>638</v>
      </c>
      <c r="R359" s="1105" t="s">
        <v>642</v>
      </c>
      <c r="S359" s="1108" t="s">
        <v>2169</v>
      </c>
      <c r="T359" s="1105" t="s">
        <v>645</v>
      </c>
      <c r="U359" s="1105" t="s">
        <v>497</v>
      </c>
      <c r="V359" s="1105" t="s">
        <v>17</v>
      </c>
      <c r="W359" s="1105" t="s">
        <v>649</v>
      </c>
      <c r="X359" s="1105" t="s">
        <v>44</v>
      </c>
      <c r="Y359" s="1105" t="s">
        <v>659</v>
      </c>
      <c r="Z359" s="1105" t="s">
        <v>776</v>
      </c>
      <c r="AA359" s="1108" t="s">
        <v>2170</v>
      </c>
      <c r="AB359" s="1105" t="s">
        <v>661</v>
      </c>
      <c r="AC359" s="1105" t="s">
        <v>58</v>
      </c>
      <c r="AD359" s="1105" t="s">
        <v>266</v>
      </c>
      <c r="AE359" s="1105" t="s">
        <v>691</v>
      </c>
      <c r="AG359" s="1105" t="s">
        <v>661</v>
      </c>
      <c r="AH359" s="1105" t="s">
        <v>1069</v>
      </c>
      <c r="AI359" s="1105" t="s">
        <v>632</v>
      </c>
      <c r="AJ359" s="1105" t="s">
        <v>691</v>
      </c>
      <c r="AL359" s="1105" t="s">
        <v>661</v>
      </c>
      <c r="AM359" s="1105" t="s">
        <v>530</v>
      </c>
      <c r="AN359" s="1105" t="s">
        <v>739</v>
      </c>
      <c r="AO359" s="1105" t="s">
        <v>849</v>
      </c>
      <c r="AQ359" s="1105" t="s">
        <v>661</v>
      </c>
    </row>
    <row r="360" spans="1:63">
      <c r="A360" s="1105">
        <v>359</v>
      </c>
      <c r="B360" s="1105" t="s">
        <v>3186</v>
      </c>
      <c r="C360" s="1105" t="s">
        <v>3187</v>
      </c>
      <c r="D360" s="1105" t="s">
        <v>3189</v>
      </c>
      <c r="E360" s="1105" t="s">
        <v>2572</v>
      </c>
      <c r="F360" s="1105" t="s">
        <v>3190</v>
      </c>
      <c r="G360" s="1108">
        <v>82</v>
      </c>
      <c r="H360" s="1105" t="s">
        <v>490</v>
      </c>
      <c r="I360" s="1105" t="s">
        <v>818</v>
      </c>
      <c r="J360" s="1105" t="s">
        <v>1502</v>
      </c>
      <c r="K360" s="1105" t="s">
        <v>3460</v>
      </c>
      <c r="L360" s="1105" t="s">
        <v>169</v>
      </c>
      <c r="M360" s="1105" t="s">
        <v>3461</v>
      </c>
      <c r="N360" s="1105" t="s">
        <v>587</v>
      </c>
      <c r="P360" s="1105" t="s">
        <v>691</v>
      </c>
      <c r="Q360" s="1105" t="s">
        <v>638</v>
      </c>
      <c r="R360" s="1105" t="s">
        <v>642</v>
      </c>
      <c r="S360" s="1108" t="s">
        <v>2169</v>
      </c>
      <c r="T360" s="1105" t="s">
        <v>645</v>
      </c>
      <c r="U360" s="1105" t="s">
        <v>497</v>
      </c>
      <c r="V360" s="1105" t="s">
        <v>17</v>
      </c>
      <c r="W360" s="1105" t="s">
        <v>649</v>
      </c>
      <c r="X360" s="1105" t="s">
        <v>44</v>
      </c>
      <c r="Y360" s="1105" t="s">
        <v>659</v>
      </c>
      <c r="Z360" s="1105" t="s">
        <v>908</v>
      </c>
      <c r="AA360" s="1108" t="s">
        <v>2170</v>
      </c>
      <c r="AB360" s="1105" t="s">
        <v>661</v>
      </c>
      <c r="AC360" s="1105" t="s">
        <v>58</v>
      </c>
      <c r="AD360" s="1105" t="s">
        <v>266</v>
      </c>
      <c r="AE360" s="1105" t="s">
        <v>691</v>
      </c>
      <c r="AG360" s="1105" t="s">
        <v>661</v>
      </c>
      <c r="AH360" s="1105" t="s">
        <v>392</v>
      </c>
      <c r="AI360" s="1105" t="s">
        <v>694</v>
      </c>
      <c r="AJ360" s="1105" t="s">
        <v>762</v>
      </c>
      <c r="AK360" s="1105" t="s">
        <v>762</v>
      </c>
      <c r="AL360" s="1105" t="s">
        <v>661</v>
      </c>
      <c r="AM360" s="1105" t="s">
        <v>1069</v>
      </c>
      <c r="AN360" s="1105" t="s">
        <v>632</v>
      </c>
      <c r="AO360" s="1105" t="s">
        <v>691</v>
      </c>
      <c r="AQ360" s="1105" t="s">
        <v>661</v>
      </c>
      <c r="AR360" s="1105" t="s">
        <v>530</v>
      </c>
      <c r="AS360" s="1105" t="s">
        <v>739</v>
      </c>
      <c r="AT360" s="1105" t="s">
        <v>547</v>
      </c>
      <c r="AV360" s="1105" t="s">
        <v>661</v>
      </c>
    </row>
    <row r="361" spans="1:63">
      <c r="A361" s="1105">
        <v>360</v>
      </c>
      <c r="B361" s="1105" t="s">
        <v>3186</v>
      </c>
      <c r="C361" s="1105" t="s">
        <v>3187</v>
      </c>
      <c r="D361" s="1105" t="s">
        <v>3189</v>
      </c>
      <c r="E361" s="1105" t="s">
        <v>2572</v>
      </c>
      <c r="F361" s="1105" t="s">
        <v>3190</v>
      </c>
      <c r="H361" s="1105" t="s">
        <v>1601</v>
      </c>
      <c r="I361" s="1105" t="s">
        <v>326</v>
      </c>
      <c r="J361" s="1105" t="s">
        <v>2533</v>
      </c>
      <c r="K361" s="1105" t="s">
        <v>3463</v>
      </c>
      <c r="L361" s="1105" t="s">
        <v>1366</v>
      </c>
      <c r="M361" s="1105" t="s">
        <v>787</v>
      </c>
      <c r="N361" s="1105" t="s">
        <v>1704</v>
      </c>
      <c r="P361" s="1105" t="s">
        <v>691</v>
      </c>
      <c r="Q361" s="1105" t="s">
        <v>638</v>
      </c>
      <c r="R361" s="1105" t="s">
        <v>642</v>
      </c>
      <c r="S361" s="1105" t="s">
        <v>2169</v>
      </c>
      <c r="T361" s="1105" t="s">
        <v>645</v>
      </c>
      <c r="U361" s="1105" t="s">
        <v>497</v>
      </c>
      <c r="V361" s="1105" t="s">
        <v>17</v>
      </c>
      <c r="W361" s="1105" t="s">
        <v>649</v>
      </c>
      <c r="X361" s="1105" t="s">
        <v>44</v>
      </c>
      <c r="Y361" s="1105" t="s">
        <v>659</v>
      </c>
      <c r="Z361" s="1105" t="s">
        <v>2794</v>
      </c>
      <c r="AA361" s="1108" t="s">
        <v>2170</v>
      </c>
      <c r="AB361" s="1105" t="s">
        <v>661</v>
      </c>
      <c r="AC361" s="1105" t="s">
        <v>58</v>
      </c>
      <c r="AD361" s="1105" t="s">
        <v>266</v>
      </c>
      <c r="AE361" s="1105" t="s">
        <v>691</v>
      </c>
      <c r="AG361" s="1105" t="s">
        <v>661</v>
      </c>
      <c r="AH361" s="1105" t="s">
        <v>1069</v>
      </c>
      <c r="AI361" s="1105" t="s">
        <v>632</v>
      </c>
      <c r="AJ361" s="1105" t="s">
        <v>691</v>
      </c>
      <c r="AL361" s="1105" t="s">
        <v>661</v>
      </c>
      <c r="AM361" s="1105" t="s">
        <v>530</v>
      </c>
      <c r="AN361" s="1105" t="s">
        <v>739</v>
      </c>
      <c r="AO361" s="1105" t="s">
        <v>151</v>
      </c>
      <c r="AQ361" s="1105" t="s">
        <v>661</v>
      </c>
    </row>
    <row r="362" spans="1:63">
      <c r="A362" s="1105">
        <v>361</v>
      </c>
      <c r="B362" s="1105" t="s">
        <v>3186</v>
      </c>
      <c r="C362" s="1105" t="s">
        <v>3187</v>
      </c>
      <c r="D362" s="1105" t="s">
        <v>3189</v>
      </c>
      <c r="E362" s="1105" t="s">
        <v>2572</v>
      </c>
      <c r="F362" s="1105" t="s">
        <v>3190</v>
      </c>
      <c r="H362" s="1105" t="s">
        <v>3464</v>
      </c>
      <c r="I362" s="1105" t="s">
        <v>3465</v>
      </c>
      <c r="J362" s="1105" t="s">
        <v>3120</v>
      </c>
      <c r="K362" s="1105" t="s">
        <v>3466</v>
      </c>
      <c r="L362" s="1105" t="s">
        <v>3467</v>
      </c>
      <c r="M362" s="1105" t="s">
        <v>3468</v>
      </c>
      <c r="N362" s="1105" t="s">
        <v>1830</v>
      </c>
      <c r="P362" s="1105" t="s">
        <v>691</v>
      </c>
      <c r="Q362" s="1105" t="s">
        <v>638</v>
      </c>
      <c r="R362" s="1105" t="s">
        <v>642</v>
      </c>
      <c r="S362" s="1108" t="s">
        <v>2169</v>
      </c>
      <c r="T362" s="1105" t="s">
        <v>645</v>
      </c>
      <c r="U362" s="1105" t="s">
        <v>497</v>
      </c>
      <c r="V362" s="1105" t="s">
        <v>17</v>
      </c>
      <c r="W362" s="1105" t="s">
        <v>649</v>
      </c>
      <c r="X362" s="1105" t="s">
        <v>44</v>
      </c>
      <c r="Y362" s="1105" t="s">
        <v>659</v>
      </c>
      <c r="Z362" s="1105" t="s">
        <v>2794</v>
      </c>
      <c r="AA362" s="1108" t="s">
        <v>2170</v>
      </c>
      <c r="AB362" s="1105" t="s">
        <v>661</v>
      </c>
      <c r="AC362" s="1105" t="s">
        <v>58</v>
      </c>
      <c r="AD362" s="1105" t="s">
        <v>266</v>
      </c>
      <c r="AE362" s="1105" t="s">
        <v>691</v>
      </c>
      <c r="AG362" s="1105" t="s">
        <v>661</v>
      </c>
      <c r="AH362" s="1105" t="s">
        <v>1069</v>
      </c>
      <c r="AI362" s="1105" t="s">
        <v>632</v>
      </c>
      <c r="AJ362" s="1105" t="s">
        <v>691</v>
      </c>
      <c r="AL362" s="1105" t="s">
        <v>661</v>
      </c>
      <c r="AM362" s="1105" t="s">
        <v>530</v>
      </c>
      <c r="AN362" s="1105" t="s">
        <v>739</v>
      </c>
      <c r="AO362" s="1105" t="s">
        <v>776</v>
      </c>
      <c r="AQ362" s="1105" t="s">
        <v>661</v>
      </c>
    </row>
    <row r="363" spans="1:63">
      <c r="A363" s="1105">
        <v>362</v>
      </c>
      <c r="B363" s="1105" t="s">
        <v>3186</v>
      </c>
      <c r="C363" s="1105" t="s">
        <v>3187</v>
      </c>
      <c r="D363" s="1105" t="s">
        <v>3189</v>
      </c>
      <c r="E363" s="1105" t="s">
        <v>2572</v>
      </c>
      <c r="F363" s="1105" t="s">
        <v>3190</v>
      </c>
      <c r="H363" s="1105" t="s">
        <v>3469</v>
      </c>
      <c r="I363" s="1105" t="s">
        <v>2538</v>
      </c>
      <c r="J363" s="1105" t="s">
        <v>953</v>
      </c>
      <c r="K363" s="1105" t="s">
        <v>445</v>
      </c>
      <c r="L363" s="1105" t="s">
        <v>646</v>
      </c>
      <c r="M363" s="1105" t="s">
        <v>939</v>
      </c>
      <c r="N363" s="1105" t="s">
        <v>1999</v>
      </c>
      <c r="P363" s="1105" t="s">
        <v>691</v>
      </c>
      <c r="Q363" s="1105" t="s">
        <v>638</v>
      </c>
      <c r="R363" s="1105" t="s">
        <v>642</v>
      </c>
      <c r="S363" s="1108" t="s">
        <v>2169</v>
      </c>
      <c r="T363" s="1105" t="s">
        <v>645</v>
      </c>
      <c r="U363" s="1105" t="s">
        <v>497</v>
      </c>
      <c r="V363" s="1105" t="s">
        <v>17</v>
      </c>
      <c r="W363" s="1105" t="s">
        <v>649</v>
      </c>
      <c r="X363" s="1105" t="s">
        <v>44</v>
      </c>
      <c r="Y363" s="1105" t="s">
        <v>659</v>
      </c>
      <c r="Z363" s="1105" t="s">
        <v>781</v>
      </c>
      <c r="AA363" s="1108" t="s">
        <v>2170</v>
      </c>
      <c r="AB363" s="1105" t="s">
        <v>661</v>
      </c>
      <c r="AC363" s="1105" t="s">
        <v>58</v>
      </c>
      <c r="AD363" s="1105" t="s">
        <v>266</v>
      </c>
      <c r="AE363" s="1105" t="s">
        <v>691</v>
      </c>
      <c r="AG363" s="1105" t="s">
        <v>661</v>
      </c>
      <c r="AH363" s="1105" t="s">
        <v>1069</v>
      </c>
      <c r="AI363" s="1105" t="s">
        <v>632</v>
      </c>
      <c r="AJ363" s="1105" t="s">
        <v>691</v>
      </c>
      <c r="AL363" s="1105" t="s">
        <v>661</v>
      </c>
      <c r="AM363" s="1105" t="s">
        <v>530</v>
      </c>
      <c r="AN363" s="1105" t="s">
        <v>739</v>
      </c>
      <c r="AO363" s="1105" t="s">
        <v>328</v>
      </c>
      <c r="AQ363" s="1105" t="s">
        <v>661</v>
      </c>
    </row>
    <row r="364" spans="1:63">
      <c r="A364" s="1105">
        <v>363</v>
      </c>
      <c r="B364" s="1105" t="s">
        <v>3186</v>
      </c>
      <c r="C364" s="1105" t="s">
        <v>3187</v>
      </c>
      <c r="D364" s="1105" t="s">
        <v>3189</v>
      </c>
      <c r="E364" s="1105" t="s">
        <v>2572</v>
      </c>
      <c r="F364" s="1105" t="s">
        <v>3190</v>
      </c>
      <c r="H364" s="1105" t="s">
        <v>3470</v>
      </c>
      <c r="I364" s="1105" t="s">
        <v>2669</v>
      </c>
      <c r="J364" s="1105" t="s">
        <v>3471</v>
      </c>
      <c r="K364" s="1105" t="s">
        <v>1454</v>
      </c>
      <c r="L364" s="1105" t="s">
        <v>3472</v>
      </c>
      <c r="M364" s="1105" t="s">
        <v>3474</v>
      </c>
      <c r="N364" s="1105" t="s">
        <v>3475</v>
      </c>
      <c r="P364" s="1105" t="s">
        <v>691</v>
      </c>
      <c r="Q364" s="1105" t="s">
        <v>638</v>
      </c>
      <c r="R364" s="1105" t="s">
        <v>642</v>
      </c>
      <c r="S364" s="1108" t="s">
        <v>2169</v>
      </c>
      <c r="T364" s="1105" t="s">
        <v>645</v>
      </c>
      <c r="U364" s="1105" t="s">
        <v>497</v>
      </c>
      <c r="V364" s="1105" t="s">
        <v>17</v>
      </c>
      <c r="W364" s="1105" t="s">
        <v>649</v>
      </c>
      <c r="X364" s="1105" t="s">
        <v>44</v>
      </c>
      <c r="Y364" s="1105" t="s">
        <v>659</v>
      </c>
      <c r="Z364" s="1105" t="s">
        <v>2794</v>
      </c>
      <c r="AA364" s="1108" t="s">
        <v>2170</v>
      </c>
      <c r="AB364" s="1105" t="s">
        <v>661</v>
      </c>
      <c r="AC364" s="1105" t="s">
        <v>58</v>
      </c>
      <c r="AD364" s="1105" t="s">
        <v>266</v>
      </c>
      <c r="AE364" s="1105" t="s">
        <v>691</v>
      </c>
      <c r="AG364" s="1105" t="s">
        <v>661</v>
      </c>
      <c r="AH364" s="1105" t="s">
        <v>1069</v>
      </c>
      <c r="AI364" s="1105" t="s">
        <v>632</v>
      </c>
      <c r="AJ364" s="1105" t="s">
        <v>691</v>
      </c>
      <c r="AL364" s="1105" t="s">
        <v>661</v>
      </c>
      <c r="AM364" s="1105" t="s">
        <v>530</v>
      </c>
      <c r="AN364" s="1105" t="s">
        <v>739</v>
      </c>
      <c r="AO364" s="1105" t="s">
        <v>888</v>
      </c>
      <c r="AQ364" s="1105" t="s">
        <v>661</v>
      </c>
    </row>
    <row r="365" spans="1:63">
      <c r="A365" s="1105">
        <v>364</v>
      </c>
      <c r="B365" s="1105" t="s">
        <v>3186</v>
      </c>
      <c r="C365" s="1105" t="s">
        <v>3187</v>
      </c>
      <c r="D365" s="1105" t="s">
        <v>3189</v>
      </c>
      <c r="E365" s="1105" t="s">
        <v>2572</v>
      </c>
      <c r="F365" s="1105" t="s">
        <v>3190</v>
      </c>
      <c r="H365" s="1105" t="s">
        <v>3477</v>
      </c>
      <c r="I365" s="1105" t="s">
        <v>3479</v>
      </c>
      <c r="J365" s="1105" t="s">
        <v>855</v>
      </c>
      <c r="K365" s="1105" t="s">
        <v>3025</v>
      </c>
      <c r="L365" s="1105" t="s">
        <v>3480</v>
      </c>
      <c r="M365" s="1105" t="s">
        <v>3481</v>
      </c>
      <c r="N365" s="1105" t="s">
        <v>3482</v>
      </c>
      <c r="P365" s="1105" t="s">
        <v>691</v>
      </c>
      <c r="Q365" s="1105" t="s">
        <v>638</v>
      </c>
      <c r="R365" s="1105" t="s">
        <v>642</v>
      </c>
      <c r="S365" s="1108" t="s">
        <v>2169</v>
      </c>
      <c r="T365" s="1105" t="s">
        <v>645</v>
      </c>
      <c r="U365" s="1105" t="s">
        <v>497</v>
      </c>
      <c r="V365" s="1105" t="s">
        <v>17</v>
      </c>
      <c r="W365" s="1105" t="s">
        <v>649</v>
      </c>
      <c r="X365" s="1105" t="s">
        <v>44</v>
      </c>
      <c r="Y365" s="1105" t="s">
        <v>659</v>
      </c>
      <c r="Z365" s="1105" t="s">
        <v>2794</v>
      </c>
      <c r="AA365" s="1108" t="s">
        <v>2170</v>
      </c>
      <c r="AB365" s="1105" t="s">
        <v>661</v>
      </c>
      <c r="AC365" s="1105" t="s">
        <v>58</v>
      </c>
      <c r="AD365" s="1105" t="s">
        <v>266</v>
      </c>
      <c r="AE365" s="1105" t="s">
        <v>691</v>
      </c>
      <c r="AG365" s="1105" t="s">
        <v>661</v>
      </c>
      <c r="AH365" s="1105" t="s">
        <v>1069</v>
      </c>
      <c r="AI365" s="1105" t="s">
        <v>632</v>
      </c>
      <c r="AJ365" s="1105" t="s">
        <v>691</v>
      </c>
      <c r="AL365" s="1105" t="s">
        <v>661</v>
      </c>
      <c r="AM365" s="1105" t="s">
        <v>530</v>
      </c>
      <c r="AN365" s="1105" t="s">
        <v>739</v>
      </c>
      <c r="AO365" s="1105" t="s">
        <v>1276</v>
      </c>
      <c r="AQ365" s="1105" t="s">
        <v>661</v>
      </c>
    </row>
    <row r="366" spans="1:63">
      <c r="A366" s="1105">
        <v>365</v>
      </c>
      <c r="B366" s="1105" t="s">
        <v>3186</v>
      </c>
      <c r="C366" s="1105" t="s">
        <v>3187</v>
      </c>
      <c r="D366" s="1105" t="s">
        <v>3189</v>
      </c>
      <c r="E366" s="1105" t="s">
        <v>2572</v>
      </c>
      <c r="F366" s="1105" t="s">
        <v>3190</v>
      </c>
      <c r="G366" s="1108">
        <v>82</v>
      </c>
      <c r="H366" s="1105" t="s">
        <v>3483</v>
      </c>
      <c r="I366" s="1105" t="s">
        <v>3485</v>
      </c>
      <c r="J366" s="1105" t="s">
        <v>713</v>
      </c>
      <c r="K366" s="1105" t="s">
        <v>2284</v>
      </c>
      <c r="L366" s="1105" t="s">
        <v>2572</v>
      </c>
      <c r="M366" s="1105" t="s">
        <v>1163</v>
      </c>
      <c r="N366" s="1105" t="s">
        <v>3486</v>
      </c>
      <c r="P366" s="1105" t="s">
        <v>691</v>
      </c>
      <c r="Q366" s="1105" t="s">
        <v>638</v>
      </c>
      <c r="R366" s="1105" t="s">
        <v>642</v>
      </c>
      <c r="S366" s="1108" t="s">
        <v>3488</v>
      </c>
      <c r="T366" s="1105" t="s">
        <v>645</v>
      </c>
      <c r="U366" s="1105" t="s">
        <v>497</v>
      </c>
      <c r="V366" s="1105" t="s">
        <v>17</v>
      </c>
      <c r="W366" s="1105" t="s">
        <v>649</v>
      </c>
      <c r="X366" s="1105" t="s">
        <v>44</v>
      </c>
      <c r="Y366" s="1105" t="s">
        <v>659</v>
      </c>
      <c r="Z366" s="1105" t="s">
        <v>908</v>
      </c>
      <c r="AA366" s="1108" t="s">
        <v>2170</v>
      </c>
      <c r="AB366" s="1105" t="s">
        <v>661</v>
      </c>
      <c r="AC366" s="1105" t="s">
        <v>58</v>
      </c>
      <c r="AD366" s="1105" t="s">
        <v>266</v>
      </c>
      <c r="AE366" s="1105" t="s">
        <v>691</v>
      </c>
      <c r="AG366" s="1105" t="s">
        <v>661</v>
      </c>
      <c r="AH366" s="1105" t="s">
        <v>69</v>
      </c>
      <c r="AI366" s="1105" t="s">
        <v>450</v>
      </c>
      <c r="AJ366" s="1105" t="s">
        <v>691</v>
      </c>
      <c r="AL366" s="1105" t="s">
        <v>661</v>
      </c>
      <c r="AM366" s="1105" t="s">
        <v>109</v>
      </c>
      <c r="AN366" s="1105" t="s">
        <v>84</v>
      </c>
      <c r="AO366" s="1105" t="s">
        <v>3080</v>
      </c>
      <c r="AP366" s="1108" t="s">
        <v>2170</v>
      </c>
      <c r="AQ366" s="1105" t="s">
        <v>661</v>
      </c>
      <c r="AR366" s="1108" t="s">
        <v>72</v>
      </c>
      <c r="AS366" s="1108" t="s">
        <v>718</v>
      </c>
      <c r="AT366" s="1108" t="s">
        <v>691</v>
      </c>
      <c r="AU366" s="1108" t="s">
        <v>2170</v>
      </c>
      <c r="AV366" s="1108" t="s">
        <v>661</v>
      </c>
      <c r="AW366" s="1108" t="s">
        <v>392</v>
      </c>
      <c r="AX366" s="1108" t="s">
        <v>694</v>
      </c>
      <c r="AY366" s="1108" t="s">
        <v>1088</v>
      </c>
      <c r="BA366" s="1108" t="s">
        <v>661</v>
      </c>
      <c r="BB366" s="1108" t="s">
        <v>1069</v>
      </c>
      <c r="BC366" s="1108" t="s">
        <v>632</v>
      </c>
      <c r="BD366" s="1108" t="s">
        <v>908</v>
      </c>
      <c r="BF366" s="1108" t="s">
        <v>661</v>
      </c>
      <c r="BG366" s="1108" t="s">
        <v>530</v>
      </c>
      <c r="BH366" s="1108" t="s">
        <v>739</v>
      </c>
      <c r="BI366" s="1108" t="s">
        <v>888</v>
      </c>
      <c r="BJ366" s="1108" t="s">
        <v>434</v>
      </c>
      <c r="BK366" s="1108" t="s">
        <v>661</v>
      </c>
    </row>
    <row r="367" spans="1:63">
      <c r="A367" s="1105">
        <v>366</v>
      </c>
      <c r="B367" s="1105" t="s">
        <v>3489</v>
      </c>
      <c r="C367" s="1105" t="s">
        <v>3490</v>
      </c>
      <c r="D367" s="1105" t="s">
        <v>2242</v>
      </c>
      <c r="E367" s="1105" t="s">
        <v>1160</v>
      </c>
      <c r="F367" s="1105" t="s">
        <v>708</v>
      </c>
      <c r="G367" s="1105">
        <v>2</v>
      </c>
      <c r="H367" s="1105" t="s">
        <v>1850</v>
      </c>
      <c r="I367" s="1105" t="s">
        <v>218</v>
      </c>
      <c r="J367" s="1105" t="s">
        <v>1892</v>
      </c>
      <c r="K367" s="1105" t="s">
        <v>2525</v>
      </c>
      <c r="L367" s="1105" t="s">
        <v>1759</v>
      </c>
      <c r="M367" s="1105" t="s">
        <v>2573</v>
      </c>
      <c r="N367" s="1105" t="s">
        <v>2614</v>
      </c>
      <c r="P367" s="1105" t="s">
        <v>691</v>
      </c>
      <c r="Q367" s="1105" t="s">
        <v>638</v>
      </c>
      <c r="R367" s="1105" t="s">
        <v>642</v>
      </c>
      <c r="S367" s="1108" t="s">
        <v>2169</v>
      </c>
      <c r="T367" s="1105" t="s">
        <v>645</v>
      </c>
      <c r="U367" s="1105" t="s">
        <v>497</v>
      </c>
      <c r="V367" s="1105" t="s">
        <v>17</v>
      </c>
      <c r="W367" s="1105" t="s">
        <v>649</v>
      </c>
      <c r="X367" s="1105" t="s">
        <v>44</v>
      </c>
      <c r="Y367" s="1105" t="s">
        <v>659</v>
      </c>
      <c r="Z367" s="1105" t="s">
        <v>691</v>
      </c>
      <c r="AA367" s="1108" t="s">
        <v>2170</v>
      </c>
      <c r="AB367" s="1105" t="s">
        <v>661</v>
      </c>
      <c r="AC367" s="1105" t="s">
        <v>58</v>
      </c>
      <c r="AD367" s="1105" t="s">
        <v>266</v>
      </c>
      <c r="AE367" s="1105" t="s">
        <v>691</v>
      </c>
      <c r="AG367" s="1105" t="s">
        <v>661</v>
      </c>
      <c r="AH367" s="1105" t="s">
        <v>109</v>
      </c>
      <c r="AI367" s="1105" t="s">
        <v>84</v>
      </c>
      <c r="AJ367" s="1105" t="s">
        <v>328</v>
      </c>
      <c r="AL367" s="1105" t="s">
        <v>661</v>
      </c>
      <c r="AM367" s="1105" t="s">
        <v>1069</v>
      </c>
      <c r="AN367" s="1105" t="s">
        <v>632</v>
      </c>
      <c r="AO367" s="1105" t="s">
        <v>691</v>
      </c>
      <c r="AQ367" s="1105" t="s">
        <v>661</v>
      </c>
      <c r="AR367" s="1108" t="s">
        <v>530</v>
      </c>
      <c r="AS367" s="1108" t="s">
        <v>739</v>
      </c>
      <c r="AT367" s="1108" t="s">
        <v>691</v>
      </c>
      <c r="AV367" s="1108" t="s">
        <v>661</v>
      </c>
    </row>
    <row r="368" spans="1:63">
      <c r="A368" s="1105">
        <v>367</v>
      </c>
      <c r="B368" s="1105" t="s">
        <v>3489</v>
      </c>
      <c r="C368" s="1105" t="s">
        <v>3490</v>
      </c>
      <c r="D368" s="1105" t="s">
        <v>2242</v>
      </c>
      <c r="E368" s="1105" t="s">
        <v>1160</v>
      </c>
      <c r="F368" s="1105" t="s">
        <v>708</v>
      </c>
      <c r="H368" s="1105" t="s">
        <v>867</v>
      </c>
      <c r="I368" s="1105" t="s">
        <v>1613</v>
      </c>
      <c r="J368" s="1105" t="s">
        <v>3491</v>
      </c>
      <c r="K368" s="1105" t="s">
        <v>3492</v>
      </c>
      <c r="L368" s="1105" t="s">
        <v>3495</v>
      </c>
      <c r="M368" s="1105" t="s">
        <v>3496</v>
      </c>
      <c r="N368" s="1105" t="s">
        <v>2180</v>
      </c>
      <c r="P368" s="1105" t="s">
        <v>691</v>
      </c>
      <c r="Q368" s="1105" t="s">
        <v>638</v>
      </c>
      <c r="R368" s="1105" t="s">
        <v>642</v>
      </c>
      <c r="S368" s="1108" t="s">
        <v>2169</v>
      </c>
      <c r="T368" s="1105" t="s">
        <v>645</v>
      </c>
      <c r="U368" s="1105" t="s">
        <v>497</v>
      </c>
      <c r="V368" s="1105" t="s">
        <v>17</v>
      </c>
      <c r="W368" s="1105" t="s">
        <v>649</v>
      </c>
      <c r="X368" s="1105" t="s">
        <v>44</v>
      </c>
      <c r="Y368" s="1105" t="s">
        <v>659</v>
      </c>
      <c r="Z368" s="1105" t="s">
        <v>2836</v>
      </c>
      <c r="AA368" s="1108" t="s">
        <v>2170</v>
      </c>
      <c r="AB368" s="1105" t="s">
        <v>661</v>
      </c>
      <c r="AC368" s="1105" t="s">
        <v>58</v>
      </c>
      <c r="AD368" s="1105" t="s">
        <v>266</v>
      </c>
      <c r="AE368" s="1105" t="s">
        <v>691</v>
      </c>
      <c r="AG368" s="1105" t="s">
        <v>661</v>
      </c>
      <c r="AH368" s="1105" t="s">
        <v>1069</v>
      </c>
      <c r="AI368" s="1105" t="s">
        <v>632</v>
      </c>
      <c r="AJ368" s="1105" t="s">
        <v>691</v>
      </c>
      <c r="AL368" s="1105" t="s">
        <v>661</v>
      </c>
      <c r="AM368" s="1108" t="s">
        <v>530</v>
      </c>
      <c r="AN368" s="1108" t="s">
        <v>739</v>
      </c>
      <c r="AO368" s="1108" t="s">
        <v>940</v>
      </c>
      <c r="AQ368" s="1108" t="s">
        <v>661</v>
      </c>
    </row>
    <row r="369" spans="1:58">
      <c r="A369" s="1105">
        <v>368</v>
      </c>
      <c r="B369" s="1105" t="s">
        <v>3497</v>
      </c>
      <c r="C369" s="1105" t="s">
        <v>1841</v>
      </c>
      <c r="D369" s="1105" t="s">
        <v>166</v>
      </c>
      <c r="E369" s="1105" t="s">
        <v>3498</v>
      </c>
      <c r="F369" s="1105" t="s">
        <v>346</v>
      </c>
      <c r="G369" s="1108">
        <v>1</v>
      </c>
      <c r="H369" s="1105" t="s">
        <v>3499</v>
      </c>
      <c r="I369" s="1105" t="s">
        <v>346</v>
      </c>
      <c r="J369" s="1105" t="s">
        <v>3497</v>
      </c>
      <c r="K369" s="1105" t="s">
        <v>1742</v>
      </c>
      <c r="L369" s="1105" t="s">
        <v>3498</v>
      </c>
      <c r="M369" s="1105" t="s">
        <v>166</v>
      </c>
      <c r="N369" s="1105" t="s">
        <v>3500</v>
      </c>
      <c r="P369" s="1105" t="s">
        <v>3501</v>
      </c>
      <c r="Q369" s="1105" t="s">
        <v>638</v>
      </c>
      <c r="R369" s="1105" t="s">
        <v>642</v>
      </c>
      <c r="S369" s="1108" t="s">
        <v>296</v>
      </c>
      <c r="T369" s="1105" t="s">
        <v>645</v>
      </c>
      <c r="U369" s="1105" t="s">
        <v>497</v>
      </c>
      <c r="V369" s="1105" t="s">
        <v>17</v>
      </c>
      <c r="W369" s="1105" t="s">
        <v>649</v>
      </c>
      <c r="X369" s="1105" t="s">
        <v>58</v>
      </c>
      <c r="Y369" s="1105" t="s">
        <v>266</v>
      </c>
      <c r="Z369" s="1105" t="s">
        <v>3501</v>
      </c>
      <c r="AB369" s="1105" t="s">
        <v>661</v>
      </c>
      <c r="AC369" s="1105" t="s">
        <v>69</v>
      </c>
      <c r="AD369" s="1105" t="s">
        <v>450</v>
      </c>
      <c r="AE369" s="1105" t="s">
        <v>3501</v>
      </c>
      <c r="AG369" s="1105" t="s">
        <v>661</v>
      </c>
      <c r="AH369" s="1105" t="s">
        <v>392</v>
      </c>
      <c r="AI369" s="1105" t="s">
        <v>694</v>
      </c>
      <c r="AJ369" s="1105" t="s">
        <v>3501</v>
      </c>
      <c r="AL369" s="1105" t="s">
        <v>661</v>
      </c>
      <c r="AM369" s="1108" t="s">
        <v>1069</v>
      </c>
      <c r="AN369" s="1108" t="s">
        <v>632</v>
      </c>
      <c r="AO369" s="1108" t="s">
        <v>3501</v>
      </c>
      <c r="AQ369" s="1108" t="s">
        <v>661</v>
      </c>
    </row>
    <row r="370" spans="1:58">
      <c r="A370" s="1105">
        <v>369</v>
      </c>
      <c r="B370" s="1105" t="s">
        <v>829</v>
      </c>
      <c r="C370" s="1105" t="s">
        <v>3000</v>
      </c>
      <c r="D370" s="1105" t="s">
        <v>3001</v>
      </c>
      <c r="E370" s="1105" t="s">
        <v>2903</v>
      </c>
      <c r="F370" s="1105" t="s">
        <v>3503</v>
      </c>
      <c r="G370" s="1108">
        <v>1</v>
      </c>
      <c r="H370" s="1105" t="s">
        <v>3397</v>
      </c>
      <c r="I370" s="1105" t="s">
        <v>3503</v>
      </c>
      <c r="J370" s="1105" t="s">
        <v>829</v>
      </c>
      <c r="K370" s="1105" t="s">
        <v>3000</v>
      </c>
      <c r="L370" s="1105" t="s">
        <v>2903</v>
      </c>
      <c r="M370" s="1105" t="s">
        <v>3001</v>
      </c>
      <c r="N370" s="1105" t="s">
        <v>3504</v>
      </c>
      <c r="P370" s="1105" t="s">
        <v>691</v>
      </c>
      <c r="Q370" s="1105" t="s">
        <v>638</v>
      </c>
      <c r="R370" s="1105" t="s">
        <v>642</v>
      </c>
      <c r="T370" s="1105" t="s">
        <v>645</v>
      </c>
      <c r="U370" s="1105" t="s">
        <v>497</v>
      </c>
      <c r="V370" s="1105" t="s">
        <v>17</v>
      </c>
      <c r="W370" s="1105" t="s">
        <v>649</v>
      </c>
      <c r="X370" s="1105" t="s">
        <v>69</v>
      </c>
      <c r="Y370" s="1105" t="s">
        <v>450</v>
      </c>
      <c r="Z370" s="1105" t="s">
        <v>691</v>
      </c>
      <c r="AB370" s="1105" t="s">
        <v>661</v>
      </c>
    </row>
    <row r="371" spans="1:58">
      <c r="A371" s="1105">
        <v>370</v>
      </c>
      <c r="B371" s="1105" t="s">
        <v>3505</v>
      </c>
      <c r="C371" s="1105" t="s">
        <v>740</v>
      </c>
      <c r="D371" s="1105" t="s">
        <v>3001</v>
      </c>
      <c r="E371" s="1105" t="s">
        <v>2791</v>
      </c>
      <c r="F371" s="1105" t="s">
        <v>3361</v>
      </c>
      <c r="G371" s="1108">
        <v>1</v>
      </c>
      <c r="H371" s="1105" t="s">
        <v>2592</v>
      </c>
      <c r="I371" s="1105" t="s">
        <v>3361</v>
      </c>
      <c r="J371" s="1105" t="s">
        <v>3505</v>
      </c>
      <c r="K371" s="1105" t="s">
        <v>740</v>
      </c>
      <c r="L371" s="1105" t="s">
        <v>2791</v>
      </c>
      <c r="M371" s="1105" t="s">
        <v>3001</v>
      </c>
      <c r="N371" s="1105" t="s">
        <v>3506</v>
      </c>
      <c r="P371" s="1105" t="s">
        <v>1276</v>
      </c>
      <c r="Q371" s="1105" t="s">
        <v>638</v>
      </c>
      <c r="R371" s="1105" t="s">
        <v>642</v>
      </c>
      <c r="T371" s="1105" t="s">
        <v>645</v>
      </c>
      <c r="U371" s="1105" t="s">
        <v>497</v>
      </c>
      <c r="V371" s="1105" t="s">
        <v>17</v>
      </c>
      <c r="W371" s="1105" t="s">
        <v>649</v>
      </c>
      <c r="X371" s="1105" t="s">
        <v>30</v>
      </c>
      <c r="Y371" s="1105" t="s">
        <v>1589</v>
      </c>
      <c r="Z371" s="1105" t="s">
        <v>1276</v>
      </c>
      <c r="AA371" s="1108" t="s">
        <v>1276</v>
      </c>
      <c r="AB371" s="1105" t="s">
        <v>224</v>
      </c>
      <c r="AC371" s="1105" t="s">
        <v>530</v>
      </c>
      <c r="AD371" s="1105" t="s">
        <v>739</v>
      </c>
      <c r="AE371" s="1105" t="s">
        <v>350</v>
      </c>
      <c r="AG371" s="1105" t="s">
        <v>224</v>
      </c>
    </row>
    <row r="372" spans="1:58">
      <c r="A372" s="1105">
        <v>371</v>
      </c>
      <c r="B372" s="1105" t="s">
        <v>3507</v>
      </c>
      <c r="C372" s="1105" t="s">
        <v>3509</v>
      </c>
      <c r="D372" s="1105" t="s">
        <v>3271</v>
      </c>
      <c r="E372" s="1105" t="s">
        <v>3511</v>
      </c>
      <c r="F372" s="1105" t="s">
        <v>2131</v>
      </c>
      <c r="G372" s="1105">
        <v>1</v>
      </c>
      <c r="H372" s="1105" t="s">
        <v>3512</v>
      </c>
      <c r="I372" s="1105" t="s">
        <v>2131</v>
      </c>
      <c r="J372" s="1105" t="s">
        <v>3507</v>
      </c>
      <c r="K372" s="1105" t="s">
        <v>3209</v>
      </c>
      <c r="L372" s="1105" t="s">
        <v>3511</v>
      </c>
      <c r="M372" s="1105" t="s">
        <v>3271</v>
      </c>
      <c r="N372" s="1105" t="s">
        <v>3514</v>
      </c>
      <c r="P372" s="1105" t="s">
        <v>691</v>
      </c>
      <c r="Q372" s="1105" t="s">
        <v>638</v>
      </c>
      <c r="R372" s="1105" t="s">
        <v>642</v>
      </c>
      <c r="T372" s="1105" t="s">
        <v>645</v>
      </c>
      <c r="U372" s="1105" t="s">
        <v>497</v>
      </c>
      <c r="V372" s="1105" t="s">
        <v>17</v>
      </c>
      <c r="W372" s="1105" t="s">
        <v>649</v>
      </c>
      <c r="X372" s="1105" t="s">
        <v>58</v>
      </c>
      <c r="Y372" s="1105" t="s">
        <v>266</v>
      </c>
      <c r="Z372" s="1105" t="s">
        <v>691</v>
      </c>
      <c r="AA372" s="1108" t="s">
        <v>626</v>
      </c>
      <c r="AB372" s="1105" t="s">
        <v>661</v>
      </c>
      <c r="AC372" s="1105" t="s">
        <v>392</v>
      </c>
      <c r="AD372" s="1105" t="s">
        <v>694</v>
      </c>
      <c r="AE372" s="1105" t="s">
        <v>781</v>
      </c>
      <c r="AF372" s="1108" t="s">
        <v>129</v>
      </c>
      <c r="AG372" s="1105" t="s">
        <v>661</v>
      </c>
      <c r="AH372" s="1105" t="s">
        <v>1069</v>
      </c>
      <c r="AI372" s="1105" t="s">
        <v>632</v>
      </c>
      <c r="AJ372" s="1105" t="s">
        <v>691</v>
      </c>
      <c r="AK372" s="1108" t="s">
        <v>626</v>
      </c>
      <c r="AL372" s="1105" t="s">
        <v>661</v>
      </c>
      <c r="AM372" s="1105" t="s">
        <v>530</v>
      </c>
      <c r="AN372" s="1105" t="s">
        <v>739</v>
      </c>
      <c r="AO372" s="1105" t="s">
        <v>781</v>
      </c>
      <c r="AQ372" s="1105" t="s">
        <v>661</v>
      </c>
    </row>
    <row r="373" spans="1:58">
      <c r="A373" s="1105">
        <v>372</v>
      </c>
      <c r="B373" s="1105" t="s">
        <v>393</v>
      </c>
      <c r="C373" s="1105" t="s">
        <v>3515</v>
      </c>
      <c r="D373" s="1105" t="s">
        <v>3354</v>
      </c>
      <c r="E373" s="1105" t="s">
        <v>1855</v>
      </c>
      <c r="F373" s="1105" t="s">
        <v>3516</v>
      </c>
      <c r="G373" s="1105">
        <v>1</v>
      </c>
      <c r="H373" s="1105" t="s">
        <v>3517</v>
      </c>
      <c r="I373" s="1105" t="s">
        <v>3516</v>
      </c>
      <c r="J373" s="1105" t="s">
        <v>393</v>
      </c>
      <c r="K373" s="1105" t="s">
        <v>3449</v>
      </c>
      <c r="L373" s="1105" t="s">
        <v>1855</v>
      </c>
      <c r="M373" s="1105" t="s">
        <v>3354</v>
      </c>
      <c r="N373" s="1105" t="s">
        <v>2932</v>
      </c>
      <c r="P373" s="1105" t="s">
        <v>691</v>
      </c>
      <c r="Q373" s="1105" t="s">
        <v>638</v>
      </c>
      <c r="R373" s="1105" t="s">
        <v>642</v>
      </c>
      <c r="T373" s="1105" t="s">
        <v>645</v>
      </c>
      <c r="U373" s="1105" t="s">
        <v>497</v>
      </c>
      <c r="V373" s="1105" t="s">
        <v>17</v>
      </c>
      <c r="W373" s="1105" t="s">
        <v>649</v>
      </c>
      <c r="X373" s="1105" t="s">
        <v>69</v>
      </c>
      <c r="Y373" s="1105" t="s">
        <v>450</v>
      </c>
      <c r="Z373" s="1105" t="s">
        <v>762</v>
      </c>
      <c r="AB373" s="1105" t="s">
        <v>224</v>
      </c>
    </row>
    <row r="374" spans="1:58">
      <c r="A374" s="1105">
        <v>373</v>
      </c>
      <c r="B374" s="1105" t="s">
        <v>3508</v>
      </c>
      <c r="C374" s="1105" t="s">
        <v>3518</v>
      </c>
      <c r="D374" s="1105" t="s">
        <v>2622</v>
      </c>
      <c r="E374" s="1105" t="s">
        <v>3520</v>
      </c>
      <c r="F374" s="1105" t="s">
        <v>3521</v>
      </c>
      <c r="G374" s="1108">
        <v>1</v>
      </c>
      <c r="H374" s="1105" t="s">
        <v>333</v>
      </c>
      <c r="I374" s="1105" t="s">
        <v>3522</v>
      </c>
      <c r="J374" s="1105" t="s">
        <v>3523</v>
      </c>
      <c r="K374" s="1105" t="s">
        <v>3524</v>
      </c>
      <c r="L374" s="1105" t="s">
        <v>1484</v>
      </c>
      <c r="M374" s="1105" t="s">
        <v>2622</v>
      </c>
      <c r="N374" s="1105" t="s">
        <v>3526</v>
      </c>
      <c r="P374" s="1105" t="s">
        <v>691</v>
      </c>
      <c r="Q374" s="1105" t="s">
        <v>638</v>
      </c>
      <c r="R374" s="1105" t="s">
        <v>642</v>
      </c>
      <c r="S374" s="1108" t="s">
        <v>3527</v>
      </c>
      <c r="T374" s="1105" t="s">
        <v>645</v>
      </c>
      <c r="U374" s="1105" t="s">
        <v>497</v>
      </c>
      <c r="V374" s="1105" t="s">
        <v>17</v>
      </c>
      <c r="W374" s="1105" t="s">
        <v>649</v>
      </c>
      <c r="X374" s="1105" t="s">
        <v>44</v>
      </c>
      <c r="Y374" s="1105" t="s">
        <v>659</v>
      </c>
      <c r="Z374" s="1105" t="s">
        <v>691</v>
      </c>
      <c r="AB374" s="1105" t="s">
        <v>224</v>
      </c>
      <c r="AC374" s="1105" t="s">
        <v>109</v>
      </c>
      <c r="AD374" s="1105" t="s">
        <v>84</v>
      </c>
      <c r="AE374" s="1105" t="s">
        <v>691</v>
      </c>
      <c r="AG374" s="1105" t="s">
        <v>224</v>
      </c>
      <c r="AH374" s="1105" t="s">
        <v>72</v>
      </c>
      <c r="AI374" s="1105" t="s">
        <v>718</v>
      </c>
      <c r="AJ374" s="1105" t="s">
        <v>691</v>
      </c>
      <c r="AL374" s="1105" t="s">
        <v>224</v>
      </c>
      <c r="AM374" s="1105" t="s">
        <v>556</v>
      </c>
      <c r="AN374" s="1105" t="s">
        <v>1100</v>
      </c>
      <c r="AO374" s="1105" t="s">
        <v>1151</v>
      </c>
      <c r="AP374" s="1108" t="s">
        <v>852</v>
      </c>
      <c r="AQ374" s="1105" t="s">
        <v>224</v>
      </c>
      <c r="AR374" s="1105" t="s">
        <v>1097</v>
      </c>
      <c r="AS374" s="1105" t="s">
        <v>553</v>
      </c>
      <c r="AT374" s="1105" t="s">
        <v>691</v>
      </c>
      <c r="AU374" s="1108" t="s">
        <v>1151</v>
      </c>
      <c r="AV374" s="1105" t="s">
        <v>224</v>
      </c>
    </row>
    <row r="375" spans="1:58">
      <c r="A375" s="1105">
        <v>374</v>
      </c>
      <c r="B375" s="1105" t="s">
        <v>1828</v>
      </c>
      <c r="C375" s="1105" t="s">
        <v>2964</v>
      </c>
      <c r="D375" s="1105" t="s">
        <v>834</v>
      </c>
      <c r="E375" s="1105" t="s">
        <v>1998</v>
      </c>
      <c r="F375" s="1105" t="s">
        <v>2657</v>
      </c>
      <c r="G375" s="1108">
        <v>1</v>
      </c>
      <c r="H375" s="1105" t="s">
        <v>317</v>
      </c>
      <c r="I375" s="1105" t="s">
        <v>2441</v>
      </c>
      <c r="J375" s="1105" t="s">
        <v>3528</v>
      </c>
      <c r="K375" s="1105" t="s">
        <v>2302</v>
      </c>
      <c r="L375" s="1105" t="s">
        <v>3083</v>
      </c>
      <c r="M375" s="1105" t="s">
        <v>2622</v>
      </c>
      <c r="N375" s="1105" t="s">
        <v>3530</v>
      </c>
      <c r="P375" s="1105" t="s">
        <v>956</v>
      </c>
      <c r="Q375" s="1105" t="s">
        <v>638</v>
      </c>
      <c r="R375" s="1105" t="s">
        <v>642</v>
      </c>
      <c r="T375" s="1105" t="s">
        <v>645</v>
      </c>
      <c r="U375" s="1105" t="s">
        <v>497</v>
      </c>
      <c r="V375" s="1105" t="s">
        <v>17</v>
      </c>
      <c r="W375" s="1105" t="s">
        <v>649</v>
      </c>
      <c r="X375" s="1105" t="s">
        <v>44</v>
      </c>
      <c r="Y375" s="1105" t="s">
        <v>659</v>
      </c>
      <c r="Z375" s="1105" t="s">
        <v>956</v>
      </c>
      <c r="AB375" s="1105" t="s">
        <v>224</v>
      </c>
      <c r="AC375" s="1105" t="s">
        <v>109</v>
      </c>
      <c r="AD375" s="1105" t="s">
        <v>84</v>
      </c>
      <c r="AE375" s="1105" t="s">
        <v>956</v>
      </c>
      <c r="AG375" s="1105" t="s">
        <v>224</v>
      </c>
      <c r="AH375" s="1105" t="s">
        <v>72</v>
      </c>
      <c r="AI375" s="1105" t="s">
        <v>718</v>
      </c>
      <c r="AJ375" s="1105" t="s">
        <v>691</v>
      </c>
      <c r="AL375" s="1105" t="s">
        <v>224</v>
      </c>
      <c r="AM375" s="1105" t="s">
        <v>2939</v>
      </c>
      <c r="AN375" s="1105" t="s">
        <v>2940</v>
      </c>
      <c r="AO375" s="1105" t="s">
        <v>852</v>
      </c>
      <c r="AP375" s="1108" t="s">
        <v>2809</v>
      </c>
      <c r="AQ375" s="1105" t="s">
        <v>224</v>
      </c>
      <c r="AR375" s="1105" t="s">
        <v>1097</v>
      </c>
      <c r="AS375" s="1105" t="s">
        <v>553</v>
      </c>
      <c r="AT375" s="1105" t="s">
        <v>691</v>
      </c>
      <c r="AU375" s="1108" t="s">
        <v>1151</v>
      </c>
      <c r="AV375" s="1105" t="s">
        <v>224</v>
      </c>
      <c r="AW375" s="1108" t="s">
        <v>392</v>
      </c>
      <c r="AX375" s="1108" t="s">
        <v>694</v>
      </c>
      <c r="AY375" s="1108" t="s">
        <v>2297</v>
      </c>
      <c r="BA375" s="1108" t="s">
        <v>224</v>
      </c>
    </row>
    <row r="376" spans="1:58">
      <c r="A376" s="1105">
        <v>375</v>
      </c>
      <c r="B376" s="1105" t="s">
        <v>193</v>
      </c>
      <c r="C376" s="1105" t="s">
        <v>812</v>
      </c>
      <c r="D376" s="1105" t="s">
        <v>594</v>
      </c>
      <c r="E376" s="1105" t="s">
        <v>2256</v>
      </c>
      <c r="F376" s="1105" t="s">
        <v>3531</v>
      </c>
      <c r="G376" s="1108">
        <v>1</v>
      </c>
      <c r="H376" s="1105" t="s">
        <v>3532</v>
      </c>
      <c r="I376" s="1105" t="s">
        <v>1340</v>
      </c>
      <c r="J376" s="1105" t="s">
        <v>193</v>
      </c>
      <c r="K376" s="1105" t="s">
        <v>3533</v>
      </c>
      <c r="L376" s="1105" t="s">
        <v>2256</v>
      </c>
      <c r="M376" s="1105" t="s">
        <v>594</v>
      </c>
      <c r="N376" s="1105" t="s">
        <v>3534</v>
      </c>
      <c r="O376" s="1108" t="s">
        <v>3534</v>
      </c>
      <c r="P376" s="1105" t="s">
        <v>1142</v>
      </c>
      <c r="Q376" s="1105" t="s">
        <v>638</v>
      </c>
      <c r="R376" s="1105" t="s">
        <v>642</v>
      </c>
      <c r="T376" s="1105" t="s">
        <v>645</v>
      </c>
      <c r="U376" s="1105" t="s">
        <v>497</v>
      </c>
      <c r="V376" s="1105" t="s">
        <v>17</v>
      </c>
      <c r="W376" s="1105" t="s">
        <v>649</v>
      </c>
      <c r="X376" s="1105" t="s">
        <v>44</v>
      </c>
      <c r="Y376" s="1105" t="s">
        <v>659</v>
      </c>
      <c r="Z376" s="1105" t="s">
        <v>1142</v>
      </c>
      <c r="AB376" s="1105" t="s">
        <v>661</v>
      </c>
      <c r="AC376" s="1105" t="s">
        <v>109</v>
      </c>
      <c r="AD376" s="1105" t="s">
        <v>84</v>
      </c>
      <c r="AE376" s="1105" t="s">
        <v>1142</v>
      </c>
      <c r="AG376" s="1105" t="s">
        <v>661</v>
      </c>
      <c r="AH376" s="1105" t="s">
        <v>72</v>
      </c>
      <c r="AI376" s="1105" t="s">
        <v>718</v>
      </c>
      <c r="AJ376" s="1105" t="s">
        <v>1142</v>
      </c>
      <c r="AL376" s="1105" t="s">
        <v>661</v>
      </c>
    </row>
    <row r="377" spans="1:58">
      <c r="A377" s="1105">
        <v>376</v>
      </c>
      <c r="B377" s="1105" t="s">
        <v>1584</v>
      </c>
      <c r="C377" s="1105" t="s">
        <v>3536</v>
      </c>
      <c r="D377" s="1105" t="s">
        <v>2840</v>
      </c>
      <c r="E377" s="1105" t="s">
        <v>2887</v>
      </c>
      <c r="F377" s="1105" t="s">
        <v>3537</v>
      </c>
      <c r="G377" s="1108">
        <v>3</v>
      </c>
      <c r="H377" s="1105" t="s">
        <v>631</v>
      </c>
      <c r="I377" s="1105" t="s">
        <v>3539</v>
      </c>
      <c r="J377" s="1105" t="s">
        <v>3540</v>
      </c>
      <c r="K377" s="1105" t="s">
        <v>983</v>
      </c>
      <c r="L377" s="1105" t="s">
        <v>3541</v>
      </c>
      <c r="M377" s="1105" t="s">
        <v>673</v>
      </c>
      <c r="N377" s="1105" t="s">
        <v>3542</v>
      </c>
      <c r="P377" s="1105" t="s">
        <v>691</v>
      </c>
      <c r="Q377" s="1105" t="s">
        <v>638</v>
      </c>
      <c r="R377" s="1105" t="s">
        <v>642</v>
      </c>
      <c r="T377" s="1105" t="s">
        <v>645</v>
      </c>
      <c r="U377" s="1105" t="s">
        <v>497</v>
      </c>
      <c r="V377" s="1105" t="s">
        <v>17</v>
      </c>
      <c r="W377" s="1105" t="s">
        <v>649</v>
      </c>
      <c r="X377" s="1105" t="s">
        <v>44</v>
      </c>
      <c r="Y377" s="1105" t="s">
        <v>659</v>
      </c>
      <c r="Z377" s="1105" t="s">
        <v>691</v>
      </c>
      <c r="AB377" s="1105" t="s">
        <v>661</v>
      </c>
      <c r="AC377" s="1105" t="s">
        <v>109</v>
      </c>
      <c r="AD377" s="1105" t="s">
        <v>84</v>
      </c>
      <c r="AE377" s="1105" t="s">
        <v>691</v>
      </c>
      <c r="AG377" s="1105" t="s">
        <v>661</v>
      </c>
      <c r="AH377" s="1105" t="s">
        <v>72</v>
      </c>
      <c r="AI377" s="1105" t="s">
        <v>718</v>
      </c>
      <c r="AJ377" s="1105" t="s">
        <v>691</v>
      </c>
      <c r="AL377" s="1105" t="s">
        <v>661</v>
      </c>
      <c r="AM377" s="1105" t="s">
        <v>2939</v>
      </c>
      <c r="AN377" s="1105" t="s">
        <v>2940</v>
      </c>
      <c r="AO377" s="1105" t="s">
        <v>129</v>
      </c>
      <c r="AQ377" s="1105" t="s">
        <v>661</v>
      </c>
      <c r="AR377" s="1105" t="s">
        <v>1097</v>
      </c>
      <c r="AS377" s="1105" t="s">
        <v>553</v>
      </c>
      <c r="AT377" s="1105" t="s">
        <v>691</v>
      </c>
      <c r="AU377" s="1108" t="s">
        <v>852</v>
      </c>
      <c r="AV377" s="1105" t="s">
        <v>661</v>
      </c>
      <c r="AW377" s="1108" t="s">
        <v>392</v>
      </c>
      <c r="AX377" s="1108" t="s">
        <v>694</v>
      </c>
      <c r="AY377" s="1108" t="s">
        <v>2836</v>
      </c>
      <c r="AZ377" s="1108" t="s">
        <v>2836</v>
      </c>
      <c r="BA377" s="1108" t="s">
        <v>661</v>
      </c>
    </row>
    <row r="378" spans="1:58">
      <c r="A378" s="1105">
        <v>377</v>
      </c>
      <c r="B378" s="1105" t="s">
        <v>1584</v>
      </c>
      <c r="C378" s="1105" t="s">
        <v>3536</v>
      </c>
      <c r="D378" s="1105" t="s">
        <v>2840</v>
      </c>
      <c r="E378" s="1105" t="s">
        <v>2887</v>
      </c>
      <c r="F378" s="1105" t="s">
        <v>3537</v>
      </c>
      <c r="H378" s="1105" t="s">
        <v>3543</v>
      </c>
      <c r="I378" s="1105" t="s">
        <v>745</v>
      </c>
      <c r="J378" s="1105" t="s">
        <v>3544</v>
      </c>
      <c r="K378" s="1105" t="s">
        <v>2577</v>
      </c>
      <c r="L378" s="1105" t="s">
        <v>390</v>
      </c>
      <c r="M378" s="1105" t="s">
        <v>840</v>
      </c>
      <c r="N378" s="1105" t="s">
        <v>3546</v>
      </c>
      <c r="P378" s="1105" t="s">
        <v>691</v>
      </c>
      <c r="Q378" s="1105" t="s">
        <v>638</v>
      </c>
      <c r="R378" s="1105" t="s">
        <v>642</v>
      </c>
      <c r="T378" s="1105" t="s">
        <v>645</v>
      </c>
      <c r="U378" s="1105" t="s">
        <v>497</v>
      </c>
      <c r="V378" s="1105" t="s">
        <v>17</v>
      </c>
      <c r="W378" s="1105" t="s">
        <v>649</v>
      </c>
      <c r="X378" s="1105" t="s">
        <v>44</v>
      </c>
      <c r="Y378" s="1105" t="s">
        <v>659</v>
      </c>
      <c r="Z378" s="1105" t="s">
        <v>691</v>
      </c>
      <c r="AB378" s="1105" t="s">
        <v>661</v>
      </c>
      <c r="AC378" s="1105" t="s">
        <v>109</v>
      </c>
      <c r="AD378" s="1105" t="s">
        <v>84</v>
      </c>
      <c r="AE378" s="1105" t="s">
        <v>691</v>
      </c>
      <c r="AG378" s="1105" t="s">
        <v>661</v>
      </c>
      <c r="AH378" s="1105" t="s">
        <v>72</v>
      </c>
      <c r="AI378" s="1105" t="s">
        <v>718</v>
      </c>
      <c r="AJ378" s="1105" t="s">
        <v>691</v>
      </c>
      <c r="AL378" s="1105" t="s">
        <v>661</v>
      </c>
      <c r="AM378" s="1105" t="s">
        <v>30</v>
      </c>
      <c r="AN378" s="1105" t="s">
        <v>1589</v>
      </c>
      <c r="AO378" s="1105" t="s">
        <v>2119</v>
      </c>
      <c r="AP378" s="1108" t="s">
        <v>2119</v>
      </c>
      <c r="AQ378" s="1105" t="s">
        <v>661</v>
      </c>
      <c r="AR378" s="1105" t="s">
        <v>2939</v>
      </c>
      <c r="AS378" s="1105" t="s">
        <v>2940</v>
      </c>
      <c r="AT378" s="1105" t="s">
        <v>590</v>
      </c>
      <c r="AU378" s="1108" t="s">
        <v>590</v>
      </c>
      <c r="AV378" s="1105" t="s">
        <v>661</v>
      </c>
      <c r="AW378" s="1108" t="s">
        <v>1097</v>
      </c>
      <c r="AX378" s="1108" t="s">
        <v>553</v>
      </c>
      <c r="AY378" s="1108" t="s">
        <v>691</v>
      </c>
      <c r="AZ378" s="1108" t="s">
        <v>852</v>
      </c>
      <c r="BA378" s="1108" t="s">
        <v>661</v>
      </c>
      <c r="BB378" s="1108" t="s">
        <v>392</v>
      </c>
      <c r="BC378" s="1108" t="s">
        <v>694</v>
      </c>
      <c r="BD378" s="1108" t="s">
        <v>2836</v>
      </c>
      <c r="BE378" s="1108" t="s">
        <v>2836</v>
      </c>
      <c r="BF378" s="1108" t="s">
        <v>661</v>
      </c>
    </row>
    <row r="379" spans="1:58">
      <c r="A379" s="1105">
        <v>378</v>
      </c>
      <c r="B379" s="1105" t="s">
        <v>1584</v>
      </c>
      <c r="C379" s="1105" t="s">
        <v>3536</v>
      </c>
      <c r="D379" s="1105" t="s">
        <v>2840</v>
      </c>
      <c r="E379" s="1105" t="s">
        <v>2887</v>
      </c>
      <c r="F379" s="1105" t="s">
        <v>3537</v>
      </c>
      <c r="H379" s="1105" t="s">
        <v>3548</v>
      </c>
      <c r="I379" s="1105" t="s">
        <v>2223</v>
      </c>
      <c r="J379" s="1105" t="s">
        <v>1660</v>
      </c>
      <c r="K379" s="1105" t="s">
        <v>156</v>
      </c>
      <c r="L379" s="1105" t="s">
        <v>3195</v>
      </c>
      <c r="M379" s="1105" t="s">
        <v>951</v>
      </c>
      <c r="N379" s="1105" t="s">
        <v>3549</v>
      </c>
      <c r="P379" s="1105" t="s">
        <v>691</v>
      </c>
      <c r="Q379" s="1105" t="s">
        <v>638</v>
      </c>
      <c r="R379" s="1105" t="s">
        <v>642</v>
      </c>
      <c r="T379" s="1105" t="s">
        <v>645</v>
      </c>
      <c r="U379" s="1105" t="s">
        <v>497</v>
      </c>
      <c r="V379" s="1105" t="s">
        <v>17</v>
      </c>
      <c r="W379" s="1105" t="s">
        <v>649</v>
      </c>
      <c r="X379" s="1105" t="s">
        <v>44</v>
      </c>
      <c r="Y379" s="1105" t="s">
        <v>659</v>
      </c>
      <c r="Z379" s="1105" t="s">
        <v>691</v>
      </c>
      <c r="AB379" s="1105" t="s">
        <v>661</v>
      </c>
      <c r="AC379" s="1105" t="s">
        <v>109</v>
      </c>
      <c r="AD379" s="1105" t="s">
        <v>84</v>
      </c>
      <c r="AE379" s="1105" t="s">
        <v>691</v>
      </c>
      <c r="AG379" s="1105" t="s">
        <v>661</v>
      </c>
      <c r="AH379" s="1105" t="s">
        <v>72</v>
      </c>
      <c r="AI379" s="1105" t="s">
        <v>718</v>
      </c>
      <c r="AJ379" s="1105" t="s">
        <v>691</v>
      </c>
      <c r="AL379" s="1105" t="s">
        <v>661</v>
      </c>
      <c r="AM379" s="1105" t="s">
        <v>2939</v>
      </c>
      <c r="AN379" s="1105" t="s">
        <v>2940</v>
      </c>
      <c r="AO379" s="1105" t="s">
        <v>2836</v>
      </c>
      <c r="AP379" s="1108" t="s">
        <v>412</v>
      </c>
      <c r="AQ379" s="1105" t="s">
        <v>661</v>
      </c>
      <c r="AR379" s="1105" t="s">
        <v>1097</v>
      </c>
      <c r="AS379" s="1105" t="s">
        <v>553</v>
      </c>
      <c r="AT379" s="1105" t="s">
        <v>691</v>
      </c>
      <c r="AU379" s="1108" t="s">
        <v>852</v>
      </c>
      <c r="AV379" s="1105" t="s">
        <v>661</v>
      </c>
      <c r="AW379" s="1108" t="s">
        <v>392</v>
      </c>
      <c r="AX379" s="1108" t="s">
        <v>694</v>
      </c>
      <c r="AY379" s="1108" t="s">
        <v>2836</v>
      </c>
      <c r="AZ379" s="1108" t="s">
        <v>2836</v>
      </c>
      <c r="BA379" s="1108" t="s">
        <v>661</v>
      </c>
    </row>
    <row r="380" spans="1:58">
      <c r="A380" s="1105">
        <v>379</v>
      </c>
      <c r="B380" s="1105" t="s">
        <v>304</v>
      </c>
      <c r="C380" s="1105" t="s">
        <v>3545</v>
      </c>
      <c r="D380" s="1105" t="s">
        <v>3175</v>
      </c>
      <c r="E380" s="1105" t="s">
        <v>306</v>
      </c>
      <c r="F380" s="1105" t="s">
        <v>3550</v>
      </c>
      <c r="G380" s="1108">
        <v>1</v>
      </c>
      <c r="H380" s="1105" t="s">
        <v>3551</v>
      </c>
      <c r="I380" s="1105" t="s">
        <v>1043</v>
      </c>
      <c r="J380" s="1105" t="s">
        <v>3552</v>
      </c>
      <c r="K380" s="1105" t="s">
        <v>3553</v>
      </c>
      <c r="L380" s="1105" t="s">
        <v>3554</v>
      </c>
      <c r="M380" s="1105" t="s">
        <v>1873</v>
      </c>
      <c r="N380" s="1105" t="s">
        <v>3556</v>
      </c>
      <c r="P380" s="1105" t="s">
        <v>691</v>
      </c>
      <c r="Q380" s="1105" t="s">
        <v>638</v>
      </c>
      <c r="R380" s="1105" t="s">
        <v>642</v>
      </c>
      <c r="T380" s="1105" t="s">
        <v>645</v>
      </c>
      <c r="U380" s="1105" t="s">
        <v>497</v>
      </c>
      <c r="V380" s="1105" t="s">
        <v>17</v>
      </c>
      <c r="W380" s="1105" t="s">
        <v>649</v>
      </c>
      <c r="X380" s="1105" t="s">
        <v>44</v>
      </c>
      <c r="Y380" s="1105" t="s">
        <v>659</v>
      </c>
      <c r="Z380" s="1105" t="s">
        <v>691</v>
      </c>
      <c r="AB380" s="1105" t="s">
        <v>224</v>
      </c>
      <c r="AC380" s="1105" t="s">
        <v>69</v>
      </c>
      <c r="AD380" s="1105" t="s">
        <v>450</v>
      </c>
      <c r="AE380" s="1105" t="s">
        <v>786</v>
      </c>
      <c r="AG380" s="1105" t="s">
        <v>224</v>
      </c>
      <c r="AH380" s="1105" t="s">
        <v>109</v>
      </c>
      <c r="AI380" s="1105" t="s">
        <v>84</v>
      </c>
      <c r="AJ380" s="1105" t="s">
        <v>691</v>
      </c>
      <c r="AL380" s="1105" t="s">
        <v>224</v>
      </c>
      <c r="AM380" s="1105" t="s">
        <v>72</v>
      </c>
      <c r="AN380" s="1105" t="s">
        <v>718</v>
      </c>
      <c r="AO380" s="1105" t="s">
        <v>691</v>
      </c>
      <c r="AQ380" s="1105" t="s">
        <v>224</v>
      </c>
      <c r="AR380" s="1105" t="s">
        <v>2939</v>
      </c>
      <c r="AS380" s="1105" t="s">
        <v>2940</v>
      </c>
      <c r="AT380" s="1105" t="s">
        <v>1231</v>
      </c>
      <c r="AU380" s="1108" t="s">
        <v>2119</v>
      </c>
      <c r="AV380" s="1105" t="s">
        <v>224</v>
      </c>
      <c r="AW380" s="1105" t="s">
        <v>1097</v>
      </c>
      <c r="AX380" s="1105" t="s">
        <v>553</v>
      </c>
      <c r="AY380" s="1105" t="s">
        <v>691</v>
      </c>
      <c r="AZ380" s="1108" t="s">
        <v>1151</v>
      </c>
      <c r="BA380" s="1105" t="s">
        <v>224</v>
      </c>
    </row>
    <row r="381" spans="1:58">
      <c r="A381" s="1105">
        <v>380</v>
      </c>
      <c r="B381" s="1105" t="s">
        <v>2257</v>
      </c>
      <c r="C381" s="1105" t="s">
        <v>3557</v>
      </c>
      <c r="D381" s="1105" t="s">
        <v>2306</v>
      </c>
      <c r="E381" s="1105" t="s">
        <v>3238</v>
      </c>
      <c r="F381" s="1105" t="s">
        <v>63</v>
      </c>
      <c r="G381" s="1108">
        <v>1</v>
      </c>
      <c r="H381" s="1105" t="s">
        <v>3105</v>
      </c>
      <c r="I381" s="1105" t="s">
        <v>3558</v>
      </c>
      <c r="J381" s="1105" t="s">
        <v>2734</v>
      </c>
      <c r="K381" s="1105" t="s">
        <v>3559</v>
      </c>
      <c r="L381" s="1105" t="s">
        <v>3560</v>
      </c>
      <c r="M381" s="1105" t="s">
        <v>2622</v>
      </c>
      <c r="N381" s="1105" t="s">
        <v>1446</v>
      </c>
      <c r="P381" s="1105" t="s">
        <v>2634</v>
      </c>
      <c r="Q381" s="1105" t="s">
        <v>638</v>
      </c>
      <c r="R381" s="1105" t="s">
        <v>642</v>
      </c>
      <c r="T381" s="1105" t="s">
        <v>645</v>
      </c>
      <c r="U381" s="1105" t="s">
        <v>497</v>
      </c>
      <c r="V381" s="1105" t="s">
        <v>17</v>
      </c>
      <c r="W381" s="1105" t="s">
        <v>649</v>
      </c>
      <c r="X381" s="1105" t="s">
        <v>44</v>
      </c>
      <c r="Y381" s="1105" t="s">
        <v>659</v>
      </c>
      <c r="Z381" s="1105" t="s">
        <v>691</v>
      </c>
      <c r="AB381" s="1105" t="s">
        <v>224</v>
      </c>
      <c r="AC381" s="1105" t="s">
        <v>69</v>
      </c>
      <c r="AD381" s="1105" t="s">
        <v>450</v>
      </c>
      <c r="AE381" s="1105" t="s">
        <v>1151</v>
      </c>
      <c r="AF381" s="1108" t="s">
        <v>1151</v>
      </c>
      <c r="AG381" s="1105" t="s">
        <v>224</v>
      </c>
      <c r="AH381" s="1105" t="s">
        <v>109</v>
      </c>
      <c r="AI381" s="1105" t="s">
        <v>84</v>
      </c>
      <c r="AJ381" s="1105" t="s">
        <v>691</v>
      </c>
      <c r="AL381" s="1105" t="s">
        <v>224</v>
      </c>
      <c r="AM381" s="1105" t="s">
        <v>72</v>
      </c>
      <c r="AN381" s="1105" t="s">
        <v>718</v>
      </c>
      <c r="AO381" s="1105" t="s">
        <v>2634</v>
      </c>
      <c r="AQ381" s="1105" t="s">
        <v>224</v>
      </c>
      <c r="AR381" s="1105" t="s">
        <v>2939</v>
      </c>
      <c r="AS381" s="1105" t="s">
        <v>2940</v>
      </c>
      <c r="AT381" s="1105" t="s">
        <v>940</v>
      </c>
      <c r="AU381" s="1108" t="s">
        <v>940</v>
      </c>
      <c r="AV381" s="1105" t="s">
        <v>224</v>
      </c>
      <c r="AW381" s="1108" t="s">
        <v>1097</v>
      </c>
      <c r="AX381" s="1108" t="s">
        <v>553</v>
      </c>
      <c r="AY381" s="1108" t="s">
        <v>691</v>
      </c>
      <c r="AZ381" s="1108" t="s">
        <v>852</v>
      </c>
      <c r="BA381" s="1108" t="s">
        <v>224</v>
      </c>
      <c r="BB381" s="1108" t="s">
        <v>392</v>
      </c>
      <c r="BC381" s="1108" t="s">
        <v>694</v>
      </c>
      <c r="BD381" s="1108" t="s">
        <v>2297</v>
      </c>
      <c r="BE381" s="1108" t="s">
        <v>2297</v>
      </c>
      <c r="BF381" s="1108" t="s">
        <v>224</v>
      </c>
    </row>
    <row r="382" spans="1:58">
      <c r="A382" s="1105">
        <v>381</v>
      </c>
      <c r="B382" s="1105" t="s">
        <v>2172</v>
      </c>
      <c r="C382" s="1105" t="s">
        <v>3561</v>
      </c>
      <c r="D382" s="1105" t="s">
        <v>3562</v>
      </c>
      <c r="E382" s="1105" t="s">
        <v>3563</v>
      </c>
      <c r="F382" s="1105" t="s">
        <v>3566</v>
      </c>
      <c r="G382" s="1108">
        <v>1</v>
      </c>
      <c r="H382" s="1105" t="s">
        <v>2149</v>
      </c>
      <c r="I382" s="1105" t="s">
        <v>3493</v>
      </c>
      <c r="J382" s="1105" t="s">
        <v>2172</v>
      </c>
      <c r="K382" s="1105" t="s">
        <v>3568</v>
      </c>
      <c r="L382" s="1105" t="s">
        <v>3569</v>
      </c>
      <c r="M382" s="1105" t="s">
        <v>3562</v>
      </c>
      <c r="N382" s="1105" t="s">
        <v>3570</v>
      </c>
      <c r="O382" s="1108" t="s">
        <v>3570</v>
      </c>
      <c r="P382" s="1105" t="s">
        <v>691</v>
      </c>
      <c r="Q382" s="1105" t="s">
        <v>638</v>
      </c>
      <c r="R382" s="1105" t="s">
        <v>642</v>
      </c>
      <c r="T382" s="1105" t="s">
        <v>645</v>
      </c>
      <c r="U382" s="1105" t="s">
        <v>497</v>
      </c>
      <c r="V382" s="1105" t="s">
        <v>17</v>
      </c>
      <c r="W382" s="1105" t="s">
        <v>649</v>
      </c>
      <c r="X382" s="1105" t="s">
        <v>44</v>
      </c>
      <c r="Y382" s="1105" t="s">
        <v>659</v>
      </c>
      <c r="Z382" s="1105" t="s">
        <v>691</v>
      </c>
      <c r="AB382" s="1105" t="s">
        <v>224</v>
      </c>
      <c r="AC382" s="1105" t="s">
        <v>109</v>
      </c>
      <c r="AD382" s="1105" t="s">
        <v>84</v>
      </c>
      <c r="AE382" s="1105" t="s">
        <v>691</v>
      </c>
      <c r="AG382" s="1105" t="s">
        <v>224</v>
      </c>
      <c r="AH382" s="1105" t="s">
        <v>72</v>
      </c>
      <c r="AI382" s="1105" t="s">
        <v>718</v>
      </c>
      <c r="AJ382" s="1105" t="s">
        <v>691</v>
      </c>
      <c r="AL382" s="1105" t="s">
        <v>224</v>
      </c>
      <c r="AM382" s="1105" t="s">
        <v>1097</v>
      </c>
      <c r="AN382" s="1105" t="s">
        <v>553</v>
      </c>
      <c r="AO382" s="1105" t="s">
        <v>691</v>
      </c>
      <c r="AP382" s="1108" t="s">
        <v>781</v>
      </c>
      <c r="AQ382" s="1105" t="s">
        <v>224</v>
      </c>
    </row>
    <row r="383" spans="1:58">
      <c r="A383" s="1105">
        <v>382</v>
      </c>
      <c r="B383" s="1105" t="s">
        <v>3247</v>
      </c>
      <c r="C383" s="1105" t="s">
        <v>3571</v>
      </c>
      <c r="D383" s="1105" t="s">
        <v>3573</v>
      </c>
      <c r="E383" s="1105" t="s">
        <v>3574</v>
      </c>
      <c r="F383" s="1105" t="s">
        <v>3478</v>
      </c>
      <c r="G383" s="1108">
        <v>1</v>
      </c>
      <c r="H383" s="1105" t="s">
        <v>3576</v>
      </c>
      <c r="I383" s="1105" t="s">
        <v>3578</v>
      </c>
      <c r="J383" s="1105" t="s">
        <v>70</v>
      </c>
      <c r="K383" s="1105" t="s">
        <v>3437</v>
      </c>
      <c r="L383" s="1105" t="s">
        <v>3579</v>
      </c>
      <c r="M383" s="1105" t="s">
        <v>3580</v>
      </c>
      <c r="N383" s="1105" t="s">
        <v>1735</v>
      </c>
      <c r="P383" s="1105" t="s">
        <v>691</v>
      </c>
      <c r="Q383" s="1105" t="s">
        <v>638</v>
      </c>
      <c r="R383" s="1105" t="s">
        <v>642</v>
      </c>
      <c r="T383" s="1105" t="s">
        <v>645</v>
      </c>
      <c r="U383" s="1105" t="s">
        <v>497</v>
      </c>
      <c r="V383" s="1105" t="s">
        <v>17</v>
      </c>
      <c r="W383" s="1105" t="s">
        <v>649</v>
      </c>
      <c r="X383" s="1105" t="s">
        <v>44</v>
      </c>
      <c r="Y383" s="1105" t="s">
        <v>659</v>
      </c>
      <c r="Z383" s="1105" t="s">
        <v>691</v>
      </c>
      <c r="AB383" s="1105" t="s">
        <v>224</v>
      </c>
      <c r="AC383" s="1105" t="s">
        <v>109</v>
      </c>
      <c r="AD383" s="1105" t="s">
        <v>84</v>
      </c>
      <c r="AE383" s="1105" t="s">
        <v>691</v>
      </c>
      <c r="AG383" s="1105" t="s">
        <v>224</v>
      </c>
      <c r="AH383" s="1105" t="s">
        <v>72</v>
      </c>
      <c r="AI383" s="1105" t="s">
        <v>718</v>
      </c>
      <c r="AJ383" s="1105" t="s">
        <v>691</v>
      </c>
      <c r="AL383" s="1105" t="s">
        <v>224</v>
      </c>
      <c r="AM383" s="1105" t="s">
        <v>2939</v>
      </c>
      <c r="AN383" s="1105" t="s">
        <v>2940</v>
      </c>
      <c r="AO383" s="1105" t="s">
        <v>1493</v>
      </c>
      <c r="AP383" s="1108" t="s">
        <v>1493</v>
      </c>
      <c r="AQ383" s="1105" t="s">
        <v>224</v>
      </c>
      <c r="AR383" s="1105" t="s">
        <v>1097</v>
      </c>
      <c r="AS383" s="1105" t="s">
        <v>553</v>
      </c>
      <c r="AT383" s="1105" t="s">
        <v>691</v>
      </c>
      <c r="AU383" s="1108" t="s">
        <v>2809</v>
      </c>
      <c r="AV383" s="1105" t="s">
        <v>224</v>
      </c>
    </row>
    <row r="384" spans="1:58">
      <c r="A384" s="1105">
        <v>383</v>
      </c>
      <c r="B384" s="1105" t="s">
        <v>2114</v>
      </c>
      <c r="C384" s="1105" t="s">
        <v>3581</v>
      </c>
      <c r="D384" s="1105" t="s">
        <v>2383</v>
      </c>
      <c r="E384" s="1105" t="s">
        <v>3276</v>
      </c>
      <c r="F384" s="1105" t="s">
        <v>3583</v>
      </c>
      <c r="G384" s="1108">
        <v>1</v>
      </c>
      <c r="H384" s="1105" t="s">
        <v>515</v>
      </c>
      <c r="I384" s="1105" t="s">
        <v>3451</v>
      </c>
      <c r="J384" s="1105" t="s">
        <v>2114</v>
      </c>
      <c r="K384" s="1105" t="s">
        <v>3581</v>
      </c>
      <c r="L384" s="1105" t="s">
        <v>3585</v>
      </c>
      <c r="M384" s="1105" t="s">
        <v>2383</v>
      </c>
      <c r="N384" s="1105" t="s">
        <v>3586</v>
      </c>
      <c r="P384" s="1105" t="s">
        <v>691</v>
      </c>
      <c r="Q384" s="1105" t="s">
        <v>638</v>
      </c>
      <c r="R384" s="1105" t="s">
        <v>642</v>
      </c>
      <c r="T384" s="1105" t="s">
        <v>645</v>
      </c>
      <c r="U384" s="1105" t="s">
        <v>497</v>
      </c>
      <c r="V384" s="1105" t="s">
        <v>17</v>
      </c>
      <c r="W384" s="1105" t="s">
        <v>649</v>
      </c>
      <c r="X384" s="1105" t="s">
        <v>44</v>
      </c>
      <c r="Y384" s="1105" t="s">
        <v>659</v>
      </c>
      <c r="Z384" s="1105" t="s">
        <v>691</v>
      </c>
      <c r="AB384" s="1105" t="s">
        <v>224</v>
      </c>
      <c r="AC384" s="1105" t="s">
        <v>109</v>
      </c>
      <c r="AD384" s="1105" t="s">
        <v>84</v>
      </c>
      <c r="AE384" s="1105" t="s">
        <v>691</v>
      </c>
      <c r="AG384" s="1105" t="s">
        <v>224</v>
      </c>
      <c r="AH384" s="1105" t="s">
        <v>72</v>
      </c>
      <c r="AI384" s="1105" t="s">
        <v>718</v>
      </c>
      <c r="AJ384" s="1105" t="s">
        <v>1474</v>
      </c>
      <c r="AL384" s="1105" t="s">
        <v>224</v>
      </c>
    </row>
    <row r="385" spans="1:43">
      <c r="A385" s="1105">
        <v>384</v>
      </c>
      <c r="B385" s="1105" t="s">
        <v>1296</v>
      </c>
      <c r="C385" s="1105" t="s">
        <v>2319</v>
      </c>
      <c r="D385" s="1105" t="s">
        <v>673</v>
      </c>
      <c r="E385" s="1105" t="s">
        <v>3588</v>
      </c>
      <c r="F385" s="1105" t="s">
        <v>3590</v>
      </c>
      <c r="G385" s="1105">
        <v>1</v>
      </c>
      <c r="H385" s="1105" t="s">
        <v>2212</v>
      </c>
      <c r="I385" s="1105" t="s">
        <v>3592</v>
      </c>
      <c r="J385" s="1105" t="s">
        <v>1296</v>
      </c>
      <c r="K385" s="1105" t="s">
        <v>3593</v>
      </c>
      <c r="L385" s="1105" t="s">
        <v>3588</v>
      </c>
      <c r="M385" s="1105" t="s">
        <v>673</v>
      </c>
      <c r="N385" s="1105" t="s">
        <v>1883</v>
      </c>
      <c r="O385" s="1108" t="s">
        <v>3594</v>
      </c>
      <c r="P385" s="1105" t="s">
        <v>691</v>
      </c>
      <c r="Q385" s="1105" t="s">
        <v>638</v>
      </c>
      <c r="R385" s="1105" t="s">
        <v>642</v>
      </c>
      <c r="T385" s="1105" t="s">
        <v>645</v>
      </c>
      <c r="U385" s="1105" t="s">
        <v>497</v>
      </c>
      <c r="V385" s="1105" t="s">
        <v>17</v>
      </c>
      <c r="W385" s="1105" t="s">
        <v>649</v>
      </c>
      <c r="X385" s="1105" t="s">
        <v>44</v>
      </c>
      <c r="Y385" s="1105" t="s">
        <v>659</v>
      </c>
      <c r="Z385" s="1105" t="s">
        <v>691</v>
      </c>
      <c r="AB385" s="1105" t="s">
        <v>224</v>
      </c>
      <c r="AC385" s="1105" t="s">
        <v>109</v>
      </c>
      <c r="AD385" s="1105" t="s">
        <v>84</v>
      </c>
      <c r="AE385" s="1105" t="s">
        <v>691</v>
      </c>
      <c r="AG385" s="1105" t="s">
        <v>224</v>
      </c>
      <c r="AH385" s="1105" t="s">
        <v>72</v>
      </c>
      <c r="AI385" s="1105" t="s">
        <v>718</v>
      </c>
      <c r="AJ385" s="1105" t="s">
        <v>2297</v>
      </c>
      <c r="AL385" s="1105" t="s">
        <v>224</v>
      </c>
      <c r="AM385" s="1105" t="s">
        <v>1097</v>
      </c>
      <c r="AN385" s="1105" t="s">
        <v>553</v>
      </c>
      <c r="AO385" s="1105" t="s">
        <v>691</v>
      </c>
      <c r="AQ385" s="1105" t="s">
        <v>224</v>
      </c>
    </row>
    <row r="386" spans="1:43">
      <c r="A386" s="1105">
        <v>385</v>
      </c>
      <c r="B386" s="1105" t="s">
        <v>3596</v>
      </c>
      <c r="C386" s="1105" t="s">
        <v>3597</v>
      </c>
      <c r="D386" s="1105" t="s">
        <v>1871</v>
      </c>
      <c r="E386" s="1105" t="s">
        <v>3598</v>
      </c>
      <c r="F386" s="1105" t="s">
        <v>807</v>
      </c>
      <c r="G386" s="1108">
        <v>1</v>
      </c>
      <c r="H386" s="1105" t="s">
        <v>2443</v>
      </c>
      <c r="I386" s="1105" t="s">
        <v>602</v>
      </c>
      <c r="J386" s="1105" t="s">
        <v>3596</v>
      </c>
      <c r="K386" s="1105" t="s">
        <v>3597</v>
      </c>
      <c r="L386" s="1105" t="s">
        <v>3598</v>
      </c>
      <c r="M386" s="1105" t="s">
        <v>1871</v>
      </c>
      <c r="N386" s="1105" t="s">
        <v>3102</v>
      </c>
      <c r="P386" s="1105" t="s">
        <v>691</v>
      </c>
      <c r="Q386" s="1105" t="s">
        <v>638</v>
      </c>
      <c r="R386" s="1105" t="s">
        <v>642</v>
      </c>
      <c r="T386" s="1105" t="s">
        <v>645</v>
      </c>
      <c r="U386" s="1105" t="s">
        <v>497</v>
      </c>
      <c r="V386" s="1105" t="s">
        <v>17</v>
      </c>
      <c r="W386" s="1105" t="s">
        <v>649</v>
      </c>
      <c r="X386" s="1105" t="s">
        <v>44</v>
      </c>
      <c r="Y386" s="1105" t="s">
        <v>659</v>
      </c>
      <c r="Z386" s="1105" t="s">
        <v>691</v>
      </c>
      <c r="AB386" s="1105" t="s">
        <v>224</v>
      </c>
      <c r="AC386" s="1105" t="s">
        <v>109</v>
      </c>
      <c r="AD386" s="1105" t="s">
        <v>84</v>
      </c>
      <c r="AE386" s="1105" t="s">
        <v>691</v>
      </c>
      <c r="AG386" s="1105" t="s">
        <v>224</v>
      </c>
      <c r="AH386" s="1105" t="s">
        <v>72</v>
      </c>
      <c r="AI386" s="1105" t="s">
        <v>718</v>
      </c>
      <c r="AJ386" s="1105" t="s">
        <v>691</v>
      </c>
      <c r="AL386" s="1105" t="s">
        <v>224</v>
      </c>
    </row>
    <row r="387" spans="1:43">
      <c r="A387" s="1105">
        <v>386</v>
      </c>
      <c r="B387" s="1105" t="s">
        <v>3599</v>
      </c>
      <c r="C387" s="1105" t="s">
        <v>3600</v>
      </c>
      <c r="D387" s="1105" t="s">
        <v>1787</v>
      </c>
      <c r="E387" s="1105" t="s">
        <v>3601</v>
      </c>
      <c r="F387" s="1105" t="s">
        <v>1633</v>
      </c>
      <c r="G387" s="1105">
        <v>1</v>
      </c>
      <c r="H387" s="1105" t="s">
        <v>3602</v>
      </c>
      <c r="I387" s="1105" t="s">
        <v>3603</v>
      </c>
      <c r="J387" s="1105" t="s">
        <v>3599</v>
      </c>
      <c r="K387" s="1105" t="s">
        <v>3327</v>
      </c>
      <c r="L387" s="1105" t="s">
        <v>3601</v>
      </c>
      <c r="M387" s="1105" t="s">
        <v>1787</v>
      </c>
      <c r="N387" s="1105" t="s">
        <v>3400</v>
      </c>
      <c r="O387" s="1108" t="s">
        <v>1356</v>
      </c>
      <c r="P387" s="1105" t="s">
        <v>691</v>
      </c>
      <c r="Q387" s="1105" t="s">
        <v>638</v>
      </c>
      <c r="R387" s="1105" t="s">
        <v>642</v>
      </c>
      <c r="T387" s="1105" t="s">
        <v>645</v>
      </c>
      <c r="U387" s="1105" t="s">
        <v>497</v>
      </c>
      <c r="V387" s="1105" t="s">
        <v>17</v>
      </c>
      <c r="W387" s="1105" t="s">
        <v>649</v>
      </c>
      <c r="X387" s="1105" t="s">
        <v>30</v>
      </c>
      <c r="Y387" s="1105" t="s">
        <v>1589</v>
      </c>
      <c r="Z387" s="1105" t="s">
        <v>1151</v>
      </c>
      <c r="AB387" s="1105" t="s">
        <v>224</v>
      </c>
      <c r="AC387" s="1105" t="s">
        <v>530</v>
      </c>
      <c r="AD387" s="1105" t="s">
        <v>739</v>
      </c>
      <c r="AE387" s="1105" t="s">
        <v>691</v>
      </c>
      <c r="AG387" s="1105" t="s">
        <v>224</v>
      </c>
    </row>
    <row r="388" spans="1:43">
      <c r="A388" s="1105">
        <v>387</v>
      </c>
      <c r="B388" s="1105" t="s">
        <v>899</v>
      </c>
      <c r="C388" s="1105" t="s">
        <v>1242</v>
      </c>
      <c r="D388" s="1105" t="s">
        <v>2622</v>
      </c>
      <c r="E388" s="1105" t="s">
        <v>3604</v>
      </c>
      <c r="F388" s="1105" t="s">
        <v>3605</v>
      </c>
      <c r="G388" s="1105">
        <v>3</v>
      </c>
      <c r="H388" s="1105" t="s">
        <v>2580</v>
      </c>
      <c r="I388" s="1105" t="s">
        <v>2922</v>
      </c>
      <c r="J388" s="1105" t="s">
        <v>3606</v>
      </c>
      <c r="K388" s="1105" t="s">
        <v>3607</v>
      </c>
      <c r="L388" s="1105" t="s">
        <v>2665</v>
      </c>
      <c r="M388" s="1105" t="s">
        <v>1873</v>
      </c>
      <c r="N388" s="1105" t="s">
        <v>3608</v>
      </c>
      <c r="P388" s="1105" t="s">
        <v>3610</v>
      </c>
      <c r="Q388" s="1105" t="s">
        <v>638</v>
      </c>
      <c r="R388" s="1105" t="s">
        <v>642</v>
      </c>
      <c r="S388" s="1108" t="s">
        <v>1674</v>
      </c>
      <c r="T388" s="1105" t="s">
        <v>645</v>
      </c>
      <c r="U388" s="1105" t="s">
        <v>497</v>
      </c>
      <c r="V388" s="1105" t="s">
        <v>17</v>
      </c>
      <c r="W388" s="1105" t="s">
        <v>649</v>
      </c>
      <c r="X388" s="1105" t="s">
        <v>530</v>
      </c>
      <c r="Y388" s="1105" t="s">
        <v>739</v>
      </c>
      <c r="Z388" s="1105" t="s">
        <v>3610</v>
      </c>
      <c r="AB388" s="1105" t="s">
        <v>224</v>
      </c>
    </row>
    <row r="389" spans="1:43">
      <c r="A389" s="1105">
        <v>388</v>
      </c>
      <c r="B389" s="1105" t="s">
        <v>3611</v>
      </c>
      <c r="C389" s="1105" t="s">
        <v>355</v>
      </c>
      <c r="D389" s="1105" t="s">
        <v>1763</v>
      </c>
      <c r="E389" s="1105" t="s">
        <v>3093</v>
      </c>
      <c r="F389" s="1105" t="s">
        <v>965</v>
      </c>
      <c r="G389" s="1108">
        <v>2</v>
      </c>
      <c r="H389" s="1105" t="s">
        <v>610</v>
      </c>
      <c r="I389" s="1105" t="s">
        <v>965</v>
      </c>
      <c r="J389" s="1105" t="s">
        <v>3611</v>
      </c>
      <c r="K389" s="1105" t="s">
        <v>355</v>
      </c>
      <c r="L389" s="1105" t="s">
        <v>3093</v>
      </c>
      <c r="M389" s="1105" t="s">
        <v>1763</v>
      </c>
      <c r="P389" s="1105" t="s">
        <v>3612</v>
      </c>
      <c r="Q389" s="1105" t="s">
        <v>638</v>
      </c>
      <c r="R389" s="1105" t="s">
        <v>642</v>
      </c>
      <c r="T389" s="1105" t="s">
        <v>645</v>
      </c>
      <c r="U389" s="1105" t="s">
        <v>497</v>
      </c>
      <c r="V389" s="1105" t="s">
        <v>17</v>
      </c>
      <c r="W389" s="1105" t="s">
        <v>649</v>
      </c>
      <c r="X389" s="1105" t="s">
        <v>530</v>
      </c>
      <c r="Y389" s="1105" t="s">
        <v>739</v>
      </c>
      <c r="Z389" s="1105" t="s">
        <v>3612</v>
      </c>
      <c r="AB389" s="1105" t="s">
        <v>224</v>
      </c>
    </row>
    <row r="390" spans="1:43">
      <c r="A390" s="1105">
        <v>389</v>
      </c>
      <c r="B390" s="1105" t="s">
        <v>3613</v>
      </c>
      <c r="C390" s="1105" t="s">
        <v>1287</v>
      </c>
      <c r="D390" s="1105" t="s">
        <v>2996</v>
      </c>
      <c r="E390" s="1105" t="s">
        <v>3359</v>
      </c>
      <c r="F390" s="1105" t="s">
        <v>3614</v>
      </c>
      <c r="G390" s="1105">
        <v>1</v>
      </c>
      <c r="H390" s="1105" t="s">
        <v>2862</v>
      </c>
      <c r="I390" s="1105" t="s">
        <v>2811</v>
      </c>
      <c r="J390" s="1105" t="s">
        <v>3613</v>
      </c>
      <c r="K390" s="1105" t="s">
        <v>3615</v>
      </c>
      <c r="L390" s="1105" t="s">
        <v>3359</v>
      </c>
      <c r="M390" s="1105" t="s">
        <v>2996</v>
      </c>
      <c r="N390" s="1105" t="s">
        <v>3616</v>
      </c>
      <c r="O390" s="1108" t="s">
        <v>3616</v>
      </c>
      <c r="P390" s="1105" t="s">
        <v>691</v>
      </c>
      <c r="Q390" s="1105" t="s">
        <v>638</v>
      </c>
      <c r="R390" s="1105" t="s">
        <v>642</v>
      </c>
      <c r="T390" s="1105" t="s">
        <v>645</v>
      </c>
      <c r="U390" s="1105" t="s">
        <v>497</v>
      </c>
      <c r="V390" s="1105" t="s">
        <v>17</v>
      </c>
      <c r="W390" s="1105" t="s">
        <v>649</v>
      </c>
      <c r="X390" s="1105" t="s">
        <v>30</v>
      </c>
      <c r="Y390" s="1105" t="s">
        <v>1589</v>
      </c>
      <c r="Z390" s="1105" t="s">
        <v>691</v>
      </c>
      <c r="AB390" s="1105" t="s">
        <v>224</v>
      </c>
      <c r="AC390" s="1105" t="s">
        <v>530</v>
      </c>
      <c r="AD390" s="1105" t="s">
        <v>739</v>
      </c>
      <c r="AE390" s="1105" t="s">
        <v>691</v>
      </c>
      <c r="AG390" s="1105" t="s">
        <v>224</v>
      </c>
    </row>
    <row r="391" spans="1:43">
      <c r="A391" s="1105">
        <v>390</v>
      </c>
      <c r="B391" s="1105" t="s">
        <v>2712</v>
      </c>
      <c r="C391" s="1105" t="s">
        <v>3618</v>
      </c>
      <c r="D391" s="1105" t="s">
        <v>3572</v>
      </c>
      <c r="E391" s="1105" t="s">
        <v>1624</v>
      </c>
      <c r="F391" s="1105" t="s">
        <v>1425</v>
      </c>
      <c r="G391" s="1108">
        <v>1</v>
      </c>
      <c r="H391" s="1105" t="s">
        <v>3620</v>
      </c>
      <c r="I391" s="1105" t="s">
        <v>3621</v>
      </c>
      <c r="J391" s="1105" t="s">
        <v>3623</v>
      </c>
      <c r="K391" s="1105" t="s">
        <v>397</v>
      </c>
      <c r="L391" s="1105" t="s">
        <v>3624</v>
      </c>
      <c r="M391" s="1105" t="s">
        <v>3572</v>
      </c>
      <c r="N391" s="1105" t="s">
        <v>3625</v>
      </c>
      <c r="P391" s="1105" t="s">
        <v>691</v>
      </c>
      <c r="Q391" s="1105" t="s">
        <v>638</v>
      </c>
      <c r="R391" s="1105" t="s">
        <v>642</v>
      </c>
      <c r="S391" s="1108" t="s">
        <v>3626</v>
      </c>
      <c r="T391" s="1105" t="s">
        <v>645</v>
      </c>
      <c r="U391" s="1105" t="s">
        <v>497</v>
      </c>
      <c r="V391" s="1105" t="s">
        <v>17</v>
      </c>
      <c r="W391" s="1105" t="s">
        <v>649</v>
      </c>
      <c r="X391" s="1105" t="s">
        <v>30</v>
      </c>
      <c r="Y391" s="1105" t="s">
        <v>1589</v>
      </c>
      <c r="Z391" s="1105" t="s">
        <v>691</v>
      </c>
      <c r="AB391" s="1105" t="s">
        <v>224</v>
      </c>
      <c r="AC391" s="1105" t="s">
        <v>530</v>
      </c>
      <c r="AD391" s="1105" t="s">
        <v>739</v>
      </c>
      <c r="AE391" s="1105" t="s">
        <v>691</v>
      </c>
      <c r="AF391" s="1108" t="s">
        <v>2890</v>
      </c>
      <c r="AG391" s="1105" t="s">
        <v>224</v>
      </c>
    </row>
    <row r="392" spans="1:43">
      <c r="A392" s="1105">
        <v>391</v>
      </c>
      <c r="B392" s="1105" t="s">
        <v>3627</v>
      </c>
      <c r="C392" s="1105" t="s">
        <v>2649</v>
      </c>
      <c r="D392" s="1105" t="s">
        <v>1646</v>
      </c>
      <c r="E392" s="1105" t="s">
        <v>2155</v>
      </c>
      <c r="F392" s="1105" t="s">
        <v>2671</v>
      </c>
      <c r="G392" s="1108">
        <v>1</v>
      </c>
      <c r="H392" s="1105" t="s">
        <v>874</v>
      </c>
      <c r="I392" s="1105" t="s">
        <v>3628</v>
      </c>
      <c r="J392" s="1105" t="s">
        <v>3627</v>
      </c>
      <c r="K392" s="1105" t="s">
        <v>2649</v>
      </c>
      <c r="L392" s="1105" t="s">
        <v>2155</v>
      </c>
      <c r="M392" s="1105" t="s">
        <v>618</v>
      </c>
      <c r="N392" s="1105" t="s">
        <v>280</v>
      </c>
      <c r="O392" s="1108" t="s">
        <v>3629</v>
      </c>
      <c r="P392" s="1105" t="s">
        <v>691</v>
      </c>
      <c r="Q392" s="1105" t="s">
        <v>638</v>
      </c>
      <c r="R392" s="1105" t="s">
        <v>642</v>
      </c>
      <c r="T392" s="1105" t="s">
        <v>645</v>
      </c>
      <c r="U392" s="1105" t="s">
        <v>497</v>
      </c>
      <c r="V392" s="1105" t="s">
        <v>17</v>
      </c>
      <c r="W392" s="1105" t="s">
        <v>649</v>
      </c>
      <c r="X392" s="1105" t="s">
        <v>30</v>
      </c>
      <c r="Y392" s="1105" t="s">
        <v>1589</v>
      </c>
      <c r="Z392" s="1105" t="s">
        <v>762</v>
      </c>
      <c r="AB392" s="1105" t="s">
        <v>224</v>
      </c>
      <c r="AC392" s="1105" t="s">
        <v>530</v>
      </c>
      <c r="AD392" s="1105" t="s">
        <v>739</v>
      </c>
      <c r="AE392" s="1105" t="s">
        <v>1151</v>
      </c>
      <c r="AG392" s="1105" t="s">
        <v>224</v>
      </c>
    </row>
    <row r="393" spans="1:43">
      <c r="A393" s="1105">
        <v>392</v>
      </c>
      <c r="B393" s="1105" t="s">
        <v>893</v>
      </c>
      <c r="C393" s="1105" t="s">
        <v>3630</v>
      </c>
      <c r="D393" s="1105" t="s">
        <v>655</v>
      </c>
      <c r="E393" s="1105" t="s">
        <v>3631</v>
      </c>
      <c r="F393" s="1105" t="s">
        <v>2867</v>
      </c>
      <c r="G393" s="1108">
        <v>1</v>
      </c>
      <c r="H393" s="1105" t="s">
        <v>3632</v>
      </c>
      <c r="I393" s="1105" t="s">
        <v>1840</v>
      </c>
      <c r="J393" s="1105" t="s">
        <v>893</v>
      </c>
      <c r="K393" s="1105" t="s">
        <v>1362</v>
      </c>
      <c r="L393" s="1105" t="s">
        <v>3631</v>
      </c>
      <c r="M393" s="1105" t="s">
        <v>655</v>
      </c>
      <c r="N393" s="1105" t="s">
        <v>3633</v>
      </c>
      <c r="O393" s="1108" t="s">
        <v>3288</v>
      </c>
      <c r="P393" s="1105" t="s">
        <v>691</v>
      </c>
      <c r="Q393" s="1105" t="s">
        <v>638</v>
      </c>
      <c r="R393" s="1105" t="s">
        <v>642</v>
      </c>
      <c r="S393" s="1108" t="s">
        <v>2011</v>
      </c>
      <c r="T393" s="1105" t="s">
        <v>645</v>
      </c>
      <c r="U393" s="1105" t="s">
        <v>497</v>
      </c>
      <c r="V393" s="1105" t="s">
        <v>17</v>
      </c>
      <c r="W393" s="1105" t="s">
        <v>649</v>
      </c>
      <c r="X393" s="1105" t="s">
        <v>109</v>
      </c>
      <c r="Y393" s="1105" t="s">
        <v>84</v>
      </c>
      <c r="Z393" s="1105" t="s">
        <v>1231</v>
      </c>
      <c r="AA393" s="1108" t="s">
        <v>940</v>
      </c>
      <c r="AB393" s="1105" t="s">
        <v>224</v>
      </c>
      <c r="AC393" s="1105" t="s">
        <v>30</v>
      </c>
      <c r="AD393" s="1105" t="s">
        <v>1589</v>
      </c>
      <c r="AE393" s="1105" t="s">
        <v>691</v>
      </c>
      <c r="AG393" s="1105" t="s">
        <v>224</v>
      </c>
      <c r="AH393" s="1105" t="s">
        <v>530</v>
      </c>
      <c r="AI393" s="1105" t="s">
        <v>739</v>
      </c>
      <c r="AJ393" s="1105" t="s">
        <v>691</v>
      </c>
      <c r="AL393" s="1105" t="s">
        <v>224</v>
      </c>
    </row>
    <row r="394" spans="1:43">
      <c r="A394" s="1105">
        <v>393</v>
      </c>
      <c r="B394" s="1105" t="s">
        <v>3582</v>
      </c>
      <c r="C394" s="1105" t="s">
        <v>3634</v>
      </c>
      <c r="D394" s="1105" t="s">
        <v>3635</v>
      </c>
      <c r="E394" s="1105" t="s">
        <v>3636</v>
      </c>
      <c r="F394" s="1105" t="s">
        <v>2102</v>
      </c>
      <c r="G394" s="1108">
        <v>1</v>
      </c>
      <c r="H394" s="1105" t="s">
        <v>3638</v>
      </c>
      <c r="I394" s="1105" t="s">
        <v>3004</v>
      </c>
      <c r="J394" s="1105" t="s">
        <v>3582</v>
      </c>
      <c r="K394" s="1105" t="s">
        <v>3639</v>
      </c>
      <c r="L394" s="1105" t="s">
        <v>3636</v>
      </c>
      <c r="M394" s="1105" t="s">
        <v>3635</v>
      </c>
      <c r="N394" s="1105" t="s">
        <v>3640</v>
      </c>
      <c r="O394" s="1108" t="s">
        <v>118</v>
      </c>
      <c r="P394" s="1105" t="s">
        <v>691</v>
      </c>
      <c r="Q394" s="1105" t="s">
        <v>638</v>
      </c>
      <c r="R394" s="1105" t="s">
        <v>642</v>
      </c>
      <c r="S394" s="1108" t="s">
        <v>2650</v>
      </c>
      <c r="T394" s="1105" t="s">
        <v>645</v>
      </c>
      <c r="U394" s="1105" t="s">
        <v>497</v>
      </c>
      <c r="V394" s="1105" t="s">
        <v>17</v>
      </c>
      <c r="W394" s="1105" t="s">
        <v>649</v>
      </c>
      <c r="X394" s="1105" t="s">
        <v>30</v>
      </c>
      <c r="Y394" s="1105" t="s">
        <v>1589</v>
      </c>
      <c r="Z394" s="1105" t="s">
        <v>691</v>
      </c>
      <c r="AB394" s="1105" t="s">
        <v>224</v>
      </c>
      <c r="AC394" s="1105" t="s">
        <v>530</v>
      </c>
      <c r="AD394" s="1105" t="s">
        <v>739</v>
      </c>
      <c r="AE394" s="1105" t="s">
        <v>691</v>
      </c>
      <c r="AG394" s="1105" t="s">
        <v>224</v>
      </c>
    </row>
    <row r="395" spans="1:43">
      <c r="A395" s="1105">
        <v>394</v>
      </c>
      <c r="B395" s="1105" t="s">
        <v>3641</v>
      </c>
      <c r="C395" s="1105" t="s">
        <v>290</v>
      </c>
      <c r="D395" s="1105" t="s">
        <v>3642</v>
      </c>
      <c r="E395" s="1105" t="s">
        <v>2219</v>
      </c>
      <c r="F395" s="1105" t="s">
        <v>3643</v>
      </c>
      <c r="G395" s="1108">
        <v>3</v>
      </c>
      <c r="H395" s="1105" t="s">
        <v>3644</v>
      </c>
      <c r="I395" s="1105" t="s">
        <v>1397</v>
      </c>
      <c r="J395" s="1105" t="s">
        <v>1541</v>
      </c>
      <c r="K395" s="1105" t="s">
        <v>3646</v>
      </c>
      <c r="L395" s="1105" t="s">
        <v>3647</v>
      </c>
      <c r="M395" s="1105" t="s">
        <v>1120</v>
      </c>
      <c r="N395" s="1105" t="s">
        <v>3649</v>
      </c>
      <c r="P395" s="1105" t="s">
        <v>691</v>
      </c>
      <c r="Q395" s="1105" t="s">
        <v>638</v>
      </c>
      <c r="R395" s="1105" t="s">
        <v>642</v>
      </c>
      <c r="S395" s="1108" t="s">
        <v>3650</v>
      </c>
      <c r="T395" s="1105" t="s">
        <v>645</v>
      </c>
      <c r="U395" s="1105" t="s">
        <v>497</v>
      </c>
      <c r="V395" s="1105" t="s">
        <v>17</v>
      </c>
      <c r="W395" s="1105" t="s">
        <v>649</v>
      </c>
      <c r="X395" s="1105" t="s">
        <v>30</v>
      </c>
      <c r="Y395" s="1105" t="s">
        <v>1589</v>
      </c>
      <c r="Z395" s="1105" t="s">
        <v>691</v>
      </c>
      <c r="AA395" s="1108" t="s">
        <v>3651</v>
      </c>
      <c r="AB395" s="1105" t="s">
        <v>661</v>
      </c>
      <c r="AC395" s="1105" t="s">
        <v>530</v>
      </c>
      <c r="AD395" s="1105" t="s">
        <v>739</v>
      </c>
      <c r="AE395" s="1105" t="s">
        <v>691</v>
      </c>
      <c r="AG395" s="1105" t="s">
        <v>661</v>
      </c>
    </row>
    <row r="396" spans="1:43">
      <c r="A396" s="1105">
        <v>395</v>
      </c>
      <c r="B396" s="1105" t="s">
        <v>3324</v>
      </c>
      <c r="C396" s="1105" t="s">
        <v>3652</v>
      </c>
      <c r="D396" s="1105" t="s">
        <v>594</v>
      </c>
      <c r="E396" s="1105" t="s">
        <v>3653</v>
      </c>
      <c r="F396" s="1105" t="s">
        <v>2945</v>
      </c>
      <c r="G396" s="1105">
        <v>1</v>
      </c>
      <c r="H396" s="1105" t="s">
        <v>3654</v>
      </c>
      <c r="I396" s="1105" t="s">
        <v>1051</v>
      </c>
      <c r="J396" s="1105" t="s">
        <v>3324</v>
      </c>
      <c r="K396" s="1105" t="s">
        <v>3652</v>
      </c>
      <c r="L396" s="1105" t="s">
        <v>3655</v>
      </c>
      <c r="M396" s="1105" t="s">
        <v>594</v>
      </c>
      <c r="N396" s="1105" t="s">
        <v>3656</v>
      </c>
      <c r="P396" s="1105" t="s">
        <v>901</v>
      </c>
      <c r="Q396" s="1105" t="s">
        <v>638</v>
      </c>
      <c r="R396" s="1105" t="s">
        <v>642</v>
      </c>
      <c r="T396" s="1105" t="s">
        <v>645</v>
      </c>
      <c r="U396" s="1105" t="s">
        <v>497</v>
      </c>
      <c r="V396" s="1105" t="s">
        <v>17</v>
      </c>
      <c r="W396" s="1105" t="s">
        <v>649</v>
      </c>
      <c r="X396" s="1105" t="s">
        <v>530</v>
      </c>
      <c r="Y396" s="1105" t="s">
        <v>739</v>
      </c>
      <c r="Z396" s="1105" t="s">
        <v>1960</v>
      </c>
      <c r="AB396" s="1105" t="s">
        <v>224</v>
      </c>
    </row>
    <row r="397" spans="1:43">
      <c r="A397" s="1105">
        <v>396</v>
      </c>
      <c r="B397" s="1105" t="s">
        <v>3028</v>
      </c>
      <c r="C397" s="1105" t="s">
        <v>1227</v>
      </c>
      <c r="D397" s="1105" t="s">
        <v>3657</v>
      </c>
      <c r="E397" s="1105" t="s">
        <v>2491</v>
      </c>
      <c r="F397" s="1105" t="s">
        <v>2927</v>
      </c>
      <c r="G397" s="1108">
        <v>2</v>
      </c>
      <c r="H397" s="1105" t="s">
        <v>474</v>
      </c>
      <c r="I397" s="1105" t="s">
        <v>3577</v>
      </c>
      <c r="J397" s="1105" t="s">
        <v>3658</v>
      </c>
      <c r="K397" s="1105" t="s">
        <v>3660</v>
      </c>
      <c r="L397" s="1105" t="s">
        <v>435</v>
      </c>
      <c r="M397" s="1105" t="s">
        <v>1531</v>
      </c>
      <c r="N397" s="1105" t="s">
        <v>2453</v>
      </c>
      <c r="P397" s="1105" t="s">
        <v>990</v>
      </c>
      <c r="Q397" s="1105" t="s">
        <v>638</v>
      </c>
      <c r="R397" s="1105" t="s">
        <v>642</v>
      </c>
      <c r="T397" s="1105" t="s">
        <v>645</v>
      </c>
      <c r="U397" s="1105" t="s">
        <v>497</v>
      </c>
      <c r="V397" s="1105" t="s">
        <v>17</v>
      </c>
      <c r="W397" s="1105" t="s">
        <v>649</v>
      </c>
      <c r="X397" s="1105" t="s">
        <v>30</v>
      </c>
      <c r="Y397" s="1105" t="s">
        <v>1589</v>
      </c>
      <c r="Z397" s="1105" t="s">
        <v>990</v>
      </c>
      <c r="AB397" s="1105" t="s">
        <v>224</v>
      </c>
      <c r="AC397" s="1105" t="s">
        <v>530</v>
      </c>
      <c r="AD397" s="1105" t="s">
        <v>739</v>
      </c>
      <c r="AE397" s="1105" t="s">
        <v>990</v>
      </c>
      <c r="AG397" s="1105" t="s">
        <v>224</v>
      </c>
    </row>
    <row r="398" spans="1:43">
      <c r="A398" s="1105">
        <v>397</v>
      </c>
      <c r="B398" s="1105" t="s">
        <v>1115</v>
      </c>
      <c r="C398" s="1105" t="s">
        <v>3661</v>
      </c>
      <c r="D398" s="1105" t="s">
        <v>3662</v>
      </c>
      <c r="E398" s="1105" t="s">
        <v>401</v>
      </c>
      <c r="F398" s="1105" t="s">
        <v>3664</v>
      </c>
      <c r="G398" s="1108">
        <v>1</v>
      </c>
      <c r="H398" s="1105" t="s">
        <v>65</v>
      </c>
      <c r="I398" s="1105" t="s">
        <v>3665</v>
      </c>
      <c r="J398" s="1105" t="s">
        <v>1115</v>
      </c>
      <c r="K398" s="1105" t="s">
        <v>3457</v>
      </c>
      <c r="L398" s="1105" t="s">
        <v>3666</v>
      </c>
      <c r="M398" s="1105" t="s">
        <v>1258</v>
      </c>
      <c r="N398" s="1105" t="s">
        <v>1303</v>
      </c>
      <c r="O398" s="1108" t="s">
        <v>2725</v>
      </c>
      <c r="P398" s="1105" t="s">
        <v>691</v>
      </c>
      <c r="Q398" s="1105" t="s">
        <v>638</v>
      </c>
      <c r="R398" s="1105" t="s">
        <v>642</v>
      </c>
      <c r="T398" s="1105" t="s">
        <v>645</v>
      </c>
      <c r="U398" s="1105" t="s">
        <v>497</v>
      </c>
      <c r="V398" s="1105" t="s">
        <v>17</v>
      </c>
      <c r="W398" s="1105" t="s">
        <v>649</v>
      </c>
      <c r="X398" s="1105" t="s">
        <v>30</v>
      </c>
      <c r="Y398" s="1105" t="s">
        <v>1589</v>
      </c>
      <c r="Z398" s="1105" t="s">
        <v>762</v>
      </c>
      <c r="AB398" s="1105" t="s">
        <v>661</v>
      </c>
      <c r="AC398" s="1105" t="s">
        <v>530</v>
      </c>
      <c r="AD398" s="1105" t="s">
        <v>739</v>
      </c>
      <c r="AE398" s="1105" t="s">
        <v>2794</v>
      </c>
      <c r="AF398" s="1108" t="s">
        <v>2769</v>
      </c>
      <c r="AG398" s="1105" t="s">
        <v>661</v>
      </c>
    </row>
    <row r="399" spans="1:43">
      <c r="A399" s="1105">
        <v>398</v>
      </c>
      <c r="B399" s="1105" t="s">
        <v>3487</v>
      </c>
      <c r="C399" s="1105" t="s">
        <v>3667</v>
      </c>
      <c r="D399" s="1105" t="s">
        <v>3150</v>
      </c>
      <c r="E399" s="1105" t="s">
        <v>3668</v>
      </c>
      <c r="F399" s="1105" t="s">
        <v>146</v>
      </c>
      <c r="G399" s="1108">
        <v>1</v>
      </c>
      <c r="H399" s="1105" t="s">
        <v>3117</v>
      </c>
      <c r="I399" s="1105" t="s">
        <v>2688</v>
      </c>
      <c r="J399" s="1105" t="s">
        <v>3487</v>
      </c>
      <c r="K399" s="1105" t="s">
        <v>3667</v>
      </c>
      <c r="L399" s="1105" t="s">
        <v>3670</v>
      </c>
      <c r="M399" s="1105" t="s">
        <v>3150</v>
      </c>
      <c r="N399" s="1105" t="s">
        <v>2748</v>
      </c>
      <c r="O399" s="1108" t="s">
        <v>237</v>
      </c>
      <c r="P399" s="1105" t="s">
        <v>691</v>
      </c>
      <c r="Q399" s="1105" t="s">
        <v>638</v>
      </c>
      <c r="R399" s="1105" t="s">
        <v>642</v>
      </c>
      <c r="T399" s="1105" t="s">
        <v>645</v>
      </c>
      <c r="U399" s="1105" t="s">
        <v>497</v>
      </c>
      <c r="V399" s="1105" t="s">
        <v>17</v>
      </c>
      <c r="W399" s="1105" t="s">
        <v>649</v>
      </c>
      <c r="X399" s="1105" t="s">
        <v>44</v>
      </c>
      <c r="Y399" s="1105" t="s">
        <v>659</v>
      </c>
      <c r="Z399" s="1105" t="s">
        <v>762</v>
      </c>
      <c r="AA399" s="1108" t="s">
        <v>756</v>
      </c>
      <c r="AB399" s="1105" t="s">
        <v>224</v>
      </c>
      <c r="AC399" s="1105" t="s">
        <v>30</v>
      </c>
      <c r="AD399" s="1105" t="s">
        <v>1589</v>
      </c>
      <c r="AE399" s="1105" t="s">
        <v>691</v>
      </c>
      <c r="AG399" s="1105" t="s">
        <v>224</v>
      </c>
      <c r="AH399" s="1105" t="s">
        <v>530</v>
      </c>
      <c r="AI399" s="1105" t="s">
        <v>739</v>
      </c>
      <c r="AJ399" s="1105" t="s">
        <v>908</v>
      </c>
      <c r="AK399" s="1108" t="s">
        <v>698</v>
      </c>
      <c r="AL399" s="1105" t="s">
        <v>224</v>
      </c>
    </row>
    <row r="400" spans="1:43">
      <c r="A400" s="1105">
        <v>399</v>
      </c>
      <c r="B400" s="1105" t="s">
        <v>3671</v>
      </c>
      <c r="C400" s="1105" t="s">
        <v>3384</v>
      </c>
      <c r="D400" s="1105" t="s">
        <v>594</v>
      </c>
      <c r="E400" s="1105" t="s">
        <v>2046</v>
      </c>
      <c r="F400" s="1105" t="s">
        <v>3672</v>
      </c>
      <c r="G400" s="1108">
        <v>4</v>
      </c>
      <c r="H400" s="1105" t="s">
        <v>3673</v>
      </c>
      <c r="I400" s="1105" t="s">
        <v>3675</v>
      </c>
      <c r="J400" s="1105" t="s">
        <v>3217</v>
      </c>
      <c r="K400" s="1105" t="s">
        <v>3676</v>
      </c>
      <c r="L400" s="1105" t="s">
        <v>2046</v>
      </c>
      <c r="M400" s="1105" t="s">
        <v>594</v>
      </c>
      <c r="N400" s="1105" t="s">
        <v>3222</v>
      </c>
      <c r="P400" s="1105" t="s">
        <v>691</v>
      </c>
      <c r="Q400" s="1105" t="s">
        <v>638</v>
      </c>
      <c r="R400" s="1105" t="s">
        <v>642</v>
      </c>
      <c r="S400" s="1108" t="s">
        <v>1466</v>
      </c>
      <c r="T400" s="1105" t="s">
        <v>645</v>
      </c>
      <c r="U400" s="1105" t="s">
        <v>497</v>
      </c>
      <c r="V400" s="1105" t="s">
        <v>17</v>
      </c>
      <c r="W400" s="1105" t="s">
        <v>649</v>
      </c>
      <c r="X400" s="1105" t="s">
        <v>30</v>
      </c>
      <c r="Y400" s="1105" t="s">
        <v>1589</v>
      </c>
      <c r="Z400" s="1105" t="s">
        <v>691</v>
      </c>
      <c r="AB400" s="1105" t="s">
        <v>224</v>
      </c>
    </row>
    <row r="401" spans="1:33">
      <c r="A401" s="1105">
        <v>400</v>
      </c>
      <c r="B401" s="1105" t="s">
        <v>3677</v>
      </c>
      <c r="C401" s="1105" t="s">
        <v>1563</v>
      </c>
      <c r="D401" s="1105" t="s">
        <v>3678</v>
      </c>
      <c r="E401" s="1105" t="s">
        <v>3679</v>
      </c>
      <c r="F401" s="1105" t="s">
        <v>3680</v>
      </c>
      <c r="G401" s="1108">
        <v>1</v>
      </c>
      <c r="H401" s="1105" t="s">
        <v>3320</v>
      </c>
      <c r="I401" s="1105" t="s">
        <v>2407</v>
      </c>
      <c r="J401" s="1105" t="s">
        <v>1291</v>
      </c>
      <c r="K401" s="1105" t="s">
        <v>3681</v>
      </c>
      <c r="L401" s="1105" t="s">
        <v>931</v>
      </c>
      <c r="M401" s="1105" t="s">
        <v>1258</v>
      </c>
      <c r="N401" s="1105" t="s">
        <v>3682</v>
      </c>
      <c r="P401" s="1105" t="s">
        <v>691</v>
      </c>
      <c r="Q401" s="1105" t="s">
        <v>638</v>
      </c>
      <c r="R401" s="1105" t="s">
        <v>642</v>
      </c>
      <c r="S401" s="1108" t="s">
        <v>777</v>
      </c>
      <c r="T401" s="1105" t="s">
        <v>645</v>
      </c>
      <c r="U401" s="1105" t="s">
        <v>497</v>
      </c>
      <c r="V401" s="1105" t="s">
        <v>17</v>
      </c>
      <c r="W401" s="1105" t="s">
        <v>649</v>
      </c>
      <c r="X401" s="1105" t="s">
        <v>530</v>
      </c>
      <c r="Y401" s="1105" t="s">
        <v>739</v>
      </c>
      <c r="Z401" s="1105" t="s">
        <v>762</v>
      </c>
      <c r="AB401" s="1105" t="s">
        <v>224</v>
      </c>
    </row>
    <row r="402" spans="1:33">
      <c r="A402" s="1105">
        <v>401</v>
      </c>
      <c r="B402" s="1105" t="s">
        <v>3513</v>
      </c>
      <c r="C402" s="1105" t="s">
        <v>2418</v>
      </c>
      <c r="D402" s="1105" t="s">
        <v>3683</v>
      </c>
      <c r="E402" s="1105" t="s">
        <v>1927</v>
      </c>
      <c r="F402" s="1105" t="s">
        <v>1638</v>
      </c>
      <c r="G402" s="1105">
        <v>1</v>
      </c>
      <c r="H402" s="1105" t="s">
        <v>214</v>
      </c>
      <c r="I402" s="1105" t="s">
        <v>1551</v>
      </c>
      <c r="J402" s="1105" t="s">
        <v>1791</v>
      </c>
      <c r="K402" s="1105" t="s">
        <v>3684</v>
      </c>
      <c r="L402" s="1105" t="s">
        <v>3686</v>
      </c>
      <c r="M402" s="1105" t="s">
        <v>1708</v>
      </c>
      <c r="N402" s="1105" t="s">
        <v>3403</v>
      </c>
      <c r="P402" s="1105" t="s">
        <v>691</v>
      </c>
      <c r="Q402" s="1105" t="s">
        <v>638</v>
      </c>
      <c r="R402" s="1105" t="s">
        <v>642</v>
      </c>
      <c r="T402" s="1105" t="s">
        <v>645</v>
      </c>
      <c r="U402" s="1105" t="s">
        <v>497</v>
      </c>
      <c r="V402" s="1105" t="s">
        <v>17</v>
      </c>
      <c r="W402" s="1105" t="s">
        <v>649</v>
      </c>
      <c r="X402" s="1105" t="s">
        <v>30</v>
      </c>
      <c r="Y402" s="1105" t="s">
        <v>1589</v>
      </c>
      <c r="Z402" s="1105" t="s">
        <v>691</v>
      </c>
      <c r="AB402" s="1105" t="s">
        <v>224</v>
      </c>
    </row>
    <row r="403" spans="1:33">
      <c r="A403" s="1105">
        <v>402</v>
      </c>
      <c r="B403" s="1105" t="s">
        <v>3687</v>
      </c>
      <c r="C403" s="1105" t="s">
        <v>2519</v>
      </c>
      <c r="D403" s="1105" t="s">
        <v>2033</v>
      </c>
      <c r="E403" s="1105" t="s">
        <v>3688</v>
      </c>
      <c r="F403" s="1105" t="s">
        <v>3587</v>
      </c>
      <c r="G403" s="1108">
        <v>1</v>
      </c>
      <c r="H403" s="1105" t="s">
        <v>3689</v>
      </c>
      <c r="I403" s="1105" t="s">
        <v>3587</v>
      </c>
      <c r="J403" s="1105" t="s">
        <v>3687</v>
      </c>
      <c r="K403" s="1105" t="s">
        <v>2519</v>
      </c>
      <c r="L403" s="1105" t="s">
        <v>663</v>
      </c>
      <c r="M403" s="1105" t="s">
        <v>2033</v>
      </c>
      <c r="N403" s="1105" t="s">
        <v>3690</v>
      </c>
      <c r="O403" s="1108" t="s">
        <v>1146</v>
      </c>
      <c r="P403" s="1105" t="s">
        <v>691</v>
      </c>
      <c r="Q403" s="1105" t="s">
        <v>638</v>
      </c>
      <c r="R403" s="1105" t="s">
        <v>642</v>
      </c>
      <c r="S403" s="1108" t="s">
        <v>3331</v>
      </c>
      <c r="T403" s="1105" t="s">
        <v>645</v>
      </c>
      <c r="U403" s="1105" t="s">
        <v>497</v>
      </c>
      <c r="V403" s="1105" t="s">
        <v>17</v>
      </c>
      <c r="W403" s="1105" t="s">
        <v>649</v>
      </c>
      <c r="X403" s="1105" t="s">
        <v>30</v>
      </c>
      <c r="Y403" s="1105" t="s">
        <v>1589</v>
      </c>
      <c r="Z403" s="1105" t="s">
        <v>691</v>
      </c>
      <c r="AB403" s="1105" t="s">
        <v>224</v>
      </c>
      <c r="AC403" s="1105" t="s">
        <v>530</v>
      </c>
      <c r="AD403" s="1105" t="s">
        <v>739</v>
      </c>
      <c r="AE403" s="1105" t="s">
        <v>151</v>
      </c>
      <c r="AG403" s="1105" t="s">
        <v>224</v>
      </c>
    </row>
    <row r="404" spans="1:33">
      <c r="A404" s="1105">
        <v>403</v>
      </c>
      <c r="B404" s="1105" t="s">
        <v>3343</v>
      </c>
      <c r="C404" s="1105" t="s">
        <v>3691</v>
      </c>
      <c r="D404" s="1105" t="s">
        <v>3692</v>
      </c>
      <c r="E404" s="1105" t="s">
        <v>3693</v>
      </c>
      <c r="F404" s="1105" t="s">
        <v>3248</v>
      </c>
      <c r="G404" s="1108">
        <v>1</v>
      </c>
      <c r="H404" s="1105" t="s">
        <v>3694</v>
      </c>
      <c r="I404" s="1105" t="s">
        <v>1895</v>
      </c>
      <c r="J404" s="1105" t="s">
        <v>3343</v>
      </c>
      <c r="K404" s="1105" t="s">
        <v>3691</v>
      </c>
      <c r="L404" s="1105" t="s">
        <v>3693</v>
      </c>
      <c r="M404" s="1105" t="s">
        <v>43</v>
      </c>
      <c r="N404" s="1105" t="s">
        <v>106</v>
      </c>
      <c r="O404" s="1108" t="s">
        <v>3267</v>
      </c>
      <c r="P404" s="1105" t="s">
        <v>691</v>
      </c>
      <c r="Q404" s="1105" t="s">
        <v>638</v>
      </c>
      <c r="R404" s="1105" t="s">
        <v>642</v>
      </c>
      <c r="T404" s="1105" t="s">
        <v>645</v>
      </c>
      <c r="U404" s="1105" t="s">
        <v>497</v>
      </c>
      <c r="V404" s="1105" t="s">
        <v>17</v>
      </c>
      <c r="W404" s="1105" t="s">
        <v>649</v>
      </c>
      <c r="X404" s="1105" t="s">
        <v>530</v>
      </c>
      <c r="Y404" s="1105" t="s">
        <v>739</v>
      </c>
      <c r="Z404" s="1105" t="s">
        <v>447</v>
      </c>
      <c r="AB404" s="1105" t="s">
        <v>224</v>
      </c>
    </row>
    <row r="405" spans="1:33">
      <c r="A405" s="1105">
        <v>404</v>
      </c>
      <c r="B405" s="1105" t="s">
        <v>3696</v>
      </c>
      <c r="C405" s="1105" t="s">
        <v>3697</v>
      </c>
      <c r="D405" s="1105" t="s">
        <v>3698</v>
      </c>
      <c r="E405" s="1105" t="s">
        <v>3699</v>
      </c>
      <c r="F405" s="1105" t="s">
        <v>2693</v>
      </c>
      <c r="G405" s="1108">
        <v>1</v>
      </c>
      <c r="H405" s="1105" t="s">
        <v>1697</v>
      </c>
      <c r="I405" s="1105" t="s">
        <v>3700</v>
      </c>
      <c r="J405" s="1105" t="s">
        <v>3696</v>
      </c>
      <c r="K405" s="1105" t="s">
        <v>270</v>
      </c>
      <c r="L405" s="1105" t="s">
        <v>2046</v>
      </c>
      <c r="M405" s="1105" t="s">
        <v>594</v>
      </c>
      <c r="N405" s="1105" t="s">
        <v>1802</v>
      </c>
      <c r="P405" s="1105" t="s">
        <v>691</v>
      </c>
      <c r="Q405" s="1105" t="s">
        <v>638</v>
      </c>
      <c r="R405" s="1105" t="s">
        <v>642</v>
      </c>
      <c r="S405" s="1108" t="s">
        <v>1466</v>
      </c>
      <c r="T405" s="1105" t="s">
        <v>645</v>
      </c>
      <c r="U405" s="1105" t="s">
        <v>497</v>
      </c>
      <c r="V405" s="1105" t="s">
        <v>17</v>
      </c>
      <c r="W405" s="1105" t="s">
        <v>649</v>
      </c>
      <c r="X405" s="1105" t="s">
        <v>530</v>
      </c>
      <c r="Y405" s="1105" t="s">
        <v>739</v>
      </c>
      <c r="Z405" s="1105" t="s">
        <v>691</v>
      </c>
      <c r="AB405" s="1105" t="s">
        <v>661</v>
      </c>
    </row>
    <row r="406" spans="1:33">
      <c r="A406" s="1105">
        <v>405</v>
      </c>
      <c r="B406" s="1105" t="s">
        <v>3259</v>
      </c>
      <c r="C406" s="1105" t="s">
        <v>1210</v>
      </c>
      <c r="D406" s="1105" t="s">
        <v>3685</v>
      </c>
      <c r="E406" s="1105" t="s">
        <v>3235</v>
      </c>
      <c r="F406" s="1105" t="s">
        <v>1250</v>
      </c>
      <c r="G406" s="1108">
        <v>1</v>
      </c>
      <c r="H406" s="1105" t="s">
        <v>2828</v>
      </c>
      <c r="I406" s="1105" t="s">
        <v>1250</v>
      </c>
      <c r="J406" s="1105" t="s">
        <v>3259</v>
      </c>
      <c r="K406" s="1105" t="s">
        <v>1210</v>
      </c>
      <c r="L406" s="1105" t="s">
        <v>3235</v>
      </c>
      <c r="M406" s="1105" t="s">
        <v>3685</v>
      </c>
      <c r="N406" s="1105" t="s">
        <v>3702</v>
      </c>
      <c r="O406" s="1108" t="s">
        <v>3703</v>
      </c>
      <c r="P406" s="1105" t="s">
        <v>691</v>
      </c>
      <c r="Q406" s="1105" t="s">
        <v>638</v>
      </c>
      <c r="R406" s="1105" t="s">
        <v>642</v>
      </c>
      <c r="T406" s="1105" t="s">
        <v>645</v>
      </c>
      <c r="U406" s="1105" t="s">
        <v>497</v>
      </c>
      <c r="V406" s="1105" t="s">
        <v>17</v>
      </c>
      <c r="W406" s="1105" t="s">
        <v>649</v>
      </c>
      <c r="X406" s="1105" t="s">
        <v>69</v>
      </c>
      <c r="Y406" s="1105" t="s">
        <v>450</v>
      </c>
      <c r="Z406" s="1105" t="s">
        <v>691</v>
      </c>
      <c r="AB406" s="1105" t="s">
        <v>661</v>
      </c>
    </row>
    <row r="407" spans="1:33">
      <c r="A407" s="1105">
        <v>406</v>
      </c>
      <c r="B407" s="1105" t="s">
        <v>421</v>
      </c>
      <c r="C407" s="1105" t="s">
        <v>3567</v>
      </c>
      <c r="D407" s="1105" t="s">
        <v>2234</v>
      </c>
      <c r="E407" s="1105" t="s">
        <v>3705</v>
      </c>
      <c r="F407" s="1105" t="s">
        <v>3706</v>
      </c>
      <c r="G407" s="1108">
        <v>1</v>
      </c>
      <c r="H407" s="1105" t="s">
        <v>3707</v>
      </c>
      <c r="I407" s="1105" t="s">
        <v>3706</v>
      </c>
      <c r="J407" s="1105" t="s">
        <v>421</v>
      </c>
      <c r="K407" s="1105" t="s">
        <v>3567</v>
      </c>
      <c r="L407" s="1105" t="s">
        <v>3705</v>
      </c>
      <c r="M407" s="1105" t="s">
        <v>2234</v>
      </c>
      <c r="N407" s="1105" t="s">
        <v>1740</v>
      </c>
      <c r="O407" s="1108" t="s">
        <v>1740</v>
      </c>
      <c r="P407" s="1105" t="s">
        <v>691</v>
      </c>
      <c r="Q407" s="1105" t="s">
        <v>638</v>
      </c>
      <c r="R407" s="1105" t="s">
        <v>642</v>
      </c>
      <c r="T407" s="1105" t="s">
        <v>645</v>
      </c>
      <c r="U407" s="1105" t="s">
        <v>497</v>
      </c>
      <c r="V407" s="1105" t="s">
        <v>17</v>
      </c>
      <c r="W407" s="1105" t="s">
        <v>649</v>
      </c>
      <c r="X407" s="1105" t="s">
        <v>69</v>
      </c>
      <c r="Y407" s="1105" t="s">
        <v>450</v>
      </c>
      <c r="Z407" s="1105" t="s">
        <v>691</v>
      </c>
      <c r="AB407" s="1105" t="s">
        <v>224</v>
      </c>
    </row>
    <row r="408" spans="1:33">
      <c r="A408" s="1105">
        <v>407</v>
      </c>
      <c r="B408" s="1105" t="s">
        <v>3708</v>
      </c>
      <c r="C408" s="1105" t="s">
        <v>3709</v>
      </c>
      <c r="D408" s="1105" t="s">
        <v>3223</v>
      </c>
      <c r="E408" s="1105" t="s">
        <v>3710</v>
      </c>
      <c r="F408" s="1105" t="s">
        <v>1326</v>
      </c>
      <c r="G408" s="1105">
        <v>7</v>
      </c>
      <c r="H408" s="1105" t="s">
        <v>727</v>
      </c>
      <c r="I408" s="1105" t="s">
        <v>1326</v>
      </c>
      <c r="J408" s="1105" t="s">
        <v>3708</v>
      </c>
      <c r="K408" s="1105" t="s">
        <v>3711</v>
      </c>
      <c r="L408" s="1105" t="s">
        <v>3710</v>
      </c>
      <c r="M408" s="1105" t="s">
        <v>3223</v>
      </c>
      <c r="N408" s="1105" t="s">
        <v>820</v>
      </c>
      <c r="P408" s="1105" t="s">
        <v>691</v>
      </c>
      <c r="Q408" s="1105" t="s">
        <v>638</v>
      </c>
      <c r="R408" s="1105" t="s">
        <v>642</v>
      </c>
      <c r="T408" s="1105" t="s">
        <v>645</v>
      </c>
      <c r="U408" s="1105" t="s">
        <v>497</v>
      </c>
      <c r="V408" s="1105" t="s">
        <v>17</v>
      </c>
      <c r="W408" s="1105" t="s">
        <v>649</v>
      </c>
      <c r="X408" s="1105" t="s">
        <v>69</v>
      </c>
      <c r="Y408" s="1105" t="s">
        <v>450</v>
      </c>
      <c r="Z408" s="1105" t="s">
        <v>691</v>
      </c>
      <c r="AB408" s="1105" t="s">
        <v>661</v>
      </c>
    </row>
    <row r="409" spans="1:33">
      <c r="A409" s="1105">
        <v>408</v>
      </c>
      <c r="H409" s="1105" t="s">
        <v>3713</v>
      </c>
      <c r="I409" s="1105" t="s">
        <v>3714</v>
      </c>
      <c r="J409" s="1105" t="s">
        <v>2510</v>
      </c>
      <c r="K409" s="1105" t="s">
        <v>3715</v>
      </c>
      <c r="L409" s="1105" t="s">
        <v>3716</v>
      </c>
      <c r="M409" s="1105" t="s">
        <v>2833</v>
      </c>
      <c r="N409" s="1105" t="s">
        <v>1868</v>
      </c>
      <c r="P409" s="1105" t="s">
        <v>691</v>
      </c>
      <c r="Q409" s="1105" t="s">
        <v>638</v>
      </c>
      <c r="R409" s="1105" t="s">
        <v>642</v>
      </c>
      <c r="T409" s="1105" t="s">
        <v>645</v>
      </c>
      <c r="U409" s="1105" t="s">
        <v>497</v>
      </c>
      <c r="V409" s="1105" t="s">
        <v>17</v>
      </c>
      <c r="W409" s="1105" t="s">
        <v>649</v>
      </c>
      <c r="X409" s="1105" t="s">
        <v>69</v>
      </c>
      <c r="Y409" s="1105" t="s">
        <v>450</v>
      </c>
      <c r="Z409" s="1105" t="s">
        <v>691</v>
      </c>
      <c r="AB409" s="1105" t="s">
        <v>661</v>
      </c>
    </row>
    <row r="410" spans="1:33">
      <c r="A410" s="1105">
        <v>409</v>
      </c>
      <c r="H410" s="1105" t="s">
        <v>323</v>
      </c>
      <c r="I410" s="1105" t="s">
        <v>466</v>
      </c>
      <c r="J410" s="1105" t="s">
        <v>3719</v>
      </c>
      <c r="K410" s="1105" t="s">
        <v>3720</v>
      </c>
      <c r="L410" s="1105" t="s">
        <v>3721</v>
      </c>
      <c r="M410" s="1105" t="s">
        <v>93</v>
      </c>
      <c r="N410" s="1105" t="s">
        <v>3575</v>
      </c>
      <c r="P410" s="1105" t="s">
        <v>691</v>
      </c>
      <c r="Q410" s="1105" t="s">
        <v>638</v>
      </c>
      <c r="R410" s="1105" t="s">
        <v>642</v>
      </c>
      <c r="T410" s="1105" t="s">
        <v>645</v>
      </c>
      <c r="U410" s="1105" t="s">
        <v>497</v>
      </c>
      <c r="V410" s="1105" t="s">
        <v>17</v>
      </c>
      <c r="W410" s="1105" t="s">
        <v>649</v>
      </c>
      <c r="X410" s="1105" t="s">
        <v>69</v>
      </c>
      <c r="Y410" s="1105" t="s">
        <v>450</v>
      </c>
      <c r="Z410" s="1105" t="s">
        <v>691</v>
      </c>
      <c r="AB410" s="1105" t="s">
        <v>661</v>
      </c>
    </row>
    <row r="411" spans="1:33">
      <c r="A411" s="1105">
        <v>410</v>
      </c>
      <c r="H411" s="1105" t="s">
        <v>2450</v>
      </c>
      <c r="I411" s="1105" t="s">
        <v>3722</v>
      </c>
      <c r="J411" s="1105" t="s">
        <v>968</v>
      </c>
      <c r="K411" s="1105" t="s">
        <v>916</v>
      </c>
      <c r="L411" s="1105" t="s">
        <v>3723</v>
      </c>
      <c r="M411" s="1105" t="s">
        <v>3724</v>
      </c>
      <c r="N411" s="1105" t="s">
        <v>3725</v>
      </c>
      <c r="P411" s="1105" t="s">
        <v>691</v>
      </c>
      <c r="Q411" s="1105" t="s">
        <v>638</v>
      </c>
      <c r="R411" s="1105" t="s">
        <v>642</v>
      </c>
      <c r="T411" s="1105" t="s">
        <v>645</v>
      </c>
      <c r="U411" s="1105" t="s">
        <v>497</v>
      </c>
      <c r="V411" s="1105" t="s">
        <v>17</v>
      </c>
      <c r="W411" s="1105" t="s">
        <v>649</v>
      </c>
      <c r="X411" s="1105" t="s">
        <v>69</v>
      </c>
      <c r="Y411" s="1105" t="s">
        <v>450</v>
      </c>
      <c r="Z411" s="1105" t="s">
        <v>691</v>
      </c>
      <c r="AB411" s="1105" t="s">
        <v>661</v>
      </c>
    </row>
    <row r="412" spans="1:33">
      <c r="A412" s="1105">
        <v>411</v>
      </c>
      <c r="B412" s="1105" t="s">
        <v>3726</v>
      </c>
      <c r="C412" s="1105" t="s">
        <v>3728</v>
      </c>
      <c r="D412" s="1105" t="s">
        <v>97</v>
      </c>
      <c r="E412" s="1105" t="s">
        <v>3729</v>
      </c>
      <c r="F412" s="1105" t="s">
        <v>3085</v>
      </c>
      <c r="G412" s="1108">
        <v>7</v>
      </c>
      <c r="H412" s="1105" t="s">
        <v>578</v>
      </c>
      <c r="I412" s="1105" t="s">
        <v>3085</v>
      </c>
      <c r="J412" s="1105" t="s">
        <v>3726</v>
      </c>
      <c r="K412" s="1105" t="s">
        <v>3730</v>
      </c>
      <c r="L412" s="1105" t="s">
        <v>3729</v>
      </c>
      <c r="M412" s="1105" t="s">
        <v>97</v>
      </c>
      <c r="N412" s="1105" t="s">
        <v>2021</v>
      </c>
      <c r="P412" s="1105" t="s">
        <v>691</v>
      </c>
      <c r="Q412" s="1105" t="s">
        <v>638</v>
      </c>
      <c r="R412" s="1105" t="s">
        <v>642</v>
      </c>
      <c r="T412" s="1105" t="s">
        <v>645</v>
      </c>
      <c r="U412" s="1105" t="s">
        <v>497</v>
      </c>
      <c r="V412" s="1105" t="s">
        <v>17</v>
      </c>
      <c r="W412" s="1105" t="s">
        <v>649</v>
      </c>
      <c r="X412" s="1105" t="s">
        <v>69</v>
      </c>
      <c r="Y412" s="1105" t="s">
        <v>450</v>
      </c>
      <c r="Z412" s="1105" t="s">
        <v>691</v>
      </c>
      <c r="AB412" s="1105" t="s">
        <v>661</v>
      </c>
    </row>
    <row r="413" spans="1:33">
      <c r="A413" s="1105">
        <v>412</v>
      </c>
      <c r="H413" s="1105" t="s">
        <v>3731</v>
      </c>
      <c r="I413" s="1105" t="s">
        <v>3732</v>
      </c>
      <c r="J413" s="1105" t="s">
        <v>3734</v>
      </c>
      <c r="K413" s="1105" t="s">
        <v>420</v>
      </c>
      <c r="L413" s="1105" t="s">
        <v>3735</v>
      </c>
      <c r="M413" s="1105" t="s">
        <v>3736</v>
      </c>
      <c r="N413" s="1105" t="s">
        <v>2800</v>
      </c>
      <c r="P413" s="1105" t="s">
        <v>691</v>
      </c>
      <c r="Q413" s="1105" t="s">
        <v>638</v>
      </c>
      <c r="R413" s="1105" t="s">
        <v>642</v>
      </c>
      <c r="T413" s="1105" t="s">
        <v>645</v>
      </c>
      <c r="U413" s="1105" t="s">
        <v>497</v>
      </c>
      <c r="V413" s="1105" t="s">
        <v>17</v>
      </c>
      <c r="W413" s="1105" t="s">
        <v>649</v>
      </c>
      <c r="X413" s="1105" t="s">
        <v>69</v>
      </c>
      <c r="Y413" s="1105" t="s">
        <v>450</v>
      </c>
      <c r="Z413" s="1105" t="s">
        <v>691</v>
      </c>
      <c r="AB413" s="1105" t="s">
        <v>661</v>
      </c>
    </row>
    <row r="414" spans="1:33">
      <c r="A414" s="1105">
        <v>413</v>
      </c>
      <c r="H414" s="1105" t="s">
        <v>1075</v>
      </c>
      <c r="I414" s="1105" t="s">
        <v>3737</v>
      </c>
      <c r="J414" s="1105" t="s">
        <v>3738</v>
      </c>
      <c r="K414" s="1105" t="s">
        <v>406</v>
      </c>
      <c r="L414" s="1105" t="s">
        <v>3739</v>
      </c>
      <c r="M414" s="1105" t="s">
        <v>3740</v>
      </c>
      <c r="N414" s="1105" t="s">
        <v>2506</v>
      </c>
      <c r="P414" s="1105" t="s">
        <v>691</v>
      </c>
      <c r="Q414" s="1105" t="s">
        <v>638</v>
      </c>
      <c r="R414" s="1105" t="s">
        <v>642</v>
      </c>
      <c r="T414" s="1105" t="s">
        <v>645</v>
      </c>
      <c r="U414" s="1105" t="s">
        <v>497</v>
      </c>
      <c r="V414" s="1105" t="s">
        <v>17</v>
      </c>
      <c r="W414" s="1105" t="s">
        <v>649</v>
      </c>
      <c r="X414" s="1105" t="s">
        <v>69</v>
      </c>
      <c r="Y414" s="1105" t="s">
        <v>450</v>
      </c>
      <c r="Z414" s="1105" t="s">
        <v>691</v>
      </c>
      <c r="AB414" s="1105" t="s">
        <v>661</v>
      </c>
    </row>
    <row r="415" spans="1:33">
      <c r="A415" s="1105">
        <v>414</v>
      </c>
      <c r="B415" s="1105" t="s">
        <v>3742</v>
      </c>
      <c r="C415" s="1105" t="s">
        <v>2460</v>
      </c>
      <c r="D415" s="1105" t="s">
        <v>3743</v>
      </c>
      <c r="E415" s="1105" t="s">
        <v>3744</v>
      </c>
      <c r="F415" s="1105" t="s">
        <v>3746</v>
      </c>
      <c r="G415" s="1108">
        <v>1</v>
      </c>
      <c r="H415" s="1105" t="s">
        <v>3156</v>
      </c>
      <c r="I415" s="1105" t="s">
        <v>3746</v>
      </c>
      <c r="J415" s="1105" t="s">
        <v>3742</v>
      </c>
      <c r="K415" s="1105" t="s">
        <v>2460</v>
      </c>
      <c r="L415" s="1105" t="s">
        <v>3744</v>
      </c>
      <c r="M415" s="1105" t="s">
        <v>3743</v>
      </c>
      <c r="N415" s="1105" t="s">
        <v>3747</v>
      </c>
      <c r="O415" s="1108" t="s">
        <v>3747</v>
      </c>
      <c r="P415" s="1105" t="s">
        <v>691</v>
      </c>
      <c r="Q415" s="1105" t="s">
        <v>638</v>
      </c>
      <c r="R415" s="1105" t="s">
        <v>642</v>
      </c>
      <c r="T415" s="1105" t="s">
        <v>645</v>
      </c>
      <c r="U415" s="1105" t="s">
        <v>497</v>
      </c>
      <c r="V415" s="1105" t="s">
        <v>17</v>
      </c>
      <c r="W415" s="1105" t="s">
        <v>649</v>
      </c>
      <c r="X415" s="1105" t="s">
        <v>69</v>
      </c>
      <c r="Y415" s="1105" t="s">
        <v>450</v>
      </c>
      <c r="Z415" s="1105" t="s">
        <v>691</v>
      </c>
      <c r="AB415" s="1105" t="s">
        <v>661</v>
      </c>
    </row>
    <row r="416" spans="1:33">
      <c r="A416" s="1105">
        <v>415</v>
      </c>
      <c r="B416" s="1105" t="s">
        <v>3159</v>
      </c>
      <c r="C416" s="1105" t="s">
        <v>3748</v>
      </c>
      <c r="D416" s="1105" t="s">
        <v>3743</v>
      </c>
      <c r="E416" s="1105" t="s">
        <v>640</v>
      </c>
      <c r="F416" s="1105" t="s">
        <v>2543</v>
      </c>
      <c r="G416" s="1108">
        <v>1</v>
      </c>
      <c r="H416" s="1105" t="s">
        <v>175</v>
      </c>
      <c r="I416" s="1105" t="s">
        <v>2543</v>
      </c>
      <c r="J416" s="1105" t="s">
        <v>3159</v>
      </c>
      <c r="K416" s="1105" t="s">
        <v>3748</v>
      </c>
      <c r="L416" s="1105" t="s">
        <v>640</v>
      </c>
      <c r="M416" s="1105" t="s">
        <v>3743</v>
      </c>
      <c r="N416" s="1105" t="s">
        <v>2458</v>
      </c>
      <c r="P416" s="1105" t="s">
        <v>691</v>
      </c>
      <c r="Q416" s="1105" t="s">
        <v>638</v>
      </c>
      <c r="R416" s="1105" t="s">
        <v>642</v>
      </c>
      <c r="T416" s="1105" t="s">
        <v>645</v>
      </c>
      <c r="U416" s="1105" t="s">
        <v>497</v>
      </c>
      <c r="V416" s="1105" t="s">
        <v>17</v>
      </c>
      <c r="W416" s="1105" t="s">
        <v>649</v>
      </c>
      <c r="X416" s="1105" t="s">
        <v>69</v>
      </c>
      <c r="Y416" s="1105" t="s">
        <v>450</v>
      </c>
      <c r="Z416" s="1105" t="s">
        <v>691</v>
      </c>
      <c r="AB416" s="1105" t="s">
        <v>661</v>
      </c>
    </row>
    <row r="417" spans="1:28">
      <c r="A417" s="1105">
        <v>416</v>
      </c>
      <c r="B417" s="1105" t="s">
        <v>1963</v>
      </c>
      <c r="C417" s="1105" t="s">
        <v>2905</v>
      </c>
      <c r="D417" s="1105" t="s">
        <v>1915</v>
      </c>
      <c r="E417" s="1105" t="s">
        <v>2879</v>
      </c>
      <c r="F417" s="1105" t="s">
        <v>2261</v>
      </c>
      <c r="G417" s="1108">
        <v>1</v>
      </c>
      <c r="H417" s="1105" t="s">
        <v>1905</v>
      </c>
      <c r="I417" s="1105" t="s">
        <v>2261</v>
      </c>
      <c r="J417" s="1105" t="s">
        <v>1963</v>
      </c>
      <c r="K417" s="1105" t="s">
        <v>2905</v>
      </c>
      <c r="L417" s="1105" t="s">
        <v>2879</v>
      </c>
      <c r="M417" s="1105" t="s">
        <v>1915</v>
      </c>
      <c r="N417" s="1105" t="s">
        <v>2891</v>
      </c>
      <c r="O417" s="1108" t="s">
        <v>2891</v>
      </c>
      <c r="P417" s="1105" t="s">
        <v>691</v>
      </c>
      <c r="Q417" s="1105" t="s">
        <v>638</v>
      </c>
      <c r="R417" s="1105" t="s">
        <v>642</v>
      </c>
      <c r="T417" s="1105" t="s">
        <v>645</v>
      </c>
      <c r="U417" s="1105" t="s">
        <v>497</v>
      </c>
      <c r="V417" s="1105" t="s">
        <v>17</v>
      </c>
      <c r="W417" s="1105" t="s">
        <v>649</v>
      </c>
      <c r="X417" s="1105" t="s">
        <v>69</v>
      </c>
      <c r="Y417" s="1105" t="s">
        <v>450</v>
      </c>
      <c r="Z417" s="1105" t="s">
        <v>908</v>
      </c>
      <c r="AB417" s="1105" t="s">
        <v>224</v>
      </c>
    </row>
    <row r="418" spans="1:28">
      <c r="A418" s="1105">
        <v>417</v>
      </c>
      <c r="B418" s="1105" t="s">
        <v>404</v>
      </c>
      <c r="C418" s="1105" t="s">
        <v>469</v>
      </c>
      <c r="D418" s="1105" t="s">
        <v>1696</v>
      </c>
      <c r="E418" s="1105" t="s">
        <v>2655</v>
      </c>
      <c r="F418" s="1105" t="s">
        <v>1509</v>
      </c>
      <c r="G418" s="1108">
        <v>1</v>
      </c>
      <c r="H418" s="1105" t="s">
        <v>2175</v>
      </c>
      <c r="I418" s="1105" t="s">
        <v>1509</v>
      </c>
      <c r="J418" s="1105" t="s">
        <v>404</v>
      </c>
      <c r="K418" s="1105" t="s">
        <v>469</v>
      </c>
      <c r="L418" s="1105" t="s">
        <v>2655</v>
      </c>
      <c r="M418" s="1105" t="s">
        <v>1696</v>
      </c>
      <c r="N418" s="1105" t="s">
        <v>3645</v>
      </c>
      <c r="O418" s="1108" t="s">
        <v>3645</v>
      </c>
      <c r="P418" s="1105" t="s">
        <v>691</v>
      </c>
      <c r="Q418" s="1105" t="s">
        <v>638</v>
      </c>
      <c r="R418" s="1105" t="s">
        <v>642</v>
      </c>
      <c r="T418" s="1105" t="s">
        <v>645</v>
      </c>
      <c r="U418" s="1105" t="s">
        <v>497</v>
      </c>
      <c r="V418" s="1105" t="s">
        <v>17</v>
      </c>
      <c r="W418" s="1105" t="s">
        <v>649</v>
      </c>
      <c r="X418" s="1105" t="s">
        <v>69</v>
      </c>
      <c r="Y418" s="1105" t="s">
        <v>450</v>
      </c>
      <c r="Z418" s="1105" t="s">
        <v>151</v>
      </c>
      <c r="AB418" s="1105" t="s">
        <v>224</v>
      </c>
    </row>
    <row r="419" spans="1:28">
      <c r="A419" s="1105">
        <v>418</v>
      </c>
      <c r="B419" s="1105" t="s">
        <v>3749</v>
      </c>
      <c r="C419" s="1105" t="s">
        <v>418</v>
      </c>
      <c r="D419" s="1105" t="s">
        <v>3750</v>
      </c>
      <c r="E419" s="1105" t="s">
        <v>2483</v>
      </c>
      <c r="F419" s="1105" t="s">
        <v>868</v>
      </c>
      <c r="G419" s="1108">
        <v>1</v>
      </c>
      <c r="H419" s="1105" t="s">
        <v>3020</v>
      </c>
      <c r="I419" s="1105" t="s">
        <v>868</v>
      </c>
      <c r="J419" s="1105" t="s">
        <v>3749</v>
      </c>
      <c r="K419" s="1105" t="s">
        <v>418</v>
      </c>
      <c r="L419" s="1105" t="s">
        <v>2483</v>
      </c>
      <c r="M419" s="1105" t="s">
        <v>3750</v>
      </c>
      <c r="N419" s="1105" t="s">
        <v>3751</v>
      </c>
      <c r="P419" s="1105" t="s">
        <v>691</v>
      </c>
      <c r="Q419" s="1105" t="s">
        <v>638</v>
      </c>
      <c r="R419" s="1105" t="s">
        <v>642</v>
      </c>
      <c r="T419" s="1105" t="s">
        <v>645</v>
      </c>
      <c r="U419" s="1105" t="s">
        <v>497</v>
      </c>
      <c r="V419" s="1105" t="s">
        <v>17</v>
      </c>
      <c r="W419" s="1105" t="s">
        <v>649</v>
      </c>
      <c r="X419" s="1105" t="s">
        <v>69</v>
      </c>
      <c r="Y419" s="1105" t="s">
        <v>450</v>
      </c>
      <c r="Z419" s="1105" t="s">
        <v>691</v>
      </c>
      <c r="AB419" s="1105" t="s">
        <v>224</v>
      </c>
    </row>
    <row r="420" spans="1:28">
      <c r="A420" s="1105">
        <v>419</v>
      </c>
      <c r="B420" s="1105" t="s">
        <v>3752</v>
      </c>
      <c r="C420" s="1105" t="s">
        <v>1825</v>
      </c>
      <c r="D420" s="1105" t="s">
        <v>923</v>
      </c>
      <c r="E420" s="1105" t="s">
        <v>2159</v>
      </c>
      <c r="F420" s="1105" t="s">
        <v>2207</v>
      </c>
      <c r="G420" s="1105">
        <v>1</v>
      </c>
      <c r="H420" s="1105" t="s">
        <v>3754</v>
      </c>
      <c r="I420" s="1105" t="s">
        <v>2207</v>
      </c>
      <c r="J420" s="1105" t="s">
        <v>3752</v>
      </c>
      <c r="K420" s="1105" t="s">
        <v>3637</v>
      </c>
      <c r="L420" s="1105" t="s">
        <v>2159</v>
      </c>
      <c r="M420" s="1105" t="s">
        <v>923</v>
      </c>
      <c r="N420" s="1105" t="s">
        <v>3755</v>
      </c>
      <c r="O420" s="1108" t="s">
        <v>2514</v>
      </c>
      <c r="P420" s="1105" t="s">
        <v>691</v>
      </c>
      <c r="Q420" s="1105" t="s">
        <v>638</v>
      </c>
      <c r="R420" s="1105" t="s">
        <v>642</v>
      </c>
      <c r="S420" s="1108" t="s">
        <v>2737</v>
      </c>
      <c r="T420" s="1105" t="s">
        <v>645</v>
      </c>
      <c r="U420" s="1105" t="s">
        <v>497</v>
      </c>
      <c r="V420" s="1105" t="s">
        <v>17</v>
      </c>
      <c r="W420" s="1105" t="s">
        <v>649</v>
      </c>
      <c r="X420" s="1105" t="s">
        <v>69</v>
      </c>
      <c r="Y420" s="1105" t="s">
        <v>450</v>
      </c>
      <c r="Z420" s="1105" t="s">
        <v>691</v>
      </c>
      <c r="AB420" s="1105" t="s">
        <v>224</v>
      </c>
    </row>
    <row r="421" spans="1:28">
      <c r="A421" s="1105">
        <v>420</v>
      </c>
      <c r="B421" s="1105" t="s">
        <v>3758</v>
      </c>
      <c r="C421" s="1105" t="s">
        <v>1241</v>
      </c>
      <c r="D421" s="1105" t="s">
        <v>923</v>
      </c>
      <c r="E421" s="1105" t="s">
        <v>2159</v>
      </c>
      <c r="F421" s="1105" t="s">
        <v>3759</v>
      </c>
      <c r="G421" s="1105">
        <v>1</v>
      </c>
      <c r="H421" s="1105" t="s">
        <v>2191</v>
      </c>
      <c r="I421" s="1105" t="s">
        <v>3759</v>
      </c>
      <c r="J421" s="1105" t="s">
        <v>3758</v>
      </c>
      <c r="K421" s="1105" t="s">
        <v>1882</v>
      </c>
      <c r="L421" s="1105" t="s">
        <v>2159</v>
      </c>
      <c r="M421" s="1105" t="s">
        <v>923</v>
      </c>
      <c r="N421" s="1105" t="s">
        <v>2981</v>
      </c>
      <c r="O421" s="1108" t="s">
        <v>3761</v>
      </c>
      <c r="P421" s="1105" t="s">
        <v>691</v>
      </c>
      <c r="Q421" s="1105" t="s">
        <v>638</v>
      </c>
      <c r="R421" s="1105" t="s">
        <v>642</v>
      </c>
      <c r="T421" s="1105" t="s">
        <v>645</v>
      </c>
      <c r="U421" s="1105" t="s">
        <v>497</v>
      </c>
      <c r="V421" s="1105" t="s">
        <v>17</v>
      </c>
      <c r="W421" s="1105" t="s">
        <v>649</v>
      </c>
      <c r="X421" s="1105" t="s">
        <v>69</v>
      </c>
      <c r="Y421" s="1105" t="s">
        <v>450</v>
      </c>
      <c r="Z421" s="1105" t="s">
        <v>691</v>
      </c>
      <c r="AB421" s="1105" t="s">
        <v>224</v>
      </c>
    </row>
    <row r="422" spans="1:28">
      <c r="A422" s="1105">
        <v>421</v>
      </c>
      <c r="B422" s="1105" t="s">
        <v>3762</v>
      </c>
      <c r="C422" s="1105" t="s">
        <v>2982</v>
      </c>
      <c r="D422" s="1105" t="s">
        <v>923</v>
      </c>
      <c r="E422" s="1105" t="s">
        <v>2159</v>
      </c>
      <c r="F422" s="1105" t="s">
        <v>550</v>
      </c>
      <c r="G422" s="1108">
        <v>1</v>
      </c>
      <c r="H422" s="1105" t="s">
        <v>3118</v>
      </c>
      <c r="I422" s="1105" t="s">
        <v>550</v>
      </c>
      <c r="J422" s="1105" t="s">
        <v>3762</v>
      </c>
      <c r="K422" s="1105" t="s">
        <v>1706</v>
      </c>
      <c r="L422" s="1105" t="s">
        <v>2159</v>
      </c>
      <c r="M422" s="1105" t="s">
        <v>923</v>
      </c>
      <c r="N422" s="1105" t="s">
        <v>2030</v>
      </c>
      <c r="O422" s="1108" t="s">
        <v>2819</v>
      </c>
      <c r="P422" s="1105" t="s">
        <v>691</v>
      </c>
      <c r="Q422" s="1105" t="s">
        <v>638</v>
      </c>
      <c r="R422" s="1105" t="s">
        <v>642</v>
      </c>
      <c r="T422" s="1105" t="s">
        <v>645</v>
      </c>
      <c r="U422" s="1105" t="s">
        <v>497</v>
      </c>
      <c r="V422" s="1105" t="s">
        <v>17</v>
      </c>
      <c r="W422" s="1105" t="s">
        <v>649</v>
      </c>
      <c r="X422" s="1105" t="s">
        <v>69</v>
      </c>
      <c r="Y422" s="1105" t="s">
        <v>450</v>
      </c>
      <c r="Z422" s="1105" t="s">
        <v>691</v>
      </c>
      <c r="AB422" s="1105" t="s">
        <v>224</v>
      </c>
    </row>
    <row r="423" spans="1:28">
      <c r="A423" s="1105">
        <v>422</v>
      </c>
      <c r="B423" s="1105" t="s">
        <v>3045</v>
      </c>
      <c r="C423" s="1105" t="s">
        <v>3341</v>
      </c>
      <c r="D423" s="1105" t="s">
        <v>673</v>
      </c>
      <c r="E423" s="1105" t="s">
        <v>3763</v>
      </c>
      <c r="F423" s="1105" t="s">
        <v>3764</v>
      </c>
      <c r="G423" s="1108">
        <v>1</v>
      </c>
      <c r="H423" s="1105" t="s">
        <v>1600</v>
      </c>
      <c r="I423" s="1105" t="s">
        <v>3764</v>
      </c>
      <c r="J423" s="1105" t="s">
        <v>3045</v>
      </c>
      <c r="K423" s="1105" t="s">
        <v>3765</v>
      </c>
      <c r="L423" s="1105" t="s">
        <v>2696</v>
      </c>
      <c r="M423" s="1105" t="s">
        <v>673</v>
      </c>
      <c r="N423" s="1105" t="s">
        <v>3768</v>
      </c>
      <c r="P423" s="1105" t="s">
        <v>691</v>
      </c>
      <c r="Q423" s="1105" t="s">
        <v>638</v>
      </c>
      <c r="R423" s="1105" t="s">
        <v>642</v>
      </c>
      <c r="T423" s="1105" t="s">
        <v>645</v>
      </c>
      <c r="U423" s="1105" t="s">
        <v>497</v>
      </c>
      <c r="V423" s="1105" t="s">
        <v>17</v>
      </c>
      <c r="W423" s="1105" t="s">
        <v>649</v>
      </c>
      <c r="X423" s="1105" t="s">
        <v>69</v>
      </c>
      <c r="Y423" s="1105" t="s">
        <v>450</v>
      </c>
      <c r="Z423" s="1105" t="s">
        <v>691</v>
      </c>
      <c r="AB423" s="1105" t="s">
        <v>224</v>
      </c>
    </row>
    <row r="424" spans="1:28">
      <c r="A424" s="1105">
        <v>423</v>
      </c>
      <c r="B424" s="1105" t="s">
        <v>3769</v>
      </c>
      <c r="C424" s="1105" t="s">
        <v>3770</v>
      </c>
      <c r="D424" s="1105" t="s">
        <v>808</v>
      </c>
      <c r="E424" s="1105" t="s">
        <v>769</v>
      </c>
      <c r="F424" s="1105" t="s">
        <v>3771</v>
      </c>
      <c r="G424" s="1108">
        <v>1</v>
      </c>
      <c r="H424" s="1105" t="s">
        <v>3772</v>
      </c>
      <c r="I424" s="1105" t="s">
        <v>3771</v>
      </c>
      <c r="J424" s="1105" t="s">
        <v>3769</v>
      </c>
      <c r="K424" s="1105" t="s">
        <v>3773</v>
      </c>
      <c r="L424" s="1105" t="s">
        <v>769</v>
      </c>
      <c r="M424" s="1105" t="s">
        <v>808</v>
      </c>
      <c r="N424" s="1105" t="s">
        <v>706</v>
      </c>
      <c r="P424" s="1105" t="s">
        <v>691</v>
      </c>
      <c r="Q424" s="1105" t="s">
        <v>638</v>
      </c>
      <c r="R424" s="1105" t="s">
        <v>642</v>
      </c>
      <c r="T424" s="1105" t="s">
        <v>645</v>
      </c>
      <c r="U424" s="1105" t="s">
        <v>497</v>
      </c>
      <c r="V424" s="1105" t="s">
        <v>17</v>
      </c>
      <c r="W424" s="1105" t="s">
        <v>649</v>
      </c>
      <c r="X424" s="1105" t="s">
        <v>69</v>
      </c>
      <c r="Y424" s="1105" t="s">
        <v>450</v>
      </c>
      <c r="Z424" s="1105" t="s">
        <v>691</v>
      </c>
      <c r="AB424" s="1105" t="s">
        <v>224</v>
      </c>
    </row>
    <row r="425" spans="1:28">
      <c r="A425" s="1105">
        <v>424</v>
      </c>
      <c r="B425" s="1105" t="s">
        <v>2820</v>
      </c>
      <c r="C425" s="1105" t="s">
        <v>1688</v>
      </c>
      <c r="D425" s="1105" t="s">
        <v>3617</v>
      </c>
      <c r="E425" s="1105" t="s">
        <v>1167</v>
      </c>
      <c r="F425" s="1105" t="s">
        <v>3774</v>
      </c>
      <c r="G425" s="1108">
        <v>1</v>
      </c>
      <c r="H425" s="1105" t="s">
        <v>2588</v>
      </c>
      <c r="I425" s="1105" t="s">
        <v>3774</v>
      </c>
      <c r="J425" s="1105" t="s">
        <v>2820</v>
      </c>
      <c r="K425" s="1105" t="s">
        <v>2456</v>
      </c>
      <c r="L425" s="1105" t="s">
        <v>1167</v>
      </c>
      <c r="M425" s="1105" t="s">
        <v>3617</v>
      </c>
      <c r="N425" s="1105" t="s">
        <v>3775</v>
      </c>
      <c r="P425" s="1105" t="s">
        <v>691</v>
      </c>
      <c r="Q425" s="1105" t="s">
        <v>638</v>
      </c>
      <c r="R425" s="1105" t="s">
        <v>642</v>
      </c>
      <c r="T425" s="1105" t="s">
        <v>645</v>
      </c>
      <c r="U425" s="1105" t="s">
        <v>497</v>
      </c>
      <c r="V425" s="1105" t="s">
        <v>17</v>
      </c>
      <c r="W425" s="1105" t="s">
        <v>649</v>
      </c>
      <c r="X425" s="1105" t="s">
        <v>69</v>
      </c>
      <c r="Y425" s="1105" t="s">
        <v>450</v>
      </c>
      <c r="Z425" s="1105" t="s">
        <v>691</v>
      </c>
      <c r="AB425" s="1105" t="s">
        <v>224</v>
      </c>
    </row>
    <row r="426" spans="1:28">
      <c r="A426" s="1105">
        <v>425</v>
      </c>
      <c r="B426" s="1105" t="s">
        <v>2914</v>
      </c>
      <c r="C426" s="1105" t="s">
        <v>3776</v>
      </c>
      <c r="D426" s="1105" t="s">
        <v>1448</v>
      </c>
      <c r="E426" s="1105" t="s">
        <v>1691</v>
      </c>
      <c r="F426" s="1105" t="s">
        <v>1072</v>
      </c>
      <c r="G426" s="1105">
        <v>1</v>
      </c>
      <c r="H426" s="1105" t="s">
        <v>972</v>
      </c>
      <c r="I426" s="1105" t="s">
        <v>1072</v>
      </c>
      <c r="J426" s="1105" t="s">
        <v>2914</v>
      </c>
      <c r="K426" s="1105" t="s">
        <v>3776</v>
      </c>
      <c r="L426" s="1105" t="s">
        <v>1691</v>
      </c>
      <c r="M426" s="1105" t="s">
        <v>1448</v>
      </c>
      <c r="N426" s="1105" t="s">
        <v>2410</v>
      </c>
      <c r="P426" s="1105" t="s">
        <v>691</v>
      </c>
      <c r="Q426" s="1105" t="s">
        <v>638</v>
      </c>
      <c r="R426" s="1105" t="s">
        <v>642</v>
      </c>
      <c r="T426" s="1105" t="s">
        <v>645</v>
      </c>
      <c r="U426" s="1105" t="s">
        <v>497</v>
      </c>
      <c r="V426" s="1105" t="s">
        <v>17</v>
      </c>
      <c r="W426" s="1105" t="s">
        <v>649</v>
      </c>
      <c r="X426" s="1105" t="s">
        <v>69</v>
      </c>
      <c r="Y426" s="1105" t="s">
        <v>450</v>
      </c>
      <c r="Z426" s="1105" t="s">
        <v>691</v>
      </c>
      <c r="AB426" s="1105" t="s">
        <v>224</v>
      </c>
    </row>
    <row r="427" spans="1:28">
      <c r="A427" s="1105">
        <v>426</v>
      </c>
      <c r="B427" s="1105" t="s">
        <v>1246</v>
      </c>
      <c r="C427" s="1105" t="s">
        <v>2677</v>
      </c>
      <c r="D427" s="1105" t="s">
        <v>3301</v>
      </c>
      <c r="E427" s="1105" t="s">
        <v>2387</v>
      </c>
      <c r="F427" s="1105" t="s">
        <v>1487</v>
      </c>
      <c r="G427" s="1108">
        <v>1</v>
      </c>
      <c r="H427" s="1105" t="s">
        <v>3777</v>
      </c>
      <c r="I427" s="1105" t="s">
        <v>1487</v>
      </c>
      <c r="J427" s="1105" t="s">
        <v>1246</v>
      </c>
      <c r="K427" s="1105" t="s">
        <v>2677</v>
      </c>
      <c r="L427" s="1105" t="s">
        <v>2387</v>
      </c>
      <c r="M427" s="1105" t="s">
        <v>3301</v>
      </c>
      <c r="N427" s="1105" t="s">
        <v>2738</v>
      </c>
      <c r="P427" s="1105" t="s">
        <v>691</v>
      </c>
      <c r="Q427" s="1105" t="s">
        <v>638</v>
      </c>
      <c r="R427" s="1105" t="s">
        <v>642</v>
      </c>
      <c r="T427" s="1105" t="s">
        <v>645</v>
      </c>
      <c r="U427" s="1105" t="s">
        <v>497</v>
      </c>
      <c r="V427" s="1105" t="s">
        <v>17</v>
      </c>
      <c r="W427" s="1105" t="s">
        <v>649</v>
      </c>
      <c r="X427" s="1105" t="s">
        <v>69</v>
      </c>
      <c r="Y427" s="1105" t="s">
        <v>450</v>
      </c>
      <c r="Z427" s="1105" t="s">
        <v>691</v>
      </c>
      <c r="AB427" s="1105" t="s">
        <v>661</v>
      </c>
    </row>
    <row r="428" spans="1:28">
      <c r="A428" s="1105">
        <v>427</v>
      </c>
      <c r="B428" s="1105" t="s">
        <v>3778</v>
      </c>
      <c r="C428" s="1105" t="s">
        <v>3779</v>
      </c>
      <c r="D428" s="1105" t="s">
        <v>3780</v>
      </c>
      <c r="E428" s="1105" t="s">
        <v>3781</v>
      </c>
      <c r="F428" s="1105" t="s">
        <v>1570</v>
      </c>
      <c r="G428" s="1108">
        <v>1</v>
      </c>
      <c r="H428" s="1105" t="s">
        <v>3717</v>
      </c>
      <c r="I428" s="1105" t="s">
        <v>1570</v>
      </c>
      <c r="J428" s="1105" t="s">
        <v>3778</v>
      </c>
      <c r="K428" s="1105" t="s">
        <v>3779</v>
      </c>
      <c r="L428" s="1105" t="s">
        <v>3781</v>
      </c>
      <c r="M428" s="1105" t="s">
        <v>3780</v>
      </c>
      <c r="N428" s="1105" t="s">
        <v>3476</v>
      </c>
      <c r="P428" s="1105" t="s">
        <v>691</v>
      </c>
      <c r="Q428" s="1105" t="s">
        <v>638</v>
      </c>
      <c r="R428" s="1105" t="s">
        <v>642</v>
      </c>
      <c r="T428" s="1105" t="s">
        <v>645</v>
      </c>
      <c r="U428" s="1105" t="s">
        <v>497</v>
      </c>
      <c r="V428" s="1105" t="s">
        <v>17</v>
      </c>
      <c r="W428" s="1105" t="s">
        <v>649</v>
      </c>
      <c r="X428" s="1105" t="s">
        <v>69</v>
      </c>
      <c r="Y428" s="1105" t="s">
        <v>450</v>
      </c>
      <c r="Z428" s="1105" t="s">
        <v>691</v>
      </c>
      <c r="AB428" s="1105" t="s">
        <v>224</v>
      </c>
    </row>
    <row r="429" spans="1:28">
      <c r="A429" s="1105">
        <v>428</v>
      </c>
      <c r="B429" s="1105" t="s">
        <v>3782</v>
      </c>
      <c r="C429" s="1105" t="s">
        <v>2691</v>
      </c>
      <c r="D429" s="1105" t="s">
        <v>3547</v>
      </c>
      <c r="E429" s="1105" t="s">
        <v>1583</v>
      </c>
      <c r="F429" s="1105" t="s">
        <v>3783</v>
      </c>
      <c r="G429" s="1108">
        <v>2</v>
      </c>
      <c r="H429" s="1105" t="s">
        <v>3386</v>
      </c>
      <c r="I429" s="1105" t="s">
        <v>3783</v>
      </c>
      <c r="J429" s="1105" t="s">
        <v>3782</v>
      </c>
      <c r="K429" s="1105" t="s">
        <v>3784</v>
      </c>
      <c r="L429" s="1105" t="s">
        <v>1583</v>
      </c>
      <c r="M429" s="1105" t="s">
        <v>3547</v>
      </c>
      <c r="N429" s="1105" t="s">
        <v>2627</v>
      </c>
      <c r="P429" s="1105" t="s">
        <v>691</v>
      </c>
      <c r="Q429" s="1105" t="s">
        <v>638</v>
      </c>
      <c r="R429" s="1105" t="s">
        <v>642</v>
      </c>
      <c r="T429" s="1105" t="s">
        <v>645</v>
      </c>
      <c r="U429" s="1105" t="s">
        <v>497</v>
      </c>
      <c r="V429" s="1105" t="s">
        <v>17</v>
      </c>
      <c r="W429" s="1105" t="s">
        <v>649</v>
      </c>
      <c r="X429" s="1105" t="s">
        <v>69</v>
      </c>
      <c r="Y429" s="1105" t="s">
        <v>450</v>
      </c>
      <c r="Z429" s="1105" t="s">
        <v>762</v>
      </c>
      <c r="AB429" s="1105" t="s">
        <v>224</v>
      </c>
    </row>
    <row r="430" spans="1:28">
      <c r="A430" s="1105">
        <v>429</v>
      </c>
      <c r="B430" s="1105" t="s">
        <v>3785</v>
      </c>
      <c r="C430" s="1105" t="s">
        <v>2691</v>
      </c>
      <c r="D430" s="1105" t="s">
        <v>3555</v>
      </c>
      <c r="E430" s="1105" t="s">
        <v>3473</v>
      </c>
      <c r="F430" s="1105" t="s">
        <v>2168</v>
      </c>
      <c r="G430" s="1108">
        <v>2</v>
      </c>
      <c r="H430" s="1105" t="s">
        <v>1440</v>
      </c>
      <c r="I430" s="1105" t="s">
        <v>2168</v>
      </c>
      <c r="J430" s="1105" t="s">
        <v>3785</v>
      </c>
      <c r="K430" s="1105" t="s">
        <v>3784</v>
      </c>
      <c r="L430" s="1105" t="s">
        <v>3473</v>
      </c>
      <c r="M430" s="1105" t="s">
        <v>3555</v>
      </c>
      <c r="N430" s="1105" t="s">
        <v>2821</v>
      </c>
      <c r="P430" s="1105" t="s">
        <v>2836</v>
      </c>
      <c r="Q430" s="1105" t="s">
        <v>638</v>
      </c>
      <c r="R430" s="1105" t="s">
        <v>642</v>
      </c>
      <c r="T430" s="1105" t="s">
        <v>645</v>
      </c>
      <c r="U430" s="1105" t="s">
        <v>497</v>
      </c>
      <c r="V430" s="1105" t="s">
        <v>17</v>
      </c>
      <c r="W430" s="1105" t="s">
        <v>649</v>
      </c>
      <c r="X430" s="1105" t="s">
        <v>69</v>
      </c>
      <c r="Y430" s="1105" t="s">
        <v>450</v>
      </c>
      <c r="Z430" s="1105" t="s">
        <v>2836</v>
      </c>
      <c r="AB430" s="1105" t="s">
        <v>661</v>
      </c>
    </row>
    <row r="431" spans="1:28">
      <c r="A431" s="1105">
        <v>430</v>
      </c>
      <c r="B431" s="1105" t="s">
        <v>3786</v>
      </c>
      <c r="C431" s="1105" t="s">
        <v>3787</v>
      </c>
      <c r="D431" s="1105" t="s">
        <v>3788</v>
      </c>
      <c r="E431" s="1105" t="s">
        <v>2787</v>
      </c>
      <c r="F431" s="1105" t="s">
        <v>2429</v>
      </c>
      <c r="G431" s="1108">
        <v>1</v>
      </c>
      <c r="H431" s="1105" t="s">
        <v>3401</v>
      </c>
      <c r="I431" s="1105" t="s">
        <v>2429</v>
      </c>
      <c r="J431" s="1105" t="s">
        <v>3786</v>
      </c>
      <c r="K431" s="1105" t="s">
        <v>3787</v>
      </c>
      <c r="L431" s="1105" t="s">
        <v>2787</v>
      </c>
      <c r="M431" s="1105" t="s">
        <v>3788</v>
      </c>
      <c r="N431" s="1105" t="s">
        <v>1386</v>
      </c>
      <c r="O431" s="1108" t="s">
        <v>1386</v>
      </c>
      <c r="P431" s="1105" t="s">
        <v>691</v>
      </c>
      <c r="Q431" s="1105" t="s">
        <v>638</v>
      </c>
      <c r="R431" s="1105" t="s">
        <v>642</v>
      </c>
      <c r="T431" s="1105" t="s">
        <v>645</v>
      </c>
      <c r="U431" s="1105" t="s">
        <v>497</v>
      </c>
      <c r="V431" s="1105" t="s">
        <v>17</v>
      </c>
      <c r="W431" s="1105" t="s">
        <v>649</v>
      </c>
      <c r="X431" s="1105" t="s">
        <v>69</v>
      </c>
      <c r="Y431" s="1105" t="s">
        <v>450</v>
      </c>
      <c r="Z431" s="1105" t="s">
        <v>762</v>
      </c>
      <c r="AB431" s="1105" t="s">
        <v>224</v>
      </c>
    </row>
    <row r="432" spans="1:28">
      <c r="A432" s="1105">
        <v>431</v>
      </c>
      <c r="B432" s="1105" t="s">
        <v>3789</v>
      </c>
      <c r="C432" s="1105" t="s">
        <v>3790</v>
      </c>
      <c r="D432" s="1105" t="s">
        <v>3791</v>
      </c>
      <c r="E432" s="1105" t="s">
        <v>961</v>
      </c>
      <c r="F432" s="1105" t="s">
        <v>2342</v>
      </c>
      <c r="G432" s="1105">
        <v>2</v>
      </c>
      <c r="H432" s="1105" t="s">
        <v>3792</v>
      </c>
      <c r="I432" s="1105" t="s">
        <v>2342</v>
      </c>
      <c r="J432" s="1105" t="s">
        <v>3789</v>
      </c>
      <c r="K432" s="1105" t="s">
        <v>3793</v>
      </c>
      <c r="L432" s="1105" t="s">
        <v>961</v>
      </c>
      <c r="M432" s="1105" t="s">
        <v>3791</v>
      </c>
      <c r="N432" s="1105" t="s">
        <v>3413</v>
      </c>
      <c r="P432" s="1105" t="s">
        <v>691</v>
      </c>
      <c r="Q432" s="1105" t="s">
        <v>638</v>
      </c>
      <c r="R432" s="1105" t="s">
        <v>642</v>
      </c>
      <c r="T432" s="1105" t="s">
        <v>645</v>
      </c>
      <c r="U432" s="1105" t="s">
        <v>497</v>
      </c>
      <c r="V432" s="1105" t="s">
        <v>17</v>
      </c>
      <c r="W432" s="1105" t="s">
        <v>649</v>
      </c>
      <c r="X432" s="1105" t="s">
        <v>69</v>
      </c>
      <c r="Y432" s="1105" t="s">
        <v>450</v>
      </c>
      <c r="Z432" s="1105" t="s">
        <v>691</v>
      </c>
      <c r="AB432" s="1105" t="s">
        <v>661</v>
      </c>
    </row>
    <row r="433" spans="1:28">
      <c r="A433" s="1105">
        <v>432</v>
      </c>
      <c r="B433" s="1105" t="s">
        <v>3789</v>
      </c>
      <c r="C433" s="1105" t="s">
        <v>3790</v>
      </c>
      <c r="D433" s="1105" t="s">
        <v>3791</v>
      </c>
      <c r="E433" s="1105" t="s">
        <v>961</v>
      </c>
      <c r="F433" s="1105" t="s">
        <v>2342</v>
      </c>
      <c r="H433" s="1105" t="s">
        <v>3510</v>
      </c>
      <c r="I433" s="1105" t="s">
        <v>3794</v>
      </c>
      <c r="J433" s="1105" t="s">
        <v>2767</v>
      </c>
      <c r="K433" s="1105" t="s">
        <v>47</v>
      </c>
      <c r="L433" s="1105" t="s">
        <v>3795</v>
      </c>
      <c r="M433" s="1105" t="s">
        <v>3617</v>
      </c>
      <c r="N433" s="1105" t="s">
        <v>3796</v>
      </c>
      <c r="P433" s="1105" t="s">
        <v>691</v>
      </c>
      <c r="Q433" s="1105" t="s">
        <v>638</v>
      </c>
      <c r="R433" s="1105" t="s">
        <v>642</v>
      </c>
      <c r="T433" s="1105" t="s">
        <v>645</v>
      </c>
      <c r="U433" s="1105" t="s">
        <v>497</v>
      </c>
      <c r="V433" s="1105" t="s">
        <v>17</v>
      </c>
      <c r="W433" s="1105" t="s">
        <v>649</v>
      </c>
      <c r="X433" s="1105" t="s">
        <v>69</v>
      </c>
      <c r="Y433" s="1105" t="s">
        <v>450</v>
      </c>
      <c r="Z433" s="1105" t="s">
        <v>691</v>
      </c>
      <c r="AB433" s="1105" t="s">
        <v>224</v>
      </c>
    </row>
    <row r="434" spans="1:28">
      <c r="A434" s="1105">
        <v>433</v>
      </c>
      <c r="B434" s="1105" t="s">
        <v>3797</v>
      </c>
      <c r="C434" s="1105" t="s">
        <v>3798</v>
      </c>
      <c r="D434" s="1105" t="s">
        <v>635</v>
      </c>
      <c r="E434" s="1105" t="s">
        <v>3799</v>
      </c>
      <c r="F434" s="1105" t="s">
        <v>3727</v>
      </c>
      <c r="G434" s="1108">
        <v>1</v>
      </c>
      <c r="H434" s="1105" t="s">
        <v>3800</v>
      </c>
      <c r="I434" s="1105" t="s">
        <v>3727</v>
      </c>
      <c r="J434" s="1105" t="s">
        <v>3797</v>
      </c>
      <c r="K434" s="1105" t="s">
        <v>3798</v>
      </c>
      <c r="L434" s="1105" t="s">
        <v>3799</v>
      </c>
      <c r="M434" s="1105" t="s">
        <v>635</v>
      </c>
      <c r="N434" s="1105" t="s">
        <v>3801</v>
      </c>
      <c r="O434" s="1108" t="s">
        <v>3801</v>
      </c>
      <c r="P434" s="1105" t="s">
        <v>691</v>
      </c>
      <c r="Q434" s="1105" t="s">
        <v>638</v>
      </c>
      <c r="R434" s="1105" t="s">
        <v>642</v>
      </c>
      <c r="T434" s="1105" t="s">
        <v>645</v>
      </c>
      <c r="U434" s="1105" t="s">
        <v>497</v>
      </c>
      <c r="V434" s="1105" t="s">
        <v>17</v>
      </c>
      <c r="W434" s="1105" t="s">
        <v>649</v>
      </c>
      <c r="X434" s="1105" t="s">
        <v>69</v>
      </c>
      <c r="Y434" s="1105" t="s">
        <v>450</v>
      </c>
      <c r="Z434" s="1105" t="s">
        <v>762</v>
      </c>
      <c r="AB434" s="1105" t="s">
        <v>224</v>
      </c>
    </row>
    <row r="435" spans="1:28">
      <c r="A435" s="1105">
        <v>434</v>
      </c>
      <c r="B435" s="1105" t="s">
        <v>3802</v>
      </c>
      <c r="C435" s="1105" t="s">
        <v>3538</v>
      </c>
      <c r="D435" s="1105" t="s">
        <v>2160</v>
      </c>
      <c r="E435" s="1105" t="s">
        <v>804</v>
      </c>
      <c r="F435" s="1105" t="s">
        <v>3803</v>
      </c>
      <c r="G435" s="1108">
        <v>1</v>
      </c>
      <c r="H435" s="1105" t="s">
        <v>3804</v>
      </c>
      <c r="I435" s="1105" t="s">
        <v>3803</v>
      </c>
      <c r="J435" s="1105" t="s">
        <v>3802</v>
      </c>
      <c r="K435" s="1105" t="s">
        <v>2187</v>
      </c>
      <c r="L435" s="1105" t="s">
        <v>804</v>
      </c>
      <c r="M435" s="1105" t="s">
        <v>2160</v>
      </c>
      <c r="N435" s="1105" t="s">
        <v>3805</v>
      </c>
      <c r="P435" s="1105" t="s">
        <v>691</v>
      </c>
      <c r="Q435" s="1105" t="s">
        <v>638</v>
      </c>
      <c r="R435" s="1105" t="s">
        <v>642</v>
      </c>
      <c r="S435" s="1108" t="s">
        <v>2556</v>
      </c>
      <c r="T435" s="1105" t="s">
        <v>645</v>
      </c>
      <c r="U435" s="1105" t="s">
        <v>497</v>
      </c>
      <c r="V435" s="1105" t="s">
        <v>17</v>
      </c>
      <c r="W435" s="1105" t="s">
        <v>649</v>
      </c>
      <c r="X435" s="1105" t="s">
        <v>69</v>
      </c>
      <c r="Y435" s="1105" t="s">
        <v>450</v>
      </c>
      <c r="Z435" s="1105" t="s">
        <v>691</v>
      </c>
      <c r="AB435" s="1105" t="s">
        <v>224</v>
      </c>
    </row>
    <row r="436" spans="1:28">
      <c r="A436" s="1105">
        <v>435</v>
      </c>
      <c r="B436" s="1105" t="s">
        <v>2997</v>
      </c>
      <c r="C436" s="1105" t="s">
        <v>3134</v>
      </c>
      <c r="D436" s="1105" t="s">
        <v>1915</v>
      </c>
      <c r="E436" s="1105" t="s">
        <v>2879</v>
      </c>
      <c r="F436" s="1105" t="s">
        <v>3806</v>
      </c>
      <c r="G436" s="1105">
        <v>1</v>
      </c>
      <c r="H436" s="1105" t="s">
        <v>3807</v>
      </c>
      <c r="I436" s="1105" t="s">
        <v>3806</v>
      </c>
      <c r="J436" s="1105" t="s">
        <v>2997</v>
      </c>
      <c r="K436" s="1105" t="s">
        <v>3134</v>
      </c>
      <c r="L436" s="1105" t="s">
        <v>2879</v>
      </c>
      <c r="M436" s="1105" t="s">
        <v>1915</v>
      </c>
      <c r="N436" s="1105" t="s">
        <v>3808</v>
      </c>
      <c r="O436" s="1108" t="s">
        <v>243</v>
      </c>
      <c r="P436" s="1105" t="s">
        <v>3809</v>
      </c>
      <c r="Q436" s="1105" t="s">
        <v>638</v>
      </c>
      <c r="R436" s="1105" t="s">
        <v>642</v>
      </c>
      <c r="T436" s="1105" t="s">
        <v>645</v>
      </c>
      <c r="U436" s="1105" t="s">
        <v>497</v>
      </c>
      <c r="V436" s="1105" t="s">
        <v>17</v>
      </c>
      <c r="W436" s="1105" t="s">
        <v>649</v>
      </c>
      <c r="X436" s="1105" t="s">
        <v>69</v>
      </c>
      <c r="Y436" s="1105" t="s">
        <v>450</v>
      </c>
      <c r="Z436" s="1105" t="s">
        <v>3809</v>
      </c>
      <c r="AB436" s="1105" t="s">
        <v>224</v>
      </c>
    </row>
    <row r="437" spans="1:28">
      <c r="A437" s="1105">
        <v>436</v>
      </c>
      <c r="B437" s="1105" t="s">
        <v>948</v>
      </c>
      <c r="C437" s="1105" t="s">
        <v>3810</v>
      </c>
      <c r="D437" s="1105" t="s">
        <v>1915</v>
      </c>
      <c r="E437" s="1105" t="s">
        <v>301</v>
      </c>
      <c r="F437" s="1105" t="s">
        <v>310</v>
      </c>
      <c r="G437" s="1108">
        <v>1</v>
      </c>
      <c r="H437" s="1105" t="s">
        <v>1982</v>
      </c>
      <c r="I437" s="1105" t="s">
        <v>310</v>
      </c>
      <c r="J437" s="1105" t="s">
        <v>948</v>
      </c>
      <c r="K437" s="1105" t="s">
        <v>3810</v>
      </c>
      <c r="L437" s="1105" t="s">
        <v>301</v>
      </c>
      <c r="M437" s="1105" t="s">
        <v>1915</v>
      </c>
      <c r="N437" s="1105" t="s">
        <v>2111</v>
      </c>
      <c r="P437" s="1105" t="s">
        <v>3809</v>
      </c>
      <c r="Q437" s="1105" t="s">
        <v>638</v>
      </c>
      <c r="R437" s="1105" t="s">
        <v>642</v>
      </c>
      <c r="S437" s="1108" t="s">
        <v>3811</v>
      </c>
      <c r="T437" s="1105" t="s">
        <v>645</v>
      </c>
      <c r="U437" s="1105" t="s">
        <v>497</v>
      </c>
      <c r="V437" s="1105" t="s">
        <v>17</v>
      </c>
      <c r="W437" s="1105" t="s">
        <v>649</v>
      </c>
      <c r="X437" s="1105" t="s">
        <v>69</v>
      </c>
      <c r="Y437" s="1105" t="s">
        <v>450</v>
      </c>
      <c r="Z437" s="1105" t="s">
        <v>3809</v>
      </c>
      <c r="AB437" s="1105" t="s">
        <v>224</v>
      </c>
    </row>
    <row r="438" spans="1:28">
      <c r="A438" s="1105">
        <v>437</v>
      </c>
      <c r="B438" s="1105" t="s">
        <v>3355</v>
      </c>
      <c r="C438" s="1105" t="s">
        <v>3812</v>
      </c>
      <c r="D438" s="1105" t="s">
        <v>3591</v>
      </c>
      <c r="E438" s="1105" t="s">
        <v>3813</v>
      </c>
      <c r="F438" s="1105" t="s">
        <v>2324</v>
      </c>
      <c r="G438" s="1108">
        <v>1</v>
      </c>
      <c r="H438" s="1105" t="s">
        <v>2759</v>
      </c>
      <c r="I438" s="1105" t="s">
        <v>2324</v>
      </c>
      <c r="J438" s="1105" t="s">
        <v>3355</v>
      </c>
      <c r="K438" s="1105" t="s">
        <v>3812</v>
      </c>
      <c r="L438" s="1105" t="s">
        <v>3813</v>
      </c>
      <c r="M438" s="1105" t="s">
        <v>3591</v>
      </c>
      <c r="N438" s="1105" t="s">
        <v>268</v>
      </c>
      <c r="P438" s="1105" t="s">
        <v>3815</v>
      </c>
      <c r="Q438" s="1105" t="s">
        <v>638</v>
      </c>
      <c r="R438" s="1105" t="s">
        <v>642</v>
      </c>
      <c r="S438" s="1108" t="s">
        <v>3816</v>
      </c>
      <c r="T438" s="1105" t="s">
        <v>645</v>
      </c>
      <c r="U438" s="1105" t="s">
        <v>497</v>
      </c>
      <c r="V438" s="1105" t="s">
        <v>17</v>
      </c>
      <c r="W438" s="1105" t="s">
        <v>649</v>
      </c>
      <c r="X438" s="1105" t="s">
        <v>69</v>
      </c>
      <c r="Y438" s="1105" t="s">
        <v>450</v>
      </c>
      <c r="Z438" s="1105" t="s">
        <v>3815</v>
      </c>
      <c r="AB438" s="1105" t="s">
        <v>661</v>
      </c>
    </row>
    <row r="439" spans="1:28">
      <c r="A439" s="1105">
        <v>438</v>
      </c>
      <c r="B439" s="1105" t="s">
        <v>3817</v>
      </c>
      <c r="C439" s="1105" t="s">
        <v>3818</v>
      </c>
      <c r="D439" s="1105" t="s">
        <v>3819</v>
      </c>
      <c r="E439" s="1105" t="s">
        <v>2246</v>
      </c>
      <c r="F439" s="1105" t="s">
        <v>92</v>
      </c>
      <c r="G439" s="1108">
        <v>1</v>
      </c>
      <c r="H439" s="1105" t="s">
        <v>3820</v>
      </c>
      <c r="I439" s="1105" t="s">
        <v>92</v>
      </c>
      <c r="J439" s="1105" t="s">
        <v>3817</v>
      </c>
      <c r="K439" s="1105" t="s">
        <v>3818</v>
      </c>
      <c r="L439" s="1105" t="s">
        <v>2246</v>
      </c>
      <c r="M439" s="1105" t="s">
        <v>3819</v>
      </c>
      <c r="N439" s="1105" t="s">
        <v>2445</v>
      </c>
      <c r="P439" s="1105" t="s">
        <v>3815</v>
      </c>
      <c r="Q439" s="1105" t="s">
        <v>638</v>
      </c>
      <c r="R439" s="1105" t="s">
        <v>642</v>
      </c>
      <c r="T439" s="1105" t="s">
        <v>645</v>
      </c>
      <c r="U439" s="1105" t="s">
        <v>497</v>
      </c>
      <c r="V439" s="1105" t="s">
        <v>17</v>
      </c>
      <c r="W439" s="1105" t="s">
        <v>649</v>
      </c>
      <c r="X439" s="1105" t="s">
        <v>69</v>
      </c>
      <c r="Y439" s="1105" t="s">
        <v>450</v>
      </c>
      <c r="Z439" s="1105" t="s">
        <v>3815</v>
      </c>
      <c r="AB439" s="1105" t="s">
        <v>661</v>
      </c>
    </row>
    <row r="440" spans="1:28">
      <c r="A440" s="1105">
        <v>439</v>
      </c>
      <c r="B440" s="1105" t="s">
        <v>1694</v>
      </c>
      <c r="C440" s="1105" t="s">
        <v>3712</v>
      </c>
      <c r="D440" s="1105" t="s">
        <v>3069</v>
      </c>
      <c r="E440" s="1105" t="s">
        <v>2320</v>
      </c>
      <c r="F440" s="1105" t="s">
        <v>3760</v>
      </c>
      <c r="G440" s="1108">
        <v>1</v>
      </c>
      <c r="H440" s="1105" t="s">
        <v>3821</v>
      </c>
      <c r="I440" s="1105" t="s">
        <v>3760</v>
      </c>
      <c r="J440" s="1105" t="s">
        <v>1694</v>
      </c>
      <c r="K440" s="1105" t="s">
        <v>3712</v>
      </c>
      <c r="L440" s="1105" t="s">
        <v>2320</v>
      </c>
      <c r="M440" s="1105" t="s">
        <v>3069</v>
      </c>
      <c r="N440" s="1105" t="s">
        <v>3822</v>
      </c>
      <c r="O440" s="1108" t="s">
        <v>3822</v>
      </c>
      <c r="P440" s="1105" t="s">
        <v>691</v>
      </c>
      <c r="Q440" s="1105" t="s">
        <v>638</v>
      </c>
      <c r="R440" s="1105" t="s">
        <v>642</v>
      </c>
      <c r="T440" s="1105" t="s">
        <v>645</v>
      </c>
      <c r="U440" s="1105" t="s">
        <v>497</v>
      </c>
      <c r="V440" s="1105" t="s">
        <v>17</v>
      </c>
      <c r="W440" s="1105" t="s">
        <v>649</v>
      </c>
      <c r="X440" s="1105" t="s">
        <v>530</v>
      </c>
      <c r="Y440" s="1105" t="s">
        <v>739</v>
      </c>
      <c r="Z440" s="1105" t="s">
        <v>691</v>
      </c>
      <c r="AB440" s="1105" t="s">
        <v>224</v>
      </c>
    </row>
    <row r="441" spans="1:28">
      <c r="A441" s="1105">
        <v>440</v>
      </c>
      <c r="B441" s="1105" t="s">
        <v>3078</v>
      </c>
      <c r="C441" s="1105" t="s">
        <v>871</v>
      </c>
      <c r="D441" s="1105" t="s">
        <v>978</v>
      </c>
      <c r="E441" s="1105" t="s">
        <v>2660</v>
      </c>
      <c r="F441" s="1105" t="s">
        <v>40</v>
      </c>
      <c r="G441" s="1108">
        <v>1</v>
      </c>
      <c r="H441" s="1105" t="s">
        <v>3663</v>
      </c>
      <c r="I441" s="1105" t="s">
        <v>40</v>
      </c>
      <c r="J441" s="1105" t="s">
        <v>3078</v>
      </c>
      <c r="K441" s="1105" t="s">
        <v>871</v>
      </c>
      <c r="L441" s="1105" t="s">
        <v>2660</v>
      </c>
      <c r="M441" s="1105" t="s">
        <v>978</v>
      </c>
      <c r="N441" s="1105" t="s">
        <v>3823</v>
      </c>
      <c r="P441" s="1105" t="s">
        <v>691</v>
      </c>
      <c r="Q441" s="1105" t="s">
        <v>638</v>
      </c>
      <c r="R441" s="1105" t="s">
        <v>642</v>
      </c>
      <c r="T441" s="1105" t="s">
        <v>645</v>
      </c>
      <c r="U441" s="1105" t="s">
        <v>497</v>
      </c>
      <c r="V441" s="1105" t="s">
        <v>17</v>
      </c>
      <c r="W441" s="1105" t="s">
        <v>649</v>
      </c>
      <c r="X441" s="1105" t="s">
        <v>44</v>
      </c>
      <c r="Y441" s="1105" t="s">
        <v>659</v>
      </c>
      <c r="Z441" s="1105" t="s">
        <v>328</v>
      </c>
      <c r="AB441" s="1105" t="s">
        <v>224</v>
      </c>
    </row>
    <row r="442" spans="1:28">
      <c r="A442" s="1105">
        <v>441</v>
      </c>
      <c r="B442" s="1105" t="s">
        <v>250</v>
      </c>
      <c r="C442" s="1105" t="s">
        <v>3824</v>
      </c>
      <c r="D442" s="1105" t="s">
        <v>2471</v>
      </c>
      <c r="E442" s="1105" t="s">
        <v>3825</v>
      </c>
      <c r="F442" s="1105" t="s">
        <v>88</v>
      </c>
      <c r="G442" s="1105">
        <v>1</v>
      </c>
      <c r="H442" s="1105" t="s">
        <v>3826</v>
      </c>
      <c r="I442" s="1105" t="s">
        <v>88</v>
      </c>
      <c r="J442" s="1105" t="s">
        <v>250</v>
      </c>
      <c r="K442" s="1105" t="s">
        <v>3824</v>
      </c>
      <c r="L442" s="1105" t="s">
        <v>3825</v>
      </c>
      <c r="M442" s="1105" t="s">
        <v>2471</v>
      </c>
      <c r="N442" s="1105" t="s">
        <v>704</v>
      </c>
      <c r="O442" s="1108" t="s">
        <v>704</v>
      </c>
      <c r="P442" s="1105" t="s">
        <v>1714</v>
      </c>
      <c r="Q442" s="1105" t="s">
        <v>638</v>
      </c>
      <c r="R442" s="1105" t="s">
        <v>642</v>
      </c>
      <c r="T442" s="1105" t="s">
        <v>645</v>
      </c>
      <c r="U442" s="1105" t="s">
        <v>497</v>
      </c>
      <c r="V442" s="1105" t="s">
        <v>17</v>
      </c>
      <c r="W442" s="1105" t="s">
        <v>649</v>
      </c>
      <c r="X442" s="1105" t="s">
        <v>44</v>
      </c>
      <c r="Y442" s="1105" t="s">
        <v>659</v>
      </c>
      <c r="Z442" s="1105" t="s">
        <v>1714</v>
      </c>
      <c r="AB442" s="1105" t="s">
        <v>224</v>
      </c>
    </row>
    <row r="443" spans="1:28">
      <c r="A443" s="1105">
        <v>442</v>
      </c>
      <c r="B443" s="1105" t="s">
        <v>461</v>
      </c>
      <c r="C443" s="1105" t="s">
        <v>3828</v>
      </c>
      <c r="D443" s="1105" t="s">
        <v>2522</v>
      </c>
      <c r="E443" s="1105" t="s">
        <v>2279</v>
      </c>
      <c r="F443" s="1105" t="s">
        <v>3380</v>
      </c>
      <c r="G443" s="1108">
        <v>1</v>
      </c>
      <c r="H443" s="1105" t="s">
        <v>1668</v>
      </c>
      <c r="I443" s="1105" t="s">
        <v>3380</v>
      </c>
      <c r="J443" s="1105" t="s">
        <v>461</v>
      </c>
      <c r="K443" s="1105" t="s">
        <v>3828</v>
      </c>
      <c r="L443" s="1105" t="s">
        <v>2279</v>
      </c>
      <c r="M443" s="1105" t="s">
        <v>2522</v>
      </c>
      <c r="N443" s="1105" t="s">
        <v>3829</v>
      </c>
      <c r="P443" s="1105" t="s">
        <v>3584</v>
      </c>
      <c r="Q443" s="1105" t="s">
        <v>638</v>
      </c>
      <c r="R443" s="1105" t="s">
        <v>642</v>
      </c>
      <c r="T443" s="1105" t="s">
        <v>645</v>
      </c>
      <c r="U443" s="1105" t="s">
        <v>497</v>
      </c>
      <c r="V443" s="1105" t="s">
        <v>17</v>
      </c>
      <c r="W443" s="1105" t="s">
        <v>649</v>
      </c>
      <c r="X443" s="1105" t="s">
        <v>44</v>
      </c>
      <c r="Y443" s="1105" t="s">
        <v>659</v>
      </c>
      <c r="Z443" s="1105" t="s">
        <v>319</v>
      </c>
      <c r="AB443" s="1105" t="s">
        <v>224</v>
      </c>
    </row>
    <row r="444" spans="1:28">
      <c r="A444" s="1105">
        <v>443</v>
      </c>
      <c r="B444" s="1105" t="s">
        <v>3830</v>
      </c>
      <c r="C444" s="1105" t="s">
        <v>3393</v>
      </c>
      <c r="D444" s="1105" t="s">
        <v>3831</v>
      </c>
      <c r="E444" s="1105" t="s">
        <v>1985</v>
      </c>
      <c r="F444" s="1105" t="s">
        <v>3833</v>
      </c>
      <c r="G444" s="1108">
        <v>1</v>
      </c>
      <c r="H444" s="1105" t="s">
        <v>3834</v>
      </c>
      <c r="I444" s="1105" t="s">
        <v>3833</v>
      </c>
      <c r="J444" s="1105" t="s">
        <v>3830</v>
      </c>
      <c r="K444" s="1105" t="s">
        <v>3393</v>
      </c>
      <c r="L444" s="1105" t="s">
        <v>1985</v>
      </c>
      <c r="M444" s="1105" t="s">
        <v>3831</v>
      </c>
      <c r="N444" s="1105" t="s">
        <v>1823</v>
      </c>
      <c r="P444" s="1105" t="s">
        <v>691</v>
      </c>
      <c r="Q444" s="1105" t="s">
        <v>638</v>
      </c>
      <c r="R444" s="1105" t="s">
        <v>642</v>
      </c>
      <c r="T444" s="1105" t="s">
        <v>645</v>
      </c>
      <c r="U444" s="1105" t="s">
        <v>497</v>
      </c>
      <c r="V444" s="1105" t="s">
        <v>17</v>
      </c>
      <c r="W444" s="1105" t="s">
        <v>649</v>
      </c>
      <c r="X444" s="1105" t="s">
        <v>44</v>
      </c>
      <c r="Y444" s="1105" t="s">
        <v>659</v>
      </c>
      <c r="Z444" s="1105" t="s">
        <v>908</v>
      </c>
      <c r="AB444" s="1105" t="s">
        <v>224</v>
      </c>
    </row>
    <row r="445" spans="1:28">
      <c r="A445" s="1105">
        <v>444</v>
      </c>
      <c r="B445" s="1105" t="s">
        <v>3282</v>
      </c>
      <c r="C445" s="1105" t="s">
        <v>3835</v>
      </c>
      <c r="D445" s="1105" t="s">
        <v>3836</v>
      </c>
      <c r="E445" s="1105" t="s">
        <v>3838</v>
      </c>
      <c r="F445" s="1105" t="s">
        <v>3839</v>
      </c>
      <c r="G445" s="1108">
        <v>1</v>
      </c>
      <c r="H445" s="1105" t="s">
        <v>3840</v>
      </c>
      <c r="I445" s="1105" t="s">
        <v>3839</v>
      </c>
      <c r="J445" s="1105" t="s">
        <v>3282</v>
      </c>
      <c r="K445" s="1105" t="s">
        <v>3835</v>
      </c>
      <c r="L445" s="1105" t="s">
        <v>3838</v>
      </c>
      <c r="M445" s="1105" t="s">
        <v>3836</v>
      </c>
      <c r="N445" s="1105" t="s">
        <v>3161</v>
      </c>
      <c r="P445" s="1105" t="s">
        <v>691</v>
      </c>
      <c r="Q445" s="1105" t="s">
        <v>638</v>
      </c>
      <c r="R445" s="1105" t="s">
        <v>642</v>
      </c>
      <c r="T445" s="1105" t="s">
        <v>645</v>
      </c>
      <c r="U445" s="1105" t="s">
        <v>497</v>
      </c>
      <c r="V445" s="1105" t="s">
        <v>17</v>
      </c>
      <c r="W445" s="1105" t="s">
        <v>649</v>
      </c>
      <c r="X445" s="1105" t="s">
        <v>69</v>
      </c>
      <c r="Y445" s="1105" t="s">
        <v>450</v>
      </c>
      <c r="Z445" s="1105" t="s">
        <v>762</v>
      </c>
      <c r="AB445" s="1105" t="s">
        <v>661</v>
      </c>
    </row>
    <row r="446" spans="1:28">
      <c r="A446" s="1105">
        <v>445</v>
      </c>
      <c r="B446" s="1105" t="s">
        <v>1810</v>
      </c>
      <c r="C446" s="1105" t="s">
        <v>3648</v>
      </c>
      <c r="D446" s="1105" t="s">
        <v>2877</v>
      </c>
      <c r="E446" s="1105" t="s">
        <v>3041</v>
      </c>
      <c r="F446" s="1105" t="s">
        <v>439</v>
      </c>
      <c r="G446" s="1108">
        <v>1</v>
      </c>
      <c r="H446" s="1105" t="s">
        <v>2502</v>
      </c>
      <c r="I446" s="1105" t="s">
        <v>439</v>
      </c>
      <c r="J446" s="1105" t="s">
        <v>1810</v>
      </c>
      <c r="K446" s="1105" t="s">
        <v>3648</v>
      </c>
      <c r="L446" s="1105" t="s">
        <v>3041</v>
      </c>
      <c r="M446" s="1105" t="s">
        <v>2877</v>
      </c>
      <c r="P446" s="1105" t="s">
        <v>48</v>
      </c>
      <c r="Q446" s="1105" t="s">
        <v>638</v>
      </c>
      <c r="R446" s="1105" t="s">
        <v>642</v>
      </c>
      <c r="T446" s="1105" t="s">
        <v>645</v>
      </c>
      <c r="U446" s="1105" t="s">
        <v>497</v>
      </c>
      <c r="V446" s="1105" t="s">
        <v>17</v>
      </c>
      <c r="W446" s="1105" t="s">
        <v>649</v>
      </c>
      <c r="X446" s="1105" t="s">
        <v>44</v>
      </c>
      <c r="Y446" s="1105" t="s">
        <v>659</v>
      </c>
      <c r="Z446" s="1105" t="s">
        <v>48</v>
      </c>
      <c r="AB446" s="1105" t="s">
        <v>661</v>
      </c>
    </row>
    <row r="447" spans="1:28">
      <c r="A447" s="1105">
        <v>446</v>
      </c>
      <c r="B447" s="1105" t="s">
        <v>3841</v>
      </c>
      <c r="C447" s="1105" t="s">
        <v>3842</v>
      </c>
      <c r="D447" s="1105" t="s">
        <v>3843</v>
      </c>
      <c r="E447" s="1105" t="s">
        <v>3844</v>
      </c>
      <c r="F447" s="1105" t="s">
        <v>3014</v>
      </c>
      <c r="G447" s="1108">
        <v>1</v>
      </c>
      <c r="H447" s="1105" t="s">
        <v>3519</v>
      </c>
      <c r="I447" s="1105" t="s">
        <v>3014</v>
      </c>
      <c r="J447" s="1105" t="s">
        <v>3841</v>
      </c>
      <c r="K447" s="1105" t="s">
        <v>3842</v>
      </c>
      <c r="L447" s="1105" t="s">
        <v>3845</v>
      </c>
      <c r="M447" s="1105" t="s">
        <v>3843</v>
      </c>
      <c r="N447" s="1105" t="s">
        <v>3846</v>
      </c>
      <c r="P447" s="1105" t="s">
        <v>720</v>
      </c>
      <c r="Q447" s="1105" t="s">
        <v>638</v>
      </c>
      <c r="R447" s="1105" t="s">
        <v>642</v>
      </c>
      <c r="T447" s="1105" t="s">
        <v>645</v>
      </c>
      <c r="U447" s="1105" t="s">
        <v>497</v>
      </c>
      <c r="V447" s="1105" t="s">
        <v>17</v>
      </c>
      <c r="W447" s="1105" t="s">
        <v>649</v>
      </c>
      <c r="X447" s="1105" t="s">
        <v>44</v>
      </c>
      <c r="Y447" s="1105" t="s">
        <v>659</v>
      </c>
      <c r="Z447" s="1105" t="s">
        <v>720</v>
      </c>
      <c r="AB447" s="1105" t="s">
        <v>661</v>
      </c>
    </row>
    <row r="448" spans="1:28">
      <c r="A448" s="1105">
        <v>447</v>
      </c>
      <c r="B448" s="1105" t="s">
        <v>3484</v>
      </c>
      <c r="C448" s="1105" t="s">
        <v>3847</v>
      </c>
      <c r="D448" s="1105" t="s">
        <v>3368</v>
      </c>
      <c r="E448" s="1105" t="s">
        <v>41</v>
      </c>
      <c r="F448" s="1105" t="s">
        <v>3390</v>
      </c>
      <c r="G448" s="1105">
        <v>1</v>
      </c>
      <c r="H448" s="1105" t="s">
        <v>3848</v>
      </c>
      <c r="I448" s="1105" t="s">
        <v>3390</v>
      </c>
      <c r="J448" s="1105" t="s">
        <v>3484</v>
      </c>
      <c r="K448" s="1105" t="s">
        <v>3847</v>
      </c>
      <c r="L448" s="1105" t="s">
        <v>41</v>
      </c>
      <c r="M448" s="1105" t="s">
        <v>3368</v>
      </c>
      <c r="P448" s="1105" t="s">
        <v>2226</v>
      </c>
      <c r="Q448" s="1105" t="s">
        <v>638</v>
      </c>
      <c r="R448" s="1105" t="s">
        <v>642</v>
      </c>
      <c r="S448" s="1108" t="s">
        <v>3849</v>
      </c>
      <c r="T448" s="1105" t="s">
        <v>645</v>
      </c>
      <c r="U448" s="1105" t="s">
        <v>497</v>
      </c>
      <c r="V448" s="1105" t="s">
        <v>17</v>
      </c>
      <c r="W448" s="1105" t="s">
        <v>649</v>
      </c>
      <c r="X448" s="1105" t="s">
        <v>69</v>
      </c>
      <c r="Y448" s="1105" t="s">
        <v>450</v>
      </c>
      <c r="Z448" s="1105" t="s">
        <v>2226</v>
      </c>
      <c r="AB448" s="1105" t="s">
        <v>224</v>
      </c>
    </row>
    <row r="449" spans="1:28">
      <c r="A449" s="1105">
        <v>448</v>
      </c>
      <c r="B449" s="1105" t="s">
        <v>1434</v>
      </c>
      <c r="C449" s="1105" t="s">
        <v>2448</v>
      </c>
      <c r="D449" s="1105" t="s">
        <v>2239</v>
      </c>
      <c r="E449" s="1105" t="s">
        <v>738</v>
      </c>
      <c r="F449" s="1105" t="s">
        <v>3850</v>
      </c>
      <c r="G449" s="1108">
        <v>1</v>
      </c>
      <c r="H449" s="1105" t="s">
        <v>2051</v>
      </c>
      <c r="I449" s="1105" t="s">
        <v>3850</v>
      </c>
      <c r="J449" s="1105" t="s">
        <v>1434</v>
      </c>
      <c r="K449" s="1105" t="s">
        <v>2448</v>
      </c>
      <c r="L449" s="1105" t="s">
        <v>3851</v>
      </c>
      <c r="M449" s="1105" t="s">
        <v>2239</v>
      </c>
      <c r="N449" s="1105" t="s">
        <v>1260</v>
      </c>
      <c r="P449" s="1105" t="s">
        <v>988</v>
      </c>
      <c r="Q449" s="1105" t="s">
        <v>638</v>
      </c>
      <c r="R449" s="1105" t="s">
        <v>642</v>
      </c>
      <c r="T449" s="1105" t="s">
        <v>645</v>
      </c>
      <c r="U449" s="1105" t="s">
        <v>497</v>
      </c>
      <c r="V449" s="1105" t="s">
        <v>17</v>
      </c>
      <c r="W449" s="1105" t="s">
        <v>649</v>
      </c>
      <c r="X449" s="1105" t="s">
        <v>2939</v>
      </c>
      <c r="Y449" s="1105" t="s">
        <v>2940</v>
      </c>
      <c r="Z449" s="1105" t="s">
        <v>988</v>
      </c>
      <c r="AB449" s="1105" t="s">
        <v>661</v>
      </c>
    </row>
    <row r="450" spans="1:28">
      <c r="A450" s="1105">
        <v>449</v>
      </c>
      <c r="B450" s="1105" t="s">
        <v>3852</v>
      </c>
      <c r="C450" s="1105" t="s">
        <v>2978</v>
      </c>
      <c r="D450" s="1105" t="s">
        <v>3853</v>
      </c>
      <c r="E450" s="1105" t="s">
        <v>1779</v>
      </c>
      <c r="F450" s="1105" t="s">
        <v>3854</v>
      </c>
      <c r="G450" s="1108">
        <v>1</v>
      </c>
      <c r="H450" s="1105" t="s">
        <v>3337</v>
      </c>
      <c r="I450" s="1105" t="s">
        <v>3854</v>
      </c>
      <c r="J450" s="1105" t="s">
        <v>3852</v>
      </c>
      <c r="K450" s="1105" t="s">
        <v>2978</v>
      </c>
      <c r="L450" s="1105" t="s">
        <v>1779</v>
      </c>
      <c r="M450" s="1105" t="s">
        <v>3853</v>
      </c>
      <c r="N450" s="1105" t="s">
        <v>125</v>
      </c>
      <c r="O450" s="1108" t="s">
        <v>1132</v>
      </c>
      <c r="P450" s="1105" t="s">
        <v>3855</v>
      </c>
      <c r="Q450" s="1105" t="s">
        <v>638</v>
      </c>
      <c r="R450" s="1105" t="s">
        <v>642</v>
      </c>
      <c r="S450" s="1108" t="s">
        <v>309</v>
      </c>
      <c r="T450" s="1105" t="s">
        <v>645</v>
      </c>
      <c r="U450" s="1105" t="s">
        <v>497</v>
      </c>
      <c r="V450" s="1105" t="s">
        <v>17</v>
      </c>
      <c r="W450" s="1105" t="s">
        <v>649</v>
      </c>
      <c r="X450" s="1105" t="s">
        <v>44</v>
      </c>
      <c r="Y450" s="1105" t="s">
        <v>659</v>
      </c>
      <c r="Z450" s="1105" t="s">
        <v>3855</v>
      </c>
      <c r="AB450" s="1105" t="s">
        <v>661</v>
      </c>
    </row>
    <row r="451" spans="1:28">
      <c r="A451" s="1105">
        <v>450</v>
      </c>
      <c r="B451" s="1105" t="s">
        <v>3856</v>
      </c>
      <c r="C451" s="1105" t="s">
        <v>3857</v>
      </c>
      <c r="D451" s="1105" t="s">
        <v>3858</v>
      </c>
      <c r="E451" s="1105" t="s">
        <v>3325</v>
      </c>
      <c r="F451" s="1105" t="s">
        <v>27</v>
      </c>
      <c r="G451" s="1108">
        <v>1</v>
      </c>
      <c r="H451" s="1105" t="s">
        <v>3859</v>
      </c>
      <c r="I451" s="1105" t="s">
        <v>27</v>
      </c>
      <c r="J451" s="1105" t="s">
        <v>3856</v>
      </c>
      <c r="K451" s="1105" t="s">
        <v>3857</v>
      </c>
      <c r="L451" s="1105" t="s">
        <v>3325</v>
      </c>
      <c r="M451" s="1105" t="s">
        <v>3858</v>
      </c>
      <c r="N451" s="1105" t="s">
        <v>3112</v>
      </c>
      <c r="P451" s="1105" t="s">
        <v>3860</v>
      </c>
      <c r="Q451" s="1105" t="s">
        <v>638</v>
      </c>
      <c r="R451" s="1105" t="s">
        <v>642</v>
      </c>
      <c r="S451" s="1108" t="s">
        <v>3090</v>
      </c>
      <c r="T451" s="1105" t="s">
        <v>645</v>
      </c>
      <c r="U451" s="1105" t="s">
        <v>497</v>
      </c>
      <c r="V451" s="1105" t="s">
        <v>17</v>
      </c>
      <c r="W451" s="1105" t="s">
        <v>649</v>
      </c>
      <c r="X451" s="1105" t="s">
        <v>44</v>
      </c>
      <c r="Y451" s="1105" t="s">
        <v>659</v>
      </c>
      <c r="Z451" s="1105" t="s">
        <v>3860</v>
      </c>
      <c r="AB451" s="1105" t="s">
        <v>224</v>
      </c>
    </row>
    <row r="452" spans="1:28">
      <c r="A452" s="1105">
        <v>451</v>
      </c>
      <c r="B452" s="1105" t="s">
        <v>3861</v>
      </c>
      <c r="C452" s="1105" t="s">
        <v>1345</v>
      </c>
      <c r="D452" s="1105" t="s">
        <v>3862</v>
      </c>
      <c r="E452" s="1105" t="s">
        <v>1652</v>
      </c>
      <c r="F452" s="1105" t="s">
        <v>878</v>
      </c>
      <c r="G452" s="1108">
        <v>1</v>
      </c>
      <c r="H452" s="1105" t="s">
        <v>3863</v>
      </c>
      <c r="I452" s="1105" t="s">
        <v>878</v>
      </c>
      <c r="J452" s="1105" t="s">
        <v>3861</v>
      </c>
      <c r="K452" s="1105" t="s">
        <v>1345</v>
      </c>
      <c r="L452" s="1105" t="s">
        <v>1652</v>
      </c>
      <c r="M452" s="1105" t="s">
        <v>3862</v>
      </c>
      <c r="N452" s="1105" t="s">
        <v>3864</v>
      </c>
      <c r="P452" s="1105" t="s">
        <v>3609</v>
      </c>
      <c r="Q452" s="1105" t="s">
        <v>638</v>
      </c>
      <c r="R452" s="1105" t="s">
        <v>642</v>
      </c>
      <c r="T452" s="1105" t="s">
        <v>645</v>
      </c>
      <c r="U452" s="1105" t="s">
        <v>497</v>
      </c>
      <c r="V452" s="1105" t="s">
        <v>17</v>
      </c>
      <c r="W452" s="1105" t="s">
        <v>649</v>
      </c>
      <c r="X452" s="1105" t="s">
        <v>44</v>
      </c>
      <c r="Y452" s="1105" t="s">
        <v>659</v>
      </c>
      <c r="Z452" s="1105" t="s">
        <v>3609</v>
      </c>
      <c r="AB452" s="1105" t="s">
        <v>224</v>
      </c>
    </row>
    <row r="453" spans="1:28">
      <c r="A453" s="1105">
        <v>452</v>
      </c>
      <c r="B453" s="1105" t="s">
        <v>3814</v>
      </c>
      <c r="C453" s="1105" t="s">
        <v>3865</v>
      </c>
      <c r="D453" s="1105" t="s">
        <v>3756</v>
      </c>
      <c r="E453" s="1105" t="s">
        <v>3362</v>
      </c>
      <c r="F453" s="1105" t="s">
        <v>3595</v>
      </c>
      <c r="G453" s="1108">
        <v>1</v>
      </c>
      <c r="H453" s="1105" t="s">
        <v>2379</v>
      </c>
      <c r="I453" s="1105" t="s">
        <v>3595</v>
      </c>
      <c r="J453" s="1105" t="s">
        <v>3814</v>
      </c>
      <c r="K453" s="1105" t="s">
        <v>3865</v>
      </c>
      <c r="L453" s="1105" t="s">
        <v>3362</v>
      </c>
      <c r="M453" s="1105" t="s">
        <v>3756</v>
      </c>
      <c r="N453" s="1105" t="s">
        <v>2188</v>
      </c>
      <c r="P453" s="1105" t="s">
        <v>3866</v>
      </c>
      <c r="Q453" s="1105" t="s">
        <v>638</v>
      </c>
      <c r="R453" s="1105" t="s">
        <v>642</v>
      </c>
      <c r="S453" s="1108" t="s">
        <v>1325</v>
      </c>
      <c r="T453" s="1105" t="s">
        <v>645</v>
      </c>
      <c r="U453" s="1105" t="s">
        <v>497</v>
      </c>
      <c r="V453" s="1105" t="s">
        <v>17</v>
      </c>
      <c r="W453" s="1105" t="s">
        <v>649</v>
      </c>
      <c r="X453" s="1105" t="s">
        <v>44</v>
      </c>
      <c r="Y453" s="1105" t="s">
        <v>659</v>
      </c>
      <c r="Z453" s="1105" t="s">
        <v>3866</v>
      </c>
      <c r="AB453" s="1105" t="s">
        <v>224</v>
      </c>
    </row>
    <row r="454" spans="1:28">
      <c r="A454" s="1105">
        <v>453</v>
      </c>
      <c r="B454" s="1105" t="s">
        <v>3867</v>
      </c>
      <c r="C454" s="1105" t="s">
        <v>527</v>
      </c>
      <c r="D454" s="1105" t="s">
        <v>387</v>
      </c>
      <c r="E454" s="1105" t="s">
        <v>1619</v>
      </c>
      <c r="F454" s="1105" t="s">
        <v>3868</v>
      </c>
      <c r="G454" s="1105">
        <v>1</v>
      </c>
      <c r="H454" s="1105" t="s">
        <v>3869</v>
      </c>
      <c r="I454" s="1105" t="s">
        <v>3868</v>
      </c>
      <c r="J454" s="1105" t="s">
        <v>3867</v>
      </c>
      <c r="K454" s="1105" t="s">
        <v>527</v>
      </c>
      <c r="L454" s="1105" t="s">
        <v>1619</v>
      </c>
      <c r="M454" s="1105" t="s">
        <v>387</v>
      </c>
      <c r="N454" s="1105" t="s">
        <v>3435</v>
      </c>
      <c r="P454" s="1105" t="s">
        <v>3870</v>
      </c>
      <c r="Q454" s="1105" t="s">
        <v>638</v>
      </c>
      <c r="R454" s="1105" t="s">
        <v>642</v>
      </c>
      <c r="T454" s="1105" t="s">
        <v>645</v>
      </c>
      <c r="U454" s="1105" t="s">
        <v>497</v>
      </c>
      <c r="V454" s="1105" t="s">
        <v>17</v>
      </c>
      <c r="W454" s="1105" t="s">
        <v>649</v>
      </c>
      <c r="X454" s="1105" t="s">
        <v>530</v>
      </c>
      <c r="Y454" s="1105" t="s">
        <v>739</v>
      </c>
      <c r="Z454" s="1105" t="s">
        <v>3870</v>
      </c>
      <c r="AB454" s="1105" t="s">
        <v>224</v>
      </c>
    </row>
    <row r="455" spans="1:28">
      <c r="A455" s="1105">
        <v>454</v>
      </c>
      <c r="B455" s="1105" t="s">
        <v>3871</v>
      </c>
      <c r="C455" s="1105" t="s">
        <v>3872</v>
      </c>
      <c r="D455" s="1105" t="s">
        <v>482</v>
      </c>
      <c r="E455" s="1105" t="s">
        <v>3873</v>
      </c>
      <c r="F455" s="1105" t="s">
        <v>3874</v>
      </c>
      <c r="G455" s="1108">
        <v>1</v>
      </c>
      <c r="H455" s="1105" t="s">
        <v>860</v>
      </c>
      <c r="I455" s="1105" t="s">
        <v>3874</v>
      </c>
      <c r="J455" s="1105" t="s">
        <v>3871</v>
      </c>
      <c r="K455" s="1105" t="s">
        <v>3872</v>
      </c>
      <c r="L455" s="1105" t="s">
        <v>3873</v>
      </c>
      <c r="M455" s="1105" t="s">
        <v>482</v>
      </c>
      <c r="N455" s="1105" t="s">
        <v>3875</v>
      </c>
      <c r="P455" s="1105" t="s">
        <v>3876</v>
      </c>
      <c r="Q455" s="1105" t="s">
        <v>638</v>
      </c>
      <c r="R455" s="1105" t="s">
        <v>642</v>
      </c>
      <c r="T455" s="1105" t="s">
        <v>645</v>
      </c>
      <c r="U455" s="1105" t="s">
        <v>497</v>
      </c>
      <c r="V455" s="1105" t="s">
        <v>17</v>
      </c>
      <c r="W455" s="1105" t="s">
        <v>649</v>
      </c>
      <c r="X455" s="1105" t="s">
        <v>530</v>
      </c>
      <c r="Y455" s="1105" t="s">
        <v>739</v>
      </c>
      <c r="Z455" s="1105" t="s">
        <v>3876</v>
      </c>
      <c r="AB455" s="1105" t="s">
        <v>661</v>
      </c>
    </row>
    <row r="456" spans="1:28">
      <c r="A456" s="1105">
        <v>455</v>
      </c>
      <c r="B456" s="1105" t="s">
        <v>3877</v>
      </c>
      <c r="C456" s="1105" t="s">
        <v>253</v>
      </c>
      <c r="D456" s="1105" t="s">
        <v>2478</v>
      </c>
      <c r="E456" s="1105" t="s">
        <v>3878</v>
      </c>
      <c r="F456" s="1105" t="s">
        <v>2941</v>
      </c>
      <c r="G456" s="1108">
        <v>1</v>
      </c>
      <c r="H456" s="1105" t="s">
        <v>1962</v>
      </c>
      <c r="I456" s="1105" t="s">
        <v>2941</v>
      </c>
      <c r="J456" s="1105" t="s">
        <v>3877</v>
      </c>
      <c r="K456" s="1105" t="s">
        <v>253</v>
      </c>
      <c r="L456" s="1105" t="s">
        <v>3878</v>
      </c>
      <c r="M456" s="1105" t="s">
        <v>2478</v>
      </c>
      <c r="N456" s="1105" t="s">
        <v>1218</v>
      </c>
      <c r="P456" s="1105" t="s">
        <v>1687</v>
      </c>
      <c r="Q456" s="1105" t="s">
        <v>638</v>
      </c>
      <c r="R456" s="1105" t="s">
        <v>642</v>
      </c>
      <c r="T456" s="1105" t="s">
        <v>645</v>
      </c>
      <c r="U456" s="1105" t="s">
        <v>497</v>
      </c>
      <c r="V456" s="1105" t="s">
        <v>17</v>
      </c>
      <c r="W456" s="1105" t="s">
        <v>649</v>
      </c>
      <c r="X456" s="1105" t="s">
        <v>44</v>
      </c>
      <c r="Y456" s="1105" t="s">
        <v>659</v>
      </c>
      <c r="Z456" s="1105" t="s">
        <v>1687</v>
      </c>
      <c r="AB456" s="1105" t="s">
        <v>224</v>
      </c>
    </row>
    <row r="457" spans="1:28">
      <c r="A457" s="1105">
        <v>456</v>
      </c>
      <c r="B457" s="1105" t="s">
        <v>585</v>
      </c>
      <c r="C457" s="1105" t="s">
        <v>3757</v>
      </c>
      <c r="D457" s="1105" t="s">
        <v>951</v>
      </c>
      <c r="E457" s="1105" t="s">
        <v>1860</v>
      </c>
      <c r="F457" s="1105" t="s">
        <v>3176</v>
      </c>
      <c r="G457" s="1108">
        <v>1</v>
      </c>
      <c r="H457" s="1105" t="s">
        <v>1837</v>
      </c>
      <c r="I457" s="1105" t="s">
        <v>3176</v>
      </c>
      <c r="J457" s="1105" t="s">
        <v>585</v>
      </c>
      <c r="K457" s="1105" t="s">
        <v>3757</v>
      </c>
      <c r="L457" s="1105" t="s">
        <v>1860</v>
      </c>
      <c r="M457" s="1105" t="s">
        <v>951</v>
      </c>
      <c r="N457" s="1105" t="s">
        <v>2924</v>
      </c>
      <c r="P457" s="1105" t="s">
        <v>2082</v>
      </c>
      <c r="Q457" s="1105" t="s">
        <v>638</v>
      </c>
      <c r="R457" s="1105" t="s">
        <v>642</v>
      </c>
      <c r="S457" s="1108" t="s">
        <v>3589</v>
      </c>
      <c r="T457" s="1105" t="s">
        <v>645</v>
      </c>
      <c r="U457" s="1105" t="s">
        <v>497</v>
      </c>
      <c r="V457" s="1105" t="s">
        <v>17</v>
      </c>
      <c r="W457" s="1105" t="s">
        <v>649</v>
      </c>
      <c r="X457" s="1105" t="s">
        <v>44</v>
      </c>
      <c r="Y457" s="1105" t="s">
        <v>659</v>
      </c>
      <c r="Z457" s="1105" t="s">
        <v>2082</v>
      </c>
      <c r="AB457" s="1105" t="s">
        <v>224</v>
      </c>
    </row>
    <row r="458" spans="1:28">
      <c r="A458" s="1105">
        <v>457</v>
      </c>
      <c r="B458" s="1105" t="s">
        <v>3879</v>
      </c>
      <c r="C458" s="1105" t="s">
        <v>3880</v>
      </c>
      <c r="D458" s="1105" t="s">
        <v>825</v>
      </c>
      <c r="E458" s="1105" t="s">
        <v>3881</v>
      </c>
      <c r="F458" s="1105" t="s">
        <v>3018</v>
      </c>
      <c r="G458" s="1108">
        <v>1</v>
      </c>
      <c r="H458" s="1105" t="s">
        <v>1486</v>
      </c>
      <c r="I458" s="1105" t="s">
        <v>3018</v>
      </c>
      <c r="J458" s="1105" t="s">
        <v>3879</v>
      </c>
      <c r="K458" s="1105" t="s">
        <v>3880</v>
      </c>
      <c r="L458" s="1105" t="s">
        <v>3881</v>
      </c>
      <c r="M458" s="1105" t="s">
        <v>825</v>
      </c>
      <c r="N458" s="1105" t="s">
        <v>3207</v>
      </c>
      <c r="P458" s="1105" t="s">
        <v>3882</v>
      </c>
      <c r="Q458" s="1105" t="s">
        <v>638</v>
      </c>
      <c r="R458" s="1105" t="s">
        <v>642</v>
      </c>
      <c r="T458" s="1105" t="s">
        <v>645</v>
      </c>
      <c r="U458" s="1105" t="s">
        <v>497</v>
      </c>
      <c r="V458" s="1105" t="s">
        <v>17</v>
      </c>
      <c r="W458" s="1105" t="s">
        <v>649</v>
      </c>
      <c r="X458" s="1105" t="s">
        <v>44</v>
      </c>
      <c r="Y458" s="1105" t="s">
        <v>659</v>
      </c>
      <c r="Z458" s="1105" t="s">
        <v>3882</v>
      </c>
      <c r="AB458" s="1105" t="s">
        <v>224</v>
      </c>
    </row>
    <row r="459" spans="1:28">
      <c r="A459" s="1105">
        <v>458</v>
      </c>
      <c r="B459" s="1105" t="s">
        <v>3883</v>
      </c>
      <c r="C459" s="1105" t="s">
        <v>2</v>
      </c>
      <c r="D459" s="1105" t="s">
        <v>3756</v>
      </c>
      <c r="E459" s="1105" t="s">
        <v>3362</v>
      </c>
      <c r="F459" s="1105" t="s">
        <v>2789</v>
      </c>
      <c r="G459" s="1108">
        <v>1</v>
      </c>
      <c r="H459" s="1105" t="s">
        <v>3827</v>
      </c>
      <c r="I459" s="1105" t="s">
        <v>2789</v>
      </c>
      <c r="J459" s="1105" t="s">
        <v>3883</v>
      </c>
      <c r="K459" s="1105" t="s">
        <v>2</v>
      </c>
      <c r="L459" s="1105" t="s">
        <v>3362</v>
      </c>
      <c r="M459" s="1105" t="s">
        <v>3756</v>
      </c>
      <c r="N459" s="1105" t="s">
        <v>3619</v>
      </c>
      <c r="O459" s="1108" t="s">
        <v>2104</v>
      </c>
      <c r="P459" s="1105" t="s">
        <v>3170</v>
      </c>
      <c r="Q459" s="1105" t="s">
        <v>638</v>
      </c>
      <c r="R459" s="1105" t="s">
        <v>642</v>
      </c>
      <c r="S459" s="1108" t="s">
        <v>33</v>
      </c>
      <c r="T459" s="1105" t="s">
        <v>645</v>
      </c>
      <c r="U459" s="1105" t="s">
        <v>497</v>
      </c>
      <c r="V459" s="1105" t="s">
        <v>17</v>
      </c>
      <c r="W459" s="1105" t="s">
        <v>649</v>
      </c>
      <c r="X459" s="1105" t="s">
        <v>44</v>
      </c>
      <c r="Y459" s="1105" t="s">
        <v>659</v>
      </c>
      <c r="Z459" s="1105" t="s">
        <v>3170</v>
      </c>
      <c r="AB459" s="1105" t="s">
        <v>224</v>
      </c>
    </row>
    <row r="460" spans="1:28">
      <c r="A460" s="1105">
        <v>459</v>
      </c>
      <c r="B460" s="1105" t="s">
        <v>3884</v>
      </c>
      <c r="C460" s="1105" t="s">
        <v>3886</v>
      </c>
      <c r="D460" s="1105" t="s">
        <v>3242</v>
      </c>
      <c r="E460" s="1105" t="s">
        <v>3887</v>
      </c>
      <c r="F460" s="1105" t="s">
        <v>3888</v>
      </c>
      <c r="G460" s="1105">
        <v>1</v>
      </c>
      <c r="H460" s="1105" t="s">
        <v>3889</v>
      </c>
      <c r="I460" s="1105" t="s">
        <v>3888</v>
      </c>
      <c r="J460" s="1105" t="s">
        <v>3884</v>
      </c>
      <c r="K460" s="1105" t="s">
        <v>3886</v>
      </c>
      <c r="L460" s="1105" t="s">
        <v>3887</v>
      </c>
      <c r="M460" s="1105" t="s">
        <v>3242</v>
      </c>
      <c r="N460" s="1105" t="s">
        <v>204</v>
      </c>
      <c r="P460" s="1105" t="s">
        <v>3890</v>
      </c>
      <c r="Q460" s="1105" t="s">
        <v>638</v>
      </c>
      <c r="R460" s="1105" t="s">
        <v>642</v>
      </c>
      <c r="T460" s="1105" t="s">
        <v>645</v>
      </c>
      <c r="U460" s="1105" t="s">
        <v>497</v>
      </c>
      <c r="V460" s="1105" t="s">
        <v>17</v>
      </c>
      <c r="W460" s="1105" t="s">
        <v>649</v>
      </c>
      <c r="X460" s="1105" t="s">
        <v>44</v>
      </c>
      <c r="Y460" s="1105" t="s">
        <v>659</v>
      </c>
      <c r="Z460" s="1105" t="s">
        <v>3890</v>
      </c>
      <c r="AB460" s="1105" t="s">
        <v>224</v>
      </c>
    </row>
    <row r="461" spans="1:28">
      <c r="A461" s="1105">
        <v>460</v>
      </c>
      <c r="B461" s="1105" t="s">
        <v>3891</v>
      </c>
      <c r="C461" s="1105" t="s">
        <v>3892</v>
      </c>
      <c r="D461" s="1105" t="s">
        <v>1939</v>
      </c>
      <c r="E461" s="1105" t="s">
        <v>1904</v>
      </c>
      <c r="F461" s="1105" t="s">
        <v>1494</v>
      </c>
      <c r="G461" s="1108">
        <v>1</v>
      </c>
      <c r="H461" s="1105" t="s">
        <v>140</v>
      </c>
      <c r="I461" s="1105" t="s">
        <v>1494</v>
      </c>
      <c r="J461" s="1105" t="s">
        <v>3891</v>
      </c>
      <c r="K461" s="1105" t="s">
        <v>3892</v>
      </c>
      <c r="L461" s="1105" t="s">
        <v>1904</v>
      </c>
      <c r="M461" s="1105" t="s">
        <v>1939</v>
      </c>
      <c r="N461" s="1105" t="s">
        <v>3885</v>
      </c>
      <c r="O461" s="1108" t="s">
        <v>1716</v>
      </c>
      <c r="P461" s="1105" t="s">
        <v>300</v>
      </c>
      <c r="Q461" s="1105" t="s">
        <v>638</v>
      </c>
      <c r="R461" s="1105" t="s">
        <v>642</v>
      </c>
      <c r="S461" s="1108" t="s">
        <v>732</v>
      </c>
      <c r="T461" s="1105" t="s">
        <v>645</v>
      </c>
      <c r="U461" s="1105" t="s">
        <v>497</v>
      </c>
      <c r="V461" s="1105" t="s">
        <v>17</v>
      </c>
      <c r="W461" s="1105" t="s">
        <v>649</v>
      </c>
      <c r="X461" s="1105" t="s">
        <v>44</v>
      </c>
      <c r="Y461" s="1105" t="s">
        <v>659</v>
      </c>
      <c r="Z461" s="1105" t="s">
        <v>300</v>
      </c>
      <c r="AB461" s="1105" t="s">
        <v>224</v>
      </c>
    </row>
    <row r="462" spans="1:28">
      <c r="A462" s="1105">
        <v>461</v>
      </c>
      <c r="B462" s="1105" t="s">
        <v>2684</v>
      </c>
      <c r="C462" s="1105" t="s">
        <v>3335</v>
      </c>
      <c r="D462" s="1105" t="s">
        <v>2893</v>
      </c>
      <c r="E462" s="1105" t="s">
        <v>1988</v>
      </c>
      <c r="F462" s="1105" t="s">
        <v>773</v>
      </c>
      <c r="G462" s="1108">
        <v>1</v>
      </c>
      <c r="H462" s="1105" t="s">
        <v>3893</v>
      </c>
      <c r="I462" s="1105" t="s">
        <v>773</v>
      </c>
      <c r="J462" s="1105" t="s">
        <v>2684</v>
      </c>
      <c r="K462" s="1105" t="s">
        <v>3335</v>
      </c>
      <c r="L462" s="1105" t="s">
        <v>1988</v>
      </c>
      <c r="M462" s="1105" t="s">
        <v>2893</v>
      </c>
      <c r="N462" s="1105" t="s">
        <v>784</v>
      </c>
      <c r="O462" s="1108" t="s">
        <v>821</v>
      </c>
      <c r="P462" s="1105" t="s">
        <v>3369</v>
      </c>
      <c r="Q462" s="1105" t="s">
        <v>638</v>
      </c>
      <c r="R462" s="1105" t="s">
        <v>642</v>
      </c>
      <c r="T462" s="1105" t="s">
        <v>645</v>
      </c>
      <c r="U462" s="1105" t="s">
        <v>497</v>
      </c>
      <c r="V462" s="1105" t="s">
        <v>17</v>
      </c>
      <c r="W462" s="1105" t="s">
        <v>649</v>
      </c>
      <c r="X462" s="1105" t="s">
        <v>44</v>
      </c>
      <c r="Y462" s="1105" t="s">
        <v>659</v>
      </c>
      <c r="Z462" s="1105" t="s">
        <v>3369</v>
      </c>
      <c r="AB462" s="1105" t="s">
        <v>224</v>
      </c>
    </row>
    <row r="463" spans="1:28">
      <c r="A463" s="1105">
        <v>462</v>
      </c>
      <c r="B463" s="1105" t="s">
        <v>1560</v>
      </c>
      <c r="C463" s="1105" t="s">
        <v>3894</v>
      </c>
      <c r="D463" s="1105" t="s">
        <v>3704</v>
      </c>
      <c r="E463" s="1105" t="s">
        <v>1221</v>
      </c>
      <c r="F463" s="1105" t="s">
        <v>3031</v>
      </c>
      <c r="G463" s="1105">
        <v>1</v>
      </c>
      <c r="H463" s="1105" t="s">
        <v>3733</v>
      </c>
      <c r="I463" s="1105" t="s">
        <v>3031</v>
      </c>
      <c r="J463" s="1105" t="s">
        <v>1560</v>
      </c>
      <c r="K463" s="1105" t="s">
        <v>3894</v>
      </c>
      <c r="L463" s="1105" t="s">
        <v>1221</v>
      </c>
      <c r="M463" s="1105" t="s">
        <v>3704</v>
      </c>
      <c r="N463" s="1105" t="s">
        <v>2697</v>
      </c>
      <c r="P463" s="1105" t="s">
        <v>3462</v>
      </c>
      <c r="Q463" s="1105" t="s">
        <v>638</v>
      </c>
      <c r="R463" s="1105" t="s">
        <v>642</v>
      </c>
      <c r="S463" s="1108" t="s">
        <v>2953</v>
      </c>
      <c r="T463" s="1105" t="s">
        <v>645</v>
      </c>
      <c r="U463" s="1105" t="s">
        <v>497</v>
      </c>
      <c r="V463" s="1105" t="s">
        <v>17</v>
      </c>
      <c r="W463" s="1105" t="s">
        <v>649</v>
      </c>
      <c r="X463" s="1105" t="s">
        <v>44</v>
      </c>
      <c r="Y463" s="1105" t="s">
        <v>659</v>
      </c>
      <c r="Z463" s="1105" t="s">
        <v>3462</v>
      </c>
      <c r="AB463" s="1105" t="s">
        <v>224</v>
      </c>
    </row>
    <row r="464" spans="1:28">
      <c r="A464" s="1105">
        <v>463</v>
      </c>
      <c r="B464" s="1105" t="s">
        <v>3895</v>
      </c>
      <c r="C464" s="1105" t="s">
        <v>3322</v>
      </c>
      <c r="D464" s="1105" t="s">
        <v>3896</v>
      </c>
      <c r="E464" s="1105" t="s">
        <v>3898</v>
      </c>
      <c r="F464" s="1105" t="s">
        <v>3899</v>
      </c>
      <c r="G464" s="1108">
        <v>1</v>
      </c>
      <c r="H464" s="1105" t="s">
        <v>3900</v>
      </c>
      <c r="I464" s="1105" t="s">
        <v>3899</v>
      </c>
      <c r="J464" s="1105" t="s">
        <v>3895</v>
      </c>
      <c r="K464" s="1105" t="s">
        <v>3322</v>
      </c>
      <c r="L464" s="1105" t="s">
        <v>3898</v>
      </c>
      <c r="M464" s="1105" t="s">
        <v>3896</v>
      </c>
      <c r="N464" s="1105" t="s">
        <v>3901</v>
      </c>
      <c r="P464" s="1105" t="s">
        <v>2825</v>
      </c>
      <c r="Q464" s="1105" t="s">
        <v>638</v>
      </c>
      <c r="R464" s="1105" t="s">
        <v>642</v>
      </c>
      <c r="T464" s="1105" t="s">
        <v>645</v>
      </c>
      <c r="U464" s="1105" t="s">
        <v>497</v>
      </c>
      <c r="V464" s="1105" t="s">
        <v>17</v>
      </c>
      <c r="W464" s="1105" t="s">
        <v>649</v>
      </c>
      <c r="X464" s="1105" t="s">
        <v>44</v>
      </c>
      <c r="Y464" s="1105" t="s">
        <v>659</v>
      </c>
      <c r="Z464" s="1105" t="s">
        <v>2825</v>
      </c>
      <c r="AB464" s="1105" t="s">
        <v>224</v>
      </c>
    </row>
    <row r="465" spans="1:28">
      <c r="A465" s="1105">
        <v>464</v>
      </c>
      <c r="B465" s="1105" t="s">
        <v>3902</v>
      </c>
      <c r="C465" s="1105" t="s">
        <v>3903</v>
      </c>
      <c r="D465" s="1105" t="s">
        <v>840</v>
      </c>
      <c r="E465" s="1105" t="s">
        <v>2639</v>
      </c>
      <c r="F465" s="1105" t="s">
        <v>1234</v>
      </c>
      <c r="G465" s="1108">
        <v>1</v>
      </c>
      <c r="H465" s="1105" t="s">
        <v>2237</v>
      </c>
      <c r="I465" s="1105" t="s">
        <v>1234</v>
      </c>
      <c r="J465" s="1105" t="s">
        <v>3902</v>
      </c>
      <c r="K465" s="1105" t="s">
        <v>3903</v>
      </c>
      <c r="L465" s="1105" t="s">
        <v>2639</v>
      </c>
      <c r="M465" s="1105" t="s">
        <v>840</v>
      </c>
      <c r="N465" s="1105" t="s">
        <v>3904</v>
      </c>
      <c r="O465" s="1108" t="s">
        <v>3905</v>
      </c>
      <c r="P465" s="1105" t="s">
        <v>3753</v>
      </c>
      <c r="Q465" s="1105" t="s">
        <v>638</v>
      </c>
      <c r="R465" s="1105" t="s">
        <v>642</v>
      </c>
      <c r="T465" s="1105" t="s">
        <v>645</v>
      </c>
      <c r="U465" s="1105" t="s">
        <v>497</v>
      </c>
      <c r="V465" s="1105" t="s">
        <v>17</v>
      </c>
      <c r="W465" s="1105" t="s">
        <v>649</v>
      </c>
      <c r="X465" s="1105" t="s">
        <v>44</v>
      </c>
      <c r="Y465" s="1105" t="s">
        <v>659</v>
      </c>
      <c r="Z465" s="1105" t="s">
        <v>3753</v>
      </c>
      <c r="AB465" s="1105" t="s">
        <v>224</v>
      </c>
    </row>
    <row r="466" spans="1:28">
      <c r="A466" s="1105">
        <v>465</v>
      </c>
      <c r="B466" s="1105" t="s">
        <v>2398</v>
      </c>
      <c r="C466" s="1105" t="s">
        <v>2698</v>
      </c>
      <c r="D466" s="1105" t="s">
        <v>1693</v>
      </c>
      <c r="E466" s="1105" t="s">
        <v>3494</v>
      </c>
      <c r="F466" s="1105" t="s">
        <v>2423</v>
      </c>
      <c r="G466" s="1105">
        <v>1</v>
      </c>
      <c r="H466" s="1105" t="s">
        <v>1329</v>
      </c>
      <c r="I466" s="1105" t="s">
        <v>2423</v>
      </c>
      <c r="J466" s="1105" t="s">
        <v>2398</v>
      </c>
      <c r="K466" s="1105" t="s">
        <v>2698</v>
      </c>
      <c r="L466" s="1105" t="s">
        <v>3494</v>
      </c>
      <c r="M466" s="1105" t="s">
        <v>1693</v>
      </c>
      <c r="N466" s="1105" t="s">
        <v>1149</v>
      </c>
      <c r="P466" s="1105" t="s">
        <v>568</v>
      </c>
      <c r="Q466" s="1105" t="s">
        <v>638</v>
      </c>
      <c r="R466" s="1105" t="s">
        <v>642</v>
      </c>
      <c r="T466" s="1105" t="s">
        <v>645</v>
      </c>
      <c r="U466" s="1105" t="s">
        <v>497</v>
      </c>
      <c r="V466" s="1105" t="s">
        <v>17</v>
      </c>
      <c r="W466" s="1105" t="s">
        <v>649</v>
      </c>
      <c r="X466" s="1105" t="s">
        <v>44</v>
      </c>
      <c r="Y466" s="1105" t="s">
        <v>659</v>
      </c>
      <c r="Z466" s="1105" t="s">
        <v>568</v>
      </c>
      <c r="AB466" s="1105" t="s">
        <v>224</v>
      </c>
    </row>
    <row r="467" spans="1:28">
      <c r="A467" s="1105">
        <v>466</v>
      </c>
      <c r="B467" s="1105" t="s">
        <v>3906</v>
      </c>
      <c r="C467" s="1105" t="s">
        <v>3907</v>
      </c>
      <c r="D467" s="1105" t="s">
        <v>3908</v>
      </c>
      <c r="E467" s="1105" t="s">
        <v>1350</v>
      </c>
      <c r="F467" s="1105" t="s">
        <v>3909</v>
      </c>
      <c r="G467" s="1108">
        <v>1</v>
      </c>
      <c r="H467" s="1105" t="s">
        <v>3062</v>
      </c>
      <c r="I467" s="1105" t="s">
        <v>3909</v>
      </c>
      <c r="J467" s="1105" t="s">
        <v>3906</v>
      </c>
      <c r="K467" s="1105" t="s">
        <v>3907</v>
      </c>
      <c r="L467" s="1105" t="s">
        <v>1350</v>
      </c>
      <c r="M467" s="1105" t="s">
        <v>3908</v>
      </c>
      <c r="N467" s="1105" t="s">
        <v>2644</v>
      </c>
      <c r="P467" s="1105" t="s">
        <v>3910</v>
      </c>
      <c r="Q467" s="1105" t="s">
        <v>638</v>
      </c>
      <c r="R467" s="1105" t="s">
        <v>642</v>
      </c>
      <c r="S467" s="1108" t="s">
        <v>2327</v>
      </c>
      <c r="T467" s="1105" t="s">
        <v>645</v>
      </c>
      <c r="U467" s="1105" t="s">
        <v>497</v>
      </c>
      <c r="V467" s="1105" t="s">
        <v>17</v>
      </c>
      <c r="W467" s="1105" t="s">
        <v>649</v>
      </c>
      <c r="X467" s="1105" t="s">
        <v>44</v>
      </c>
      <c r="Y467" s="1105" t="s">
        <v>659</v>
      </c>
      <c r="Z467" s="1105" t="s">
        <v>3910</v>
      </c>
      <c r="AB467" s="1105" t="s">
        <v>661</v>
      </c>
    </row>
    <row r="468" spans="1:28">
      <c r="A468" s="1105">
        <v>467</v>
      </c>
      <c r="B468" s="1105" t="s">
        <v>3911</v>
      </c>
      <c r="C468" s="1105" t="s">
        <v>3912</v>
      </c>
      <c r="D468" s="1105" t="s">
        <v>1750</v>
      </c>
      <c r="E468" s="1105" t="s">
        <v>2950</v>
      </c>
      <c r="F468" s="1105" t="s">
        <v>3096</v>
      </c>
      <c r="G468" s="1108">
        <v>1</v>
      </c>
      <c r="H468" s="1105" t="s">
        <v>3913</v>
      </c>
      <c r="I468" s="1105" t="s">
        <v>3096</v>
      </c>
      <c r="J468" s="1105" t="s">
        <v>3911</v>
      </c>
      <c r="K468" s="1105" t="s">
        <v>3912</v>
      </c>
      <c r="L468" s="1105" t="s">
        <v>2950</v>
      </c>
      <c r="M468" s="1105" t="s">
        <v>1750</v>
      </c>
      <c r="N468" s="1105" t="s">
        <v>1604</v>
      </c>
      <c r="P468" s="1105" t="s">
        <v>2539</v>
      </c>
      <c r="Q468" s="1105" t="s">
        <v>638</v>
      </c>
      <c r="R468" s="1105" t="s">
        <v>642</v>
      </c>
      <c r="T468" s="1105" t="s">
        <v>645</v>
      </c>
      <c r="U468" s="1105" t="s">
        <v>497</v>
      </c>
      <c r="V468" s="1105" t="s">
        <v>17</v>
      </c>
      <c r="W468" s="1105" t="s">
        <v>649</v>
      </c>
      <c r="X468" s="1105" t="s">
        <v>44</v>
      </c>
      <c r="Y468" s="1105" t="s">
        <v>659</v>
      </c>
      <c r="Z468" s="1105" t="s">
        <v>2539</v>
      </c>
      <c r="AB468" s="1105" t="s">
        <v>661</v>
      </c>
    </row>
    <row r="469" spans="1:28">
      <c r="A469" s="1105">
        <v>468</v>
      </c>
      <c r="B469" s="1105" t="s">
        <v>417</v>
      </c>
      <c r="C469" s="1105" t="s">
        <v>1809</v>
      </c>
      <c r="D469" s="1105" t="s">
        <v>3914</v>
      </c>
      <c r="E469" s="1105" t="s">
        <v>1047</v>
      </c>
      <c r="F469" s="1105" t="s">
        <v>3188</v>
      </c>
      <c r="G469" s="1108">
        <v>1</v>
      </c>
      <c r="H469" s="1105" t="s">
        <v>2829</v>
      </c>
      <c r="I469" s="1105" t="s">
        <v>3188</v>
      </c>
      <c r="J469" s="1105" t="s">
        <v>417</v>
      </c>
      <c r="K469" s="1105" t="s">
        <v>1809</v>
      </c>
      <c r="L469" s="1105" t="s">
        <v>1047</v>
      </c>
      <c r="M469" s="1105" t="s">
        <v>3914</v>
      </c>
      <c r="N469" s="1105" t="s">
        <v>3915</v>
      </c>
      <c r="P469" s="1105" t="s">
        <v>1035</v>
      </c>
      <c r="Q469" s="1105" t="s">
        <v>638</v>
      </c>
      <c r="R469" s="1105" t="s">
        <v>642</v>
      </c>
      <c r="T469" s="1105" t="s">
        <v>645</v>
      </c>
      <c r="U469" s="1105" t="s">
        <v>497</v>
      </c>
      <c r="V469" s="1105" t="s">
        <v>17</v>
      </c>
      <c r="W469" s="1105" t="s">
        <v>649</v>
      </c>
      <c r="X469" s="1105" t="s">
        <v>44</v>
      </c>
      <c r="Y469" s="1105" t="s">
        <v>659</v>
      </c>
      <c r="Z469" s="1105" t="s">
        <v>1035</v>
      </c>
      <c r="AB469" s="1105" t="s">
        <v>661</v>
      </c>
    </row>
    <row r="470" spans="1:28">
      <c r="A470" s="1105">
        <v>469</v>
      </c>
      <c r="B470" s="1105" t="s">
        <v>644</v>
      </c>
      <c r="C470" s="1105" t="s">
        <v>3916</v>
      </c>
      <c r="D470" s="1105" t="s">
        <v>2985</v>
      </c>
      <c r="E470" s="1105" t="s">
        <v>1249</v>
      </c>
      <c r="F470" s="1105" t="s">
        <v>3917</v>
      </c>
      <c r="G470" s="1108">
        <v>1</v>
      </c>
      <c r="H470" s="1105" t="s">
        <v>3918</v>
      </c>
      <c r="I470" s="1105" t="s">
        <v>3917</v>
      </c>
      <c r="J470" s="1105" t="s">
        <v>644</v>
      </c>
      <c r="K470" s="1105" t="s">
        <v>3916</v>
      </c>
      <c r="L470" s="1105" t="s">
        <v>1249</v>
      </c>
      <c r="M470" s="1105" t="s">
        <v>2985</v>
      </c>
      <c r="N470" s="1105" t="s">
        <v>3919</v>
      </c>
      <c r="P470" s="1105" t="s">
        <v>1263</v>
      </c>
      <c r="Q470" s="1105" t="s">
        <v>638</v>
      </c>
      <c r="R470" s="1105" t="s">
        <v>642</v>
      </c>
      <c r="T470" s="1105" t="s">
        <v>645</v>
      </c>
      <c r="U470" s="1105" t="s">
        <v>497</v>
      </c>
      <c r="V470" s="1105" t="s">
        <v>17</v>
      </c>
      <c r="W470" s="1105" t="s">
        <v>649</v>
      </c>
      <c r="X470" s="1105" t="s">
        <v>44</v>
      </c>
      <c r="Y470" s="1105" t="s">
        <v>659</v>
      </c>
      <c r="Z470" s="1105" t="s">
        <v>1263</v>
      </c>
      <c r="AB470" s="1105" t="s">
        <v>661</v>
      </c>
    </row>
    <row r="471" spans="1:28">
      <c r="A471" s="1105">
        <v>470</v>
      </c>
      <c r="B471" s="1105" t="s">
        <v>3252</v>
      </c>
      <c r="C471" s="1105" t="s">
        <v>3920</v>
      </c>
      <c r="D471" s="1105" t="s">
        <v>2304</v>
      </c>
      <c r="E471" s="1105" t="s">
        <v>3921</v>
      </c>
      <c r="F471" s="1105" t="s">
        <v>3718</v>
      </c>
      <c r="G471" s="1108">
        <v>1</v>
      </c>
      <c r="H471" s="1105" t="s">
        <v>3923</v>
      </c>
      <c r="I471" s="1105" t="s">
        <v>3718</v>
      </c>
      <c r="J471" s="1105" t="s">
        <v>3252</v>
      </c>
      <c r="K471" s="1105" t="s">
        <v>3920</v>
      </c>
      <c r="L471" s="1105" t="s">
        <v>3921</v>
      </c>
      <c r="M471" s="1105" t="s">
        <v>2304</v>
      </c>
      <c r="N471" s="1105" t="s">
        <v>1970</v>
      </c>
      <c r="P471" s="1105" t="s">
        <v>3924</v>
      </c>
      <c r="Q471" s="1105" t="s">
        <v>638</v>
      </c>
      <c r="R471" s="1105" t="s">
        <v>642</v>
      </c>
      <c r="T471" s="1105" t="s">
        <v>645</v>
      </c>
      <c r="U471" s="1105" t="s">
        <v>497</v>
      </c>
      <c r="V471" s="1105" t="s">
        <v>17</v>
      </c>
      <c r="W471" s="1105" t="s">
        <v>649</v>
      </c>
      <c r="X471" s="1105" t="s">
        <v>44</v>
      </c>
      <c r="Y471" s="1105" t="s">
        <v>659</v>
      </c>
      <c r="Z471" s="1105" t="s">
        <v>3924</v>
      </c>
      <c r="AB471" s="1105" t="s">
        <v>224</v>
      </c>
    </row>
    <row r="472" spans="1:28">
      <c r="A472" s="1105">
        <v>471</v>
      </c>
      <c r="B472" s="1105" t="s">
        <v>3925</v>
      </c>
      <c r="C472" s="1105" t="s">
        <v>3926</v>
      </c>
      <c r="D472" s="1105" t="s">
        <v>3242</v>
      </c>
      <c r="E472" s="1105" t="s">
        <v>3887</v>
      </c>
      <c r="F472" s="1105" t="s">
        <v>3927</v>
      </c>
      <c r="G472" s="1105">
        <v>1</v>
      </c>
      <c r="H472" s="1105" t="s">
        <v>2229</v>
      </c>
      <c r="I472" s="1105" t="s">
        <v>3927</v>
      </c>
      <c r="J472" s="1105" t="s">
        <v>3925</v>
      </c>
      <c r="K472" s="1105" t="s">
        <v>3926</v>
      </c>
      <c r="L472" s="1105" t="s">
        <v>3887</v>
      </c>
      <c r="M472" s="1105" t="s">
        <v>3242</v>
      </c>
      <c r="N472" s="1105" t="s">
        <v>204</v>
      </c>
      <c r="O472" s="1108" t="s">
        <v>359</v>
      </c>
      <c r="P472" s="1105" t="s">
        <v>3928</v>
      </c>
      <c r="Q472" s="1105" t="s">
        <v>638</v>
      </c>
      <c r="R472" s="1105" t="s">
        <v>642</v>
      </c>
      <c r="S472" s="1108" t="s">
        <v>3929</v>
      </c>
      <c r="T472" s="1105" t="s">
        <v>645</v>
      </c>
      <c r="U472" s="1105" t="s">
        <v>497</v>
      </c>
      <c r="V472" s="1105" t="s">
        <v>17</v>
      </c>
      <c r="W472" s="1105" t="s">
        <v>649</v>
      </c>
      <c r="X472" s="1105" t="s">
        <v>44</v>
      </c>
      <c r="Y472" s="1105" t="s">
        <v>659</v>
      </c>
      <c r="Z472" s="1105" t="s">
        <v>3928</v>
      </c>
      <c r="AB472" s="1105" t="s">
        <v>224</v>
      </c>
    </row>
    <row r="473" spans="1:28">
      <c r="A473" s="1105">
        <v>472</v>
      </c>
      <c r="B473" s="1105" t="s">
        <v>1672</v>
      </c>
      <c r="C473" s="1105" t="s">
        <v>1433</v>
      </c>
      <c r="D473" s="1105" t="s">
        <v>2818</v>
      </c>
      <c r="E473" s="1105" t="s">
        <v>3930</v>
      </c>
      <c r="F473" s="1105" t="s">
        <v>3525</v>
      </c>
      <c r="G473" s="1108">
        <v>1</v>
      </c>
      <c r="H473" s="1105" t="s">
        <v>3922</v>
      </c>
      <c r="I473" s="1105" t="s">
        <v>3525</v>
      </c>
      <c r="J473" s="1105" t="s">
        <v>1672</v>
      </c>
      <c r="K473" s="1105" t="s">
        <v>3931</v>
      </c>
      <c r="L473" s="1105" t="s">
        <v>3930</v>
      </c>
      <c r="M473" s="1105" t="s">
        <v>2818</v>
      </c>
      <c r="N473" s="1105" t="s">
        <v>2545</v>
      </c>
      <c r="P473" s="1105" t="s">
        <v>2371</v>
      </c>
      <c r="Q473" s="1105" t="s">
        <v>638</v>
      </c>
      <c r="R473" s="1105" t="s">
        <v>642</v>
      </c>
      <c r="T473" s="1105" t="s">
        <v>645</v>
      </c>
      <c r="U473" s="1105" t="s">
        <v>497</v>
      </c>
      <c r="V473" s="1105" t="s">
        <v>17</v>
      </c>
      <c r="W473" s="1105" t="s">
        <v>649</v>
      </c>
      <c r="X473" s="1105" t="s">
        <v>44</v>
      </c>
      <c r="Y473" s="1105" t="s">
        <v>659</v>
      </c>
      <c r="Z473" s="1105" t="s">
        <v>2371</v>
      </c>
      <c r="AB473" s="1105" t="s">
        <v>661</v>
      </c>
    </row>
    <row r="474" spans="1:28">
      <c r="A474" s="1105">
        <v>473</v>
      </c>
      <c r="B474" s="1105" t="s">
        <v>2713</v>
      </c>
      <c r="C474" s="1105" t="s">
        <v>3932</v>
      </c>
      <c r="D474" s="1105" t="s">
        <v>2863</v>
      </c>
      <c r="E474" s="1105" t="s">
        <v>714</v>
      </c>
      <c r="F474" s="1105" t="s">
        <v>3933</v>
      </c>
      <c r="G474" s="1108">
        <v>1</v>
      </c>
      <c r="H474" s="1105" t="s">
        <v>1109</v>
      </c>
      <c r="I474" s="1105" t="s">
        <v>3933</v>
      </c>
      <c r="J474" s="1105" t="s">
        <v>2713</v>
      </c>
      <c r="K474" s="1105" t="s">
        <v>3932</v>
      </c>
      <c r="L474" s="1105" t="s">
        <v>2581</v>
      </c>
      <c r="M474" s="1105" t="s">
        <v>2863</v>
      </c>
      <c r="N474" s="1105" t="s">
        <v>21</v>
      </c>
      <c r="O474" s="1108" t="s">
        <v>2989</v>
      </c>
      <c r="P474" s="1105" t="s">
        <v>641</v>
      </c>
      <c r="Q474" s="1105" t="s">
        <v>638</v>
      </c>
      <c r="R474" s="1105" t="s">
        <v>642</v>
      </c>
      <c r="T474" s="1105" t="s">
        <v>645</v>
      </c>
      <c r="U474" s="1105" t="s">
        <v>497</v>
      </c>
      <c r="V474" s="1105" t="s">
        <v>17</v>
      </c>
      <c r="W474" s="1105" t="s">
        <v>649</v>
      </c>
      <c r="X474" s="1105" t="s">
        <v>44</v>
      </c>
      <c r="Y474" s="1105" t="s">
        <v>659</v>
      </c>
      <c r="Z474" s="1105" t="s">
        <v>641</v>
      </c>
      <c r="AB474" s="1105" t="s">
        <v>661</v>
      </c>
    </row>
    <row r="475" spans="1:28">
      <c r="A475" s="1105">
        <v>474</v>
      </c>
      <c r="B475" s="1105" t="s">
        <v>1710</v>
      </c>
      <c r="C475" s="1105" t="s">
        <v>3934</v>
      </c>
      <c r="D475" s="1105" t="s">
        <v>2647</v>
      </c>
      <c r="E475" s="1105" t="s">
        <v>83</v>
      </c>
      <c r="F475" s="1105" t="s">
        <v>1212</v>
      </c>
      <c r="G475" s="1108">
        <v>1</v>
      </c>
      <c r="H475" s="1105" t="s">
        <v>2008</v>
      </c>
      <c r="I475" s="1105" t="s">
        <v>1212</v>
      </c>
      <c r="J475" s="1105" t="s">
        <v>1710</v>
      </c>
      <c r="K475" s="1105" t="s">
        <v>3934</v>
      </c>
      <c r="L475" s="1105" t="s">
        <v>83</v>
      </c>
      <c r="M475" s="1105" t="s">
        <v>2647</v>
      </c>
      <c r="N475" s="1105" t="s">
        <v>3081</v>
      </c>
      <c r="P475" s="1105" t="s">
        <v>3935</v>
      </c>
      <c r="Q475" s="1105" t="s">
        <v>638</v>
      </c>
      <c r="R475" s="1105" t="s">
        <v>642</v>
      </c>
      <c r="T475" s="1105" t="s">
        <v>645</v>
      </c>
      <c r="U475" s="1105" t="s">
        <v>497</v>
      </c>
      <c r="V475" s="1105" t="s">
        <v>17</v>
      </c>
      <c r="W475" s="1105" t="s">
        <v>649</v>
      </c>
      <c r="X475" s="1105" t="s">
        <v>44</v>
      </c>
      <c r="Y475" s="1105" t="s">
        <v>659</v>
      </c>
      <c r="Z475" s="1105" t="s">
        <v>3935</v>
      </c>
      <c r="AB475" s="1105" t="s">
        <v>661</v>
      </c>
    </row>
    <row r="476" spans="1:28">
      <c r="A476" s="1105">
        <v>475</v>
      </c>
      <c r="B476" s="1105" t="s">
        <v>797</v>
      </c>
      <c r="C476" s="1105" t="s">
        <v>3741</v>
      </c>
      <c r="D476" s="1105" t="s">
        <v>2612</v>
      </c>
      <c r="E476" s="1105" t="s">
        <v>3936</v>
      </c>
      <c r="F476" s="1105" t="s">
        <v>3937</v>
      </c>
      <c r="G476" s="1108">
        <v>1</v>
      </c>
      <c r="H476" s="1105" t="s">
        <v>2822</v>
      </c>
      <c r="I476" s="1105" t="s">
        <v>3937</v>
      </c>
      <c r="J476" s="1105" t="s">
        <v>797</v>
      </c>
      <c r="K476" s="1105" t="s">
        <v>3741</v>
      </c>
      <c r="L476" s="1105" t="s">
        <v>3936</v>
      </c>
      <c r="M476" s="1105" t="s">
        <v>2612</v>
      </c>
      <c r="N476" s="1105" t="s">
        <v>3939</v>
      </c>
      <c r="P476" s="1105" t="s">
        <v>2597</v>
      </c>
      <c r="Q476" s="1105" t="s">
        <v>638</v>
      </c>
      <c r="R476" s="1105" t="s">
        <v>642</v>
      </c>
      <c r="T476" s="1105" t="s">
        <v>645</v>
      </c>
      <c r="U476" s="1105" t="s">
        <v>497</v>
      </c>
      <c r="V476" s="1105" t="s">
        <v>17</v>
      </c>
      <c r="W476" s="1105" t="s">
        <v>649</v>
      </c>
      <c r="X476" s="1105" t="s">
        <v>44</v>
      </c>
      <c r="Y476" s="1105" t="s">
        <v>659</v>
      </c>
      <c r="Z476" s="1105" t="s">
        <v>2597</v>
      </c>
      <c r="AB476" s="1105" t="s">
        <v>661</v>
      </c>
    </row>
    <row r="477" spans="1:28">
      <c r="A477" s="1105">
        <v>476</v>
      </c>
      <c r="B477" s="1105" t="s">
        <v>3897</v>
      </c>
      <c r="C477" s="1105" t="s">
        <v>3940</v>
      </c>
      <c r="D477" s="1105" t="s">
        <v>3941</v>
      </c>
      <c r="E477" s="1105" t="s">
        <v>3942</v>
      </c>
      <c r="F477" s="1105" t="s">
        <v>918</v>
      </c>
      <c r="G477" s="1108">
        <v>1</v>
      </c>
      <c r="H477" s="1105" t="s">
        <v>2632</v>
      </c>
      <c r="I477" s="1105" t="s">
        <v>918</v>
      </c>
      <c r="J477" s="1105" t="s">
        <v>3897</v>
      </c>
      <c r="K477" s="1105" t="s">
        <v>3940</v>
      </c>
      <c r="L477" s="1105" t="s">
        <v>3942</v>
      </c>
      <c r="M477" s="1105" t="s">
        <v>3941</v>
      </c>
      <c r="N477" s="1105" t="s">
        <v>3943</v>
      </c>
      <c r="P477" s="1105" t="s">
        <v>3944</v>
      </c>
      <c r="Q477" s="1105" t="s">
        <v>638</v>
      </c>
      <c r="R477" s="1105" t="s">
        <v>642</v>
      </c>
      <c r="S477" s="1108" t="s">
        <v>3945</v>
      </c>
      <c r="T477" s="1105" t="s">
        <v>645</v>
      </c>
      <c r="U477" s="1105" t="s">
        <v>497</v>
      </c>
      <c r="V477" s="1105" t="s">
        <v>17</v>
      </c>
      <c r="W477" s="1105" t="s">
        <v>649</v>
      </c>
      <c r="X477" s="1105" t="s">
        <v>44</v>
      </c>
      <c r="Y477" s="1105" t="s">
        <v>659</v>
      </c>
      <c r="Z477" s="1105" t="s">
        <v>3944</v>
      </c>
      <c r="AB477" s="1105" t="s">
        <v>224</v>
      </c>
    </row>
    <row r="478" spans="1:28">
      <c r="A478" s="1105">
        <v>477</v>
      </c>
      <c r="B478" s="1105" t="s">
        <v>949</v>
      </c>
      <c r="C478" s="1105" t="s">
        <v>413</v>
      </c>
      <c r="D478" s="1105" t="s">
        <v>1562</v>
      </c>
      <c r="E478" s="1105" t="s">
        <v>2288</v>
      </c>
      <c r="F478" s="1105" t="s">
        <v>3946</v>
      </c>
      <c r="G478" s="1105">
        <v>1</v>
      </c>
      <c r="H478" s="1105" t="s">
        <v>747</v>
      </c>
      <c r="I478" s="1105" t="s">
        <v>3946</v>
      </c>
      <c r="J478" s="1105" t="s">
        <v>949</v>
      </c>
      <c r="K478" s="1105" t="s">
        <v>413</v>
      </c>
      <c r="L478" s="1105" t="s">
        <v>2288</v>
      </c>
      <c r="M478" s="1105" t="s">
        <v>1562</v>
      </c>
      <c r="N478" s="1105" t="s">
        <v>3669</v>
      </c>
      <c r="P478" s="1105" t="s">
        <v>1648</v>
      </c>
      <c r="Q478" s="1105" t="s">
        <v>638</v>
      </c>
      <c r="R478" s="1105" t="s">
        <v>642</v>
      </c>
      <c r="S478" s="1108" t="s">
        <v>3945</v>
      </c>
      <c r="T478" s="1105" t="s">
        <v>645</v>
      </c>
      <c r="U478" s="1105" t="s">
        <v>497</v>
      </c>
      <c r="V478" s="1105" t="s">
        <v>17</v>
      </c>
      <c r="W478" s="1105" t="s">
        <v>649</v>
      </c>
      <c r="X478" s="1105" t="s">
        <v>44</v>
      </c>
      <c r="Y478" s="1105" t="s">
        <v>659</v>
      </c>
      <c r="Z478" s="1105" t="s">
        <v>1648</v>
      </c>
      <c r="AB478" s="1105" t="s">
        <v>661</v>
      </c>
    </row>
    <row r="479" spans="1:28">
      <c r="A479" s="1105">
        <v>478</v>
      </c>
      <c r="B479" s="1105" t="s">
        <v>303</v>
      </c>
      <c r="C479" s="1105" t="s">
        <v>2663</v>
      </c>
      <c r="D479" s="1105" t="s">
        <v>1217</v>
      </c>
      <c r="E479" s="1105" t="s">
        <v>3294</v>
      </c>
      <c r="F479" s="1105" t="s">
        <v>3339</v>
      </c>
      <c r="G479" s="1108">
        <v>1</v>
      </c>
      <c r="H479" s="1105" t="s">
        <v>3947</v>
      </c>
      <c r="I479" s="1105" t="s">
        <v>3339</v>
      </c>
      <c r="J479" s="1105" t="s">
        <v>303</v>
      </c>
      <c r="K479" s="1105" t="s">
        <v>2663</v>
      </c>
      <c r="L479" s="1105" t="s">
        <v>3294</v>
      </c>
      <c r="M479" s="1105" t="s">
        <v>1217</v>
      </c>
      <c r="N479" s="1105" t="s">
        <v>3948</v>
      </c>
      <c r="P479" s="1105" t="s">
        <v>3409</v>
      </c>
      <c r="Q479" s="1105" t="s">
        <v>638</v>
      </c>
      <c r="R479" s="1105" t="s">
        <v>642</v>
      </c>
      <c r="T479" s="1105" t="s">
        <v>645</v>
      </c>
      <c r="U479" s="1105" t="s">
        <v>497</v>
      </c>
      <c r="V479" s="1105" t="s">
        <v>17</v>
      </c>
      <c r="W479" s="1105" t="s">
        <v>649</v>
      </c>
      <c r="X479" s="1105" t="s">
        <v>44</v>
      </c>
      <c r="Y479" s="1105" t="s">
        <v>659</v>
      </c>
      <c r="Z479" s="1105" t="s">
        <v>3409</v>
      </c>
      <c r="AB479" s="1105" t="s">
        <v>661</v>
      </c>
    </row>
    <row r="480" spans="1:28">
      <c r="A480" s="1105">
        <v>479</v>
      </c>
      <c r="B480" s="1105" t="s">
        <v>1123</v>
      </c>
      <c r="C480" s="1105" t="s">
        <v>2578</v>
      </c>
      <c r="D480" s="1105" t="s">
        <v>3949</v>
      </c>
      <c r="E480" s="1105" t="s">
        <v>1806</v>
      </c>
      <c r="F480" s="1105" t="s">
        <v>3950</v>
      </c>
      <c r="G480" s="1108">
        <v>1</v>
      </c>
      <c r="H480" s="1105" t="s">
        <v>2907</v>
      </c>
      <c r="I480" s="1105" t="s">
        <v>3950</v>
      </c>
      <c r="J480" s="1105" t="s">
        <v>1123</v>
      </c>
      <c r="K480" s="1105" t="s">
        <v>2578</v>
      </c>
      <c r="L480" s="1105" t="s">
        <v>1806</v>
      </c>
      <c r="M480" s="1105" t="s">
        <v>3949</v>
      </c>
      <c r="N480" s="1105" t="s">
        <v>3535</v>
      </c>
      <c r="P480" s="1105" t="s">
        <v>3409</v>
      </c>
      <c r="Q480" s="1105" t="s">
        <v>638</v>
      </c>
      <c r="R480" s="1105" t="s">
        <v>642</v>
      </c>
      <c r="S480" s="1108" t="s">
        <v>3701</v>
      </c>
      <c r="T480" s="1105" t="s">
        <v>645</v>
      </c>
      <c r="U480" s="1105" t="s">
        <v>497</v>
      </c>
      <c r="V480" s="1105" t="s">
        <v>17</v>
      </c>
      <c r="W480" s="1105" t="s">
        <v>649</v>
      </c>
      <c r="X480" s="1105" t="s">
        <v>44</v>
      </c>
      <c r="Y480" s="1105" t="s">
        <v>659</v>
      </c>
      <c r="Z480" s="1105" t="s">
        <v>3409</v>
      </c>
      <c r="AB480" s="1105" t="s">
        <v>661</v>
      </c>
    </row>
    <row r="481" spans="1:28">
      <c r="A481" s="1105">
        <v>480</v>
      </c>
      <c r="B481" s="1105" t="s">
        <v>3240</v>
      </c>
      <c r="C481" s="1105" t="s">
        <v>2001</v>
      </c>
      <c r="D481" s="1105" t="s">
        <v>2762</v>
      </c>
      <c r="E481" s="1105" t="s">
        <v>3951</v>
      </c>
      <c r="F481" s="1105" t="s">
        <v>3952</v>
      </c>
      <c r="G481" s="1105">
        <v>1</v>
      </c>
      <c r="H481" s="1105" t="s">
        <v>2454</v>
      </c>
      <c r="I481" s="1105" t="s">
        <v>3952</v>
      </c>
      <c r="J481" s="1105" t="s">
        <v>3240</v>
      </c>
      <c r="K481" s="1105" t="s">
        <v>2001</v>
      </c>
      <c r="L481" s="1105" t="s">
        <v>3951</v>
      </c>
      <c r="M481" s="1105" t="s">
        <v>2762</v>
      </c>
      <c r="N481" s="1105" t="s">
        <v>3374</v>
      </c>
      <c r="P481" s="1105" t="s">
        <v>2183</v>
      </c>
      <c r="Q481" s="1105" t="s">
        <v>638</v>
      </c>
      <c r="R481" s="1105" t="s">
        <v>642</v>
      </c>
      <c r="T481" s="1105" t="s">
        <v>645</v>
      </c>
      <c r="U481" s="1105" t="s">
        <v>497</v>
      </c>
      <c r="V481" s="1105" t="s">
        <v>17</v>
      </c>
      <c r="W481" s="1105" t="s">
        <v>649</v>
      </c>
      <c r="X481" s="1105" t="s">
        <v>44</v>
      </c>
      <c r="Y481" s="1105" t="s">
        <v>659</v>
      </c>
      <c r="Z481" s="1105" t="s">
        <v>2183</v>
      </c>
      <c r="AB481" s="1105" t="s">
        <v>661</v>
      </c>
    </row>
  </sheetData>
  <autoFilter ref="A1:BK821"/>
  <phoneticPr fontId="2"/>
  <conditionalFormatting sqref="B3:F938">
    <cfRule type="expression" dxfId="1" priority="2" stopIfTrue="1">
      <formula>$F3=$F2</formula>
    </cfRule>
  </conditionalFormatting>
  <conditionalFormatting sqref="F3:F4">
    <cfRule type="expression" dxfId="0" priority="1" stopIfTrue="1">
      <formula>$F3=$F2</formula>
    </cfRule>
  </conditionalFormatting>
  <pageMargins left="0.78700000000000003" right="0.78700000000000003" top="0.98399999999999999" bottom="0.98399999999999999" header="0.5" footer="0.5"/>
  <pageSetup paperSize="9" fitToWidth="1" fitToHeight="1" orientation="portrait" usePrinterDefaults="1" r:id="rId1"/>
  <headerFooter alignWithMargins="0">
    <oddHeader>&amp;C&amp;A</oddHeader>
    <oddFooter>&amp;CPage &amp;P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入力シート</vt:lpstr>
      <vt:lpstr>申告書様式(A申告書)</vt:lpstr>
      <vt:lpstr>申告書様式 (C申告書)</vt:lpstr>
      <vt:lpstr>特別徴収義務者名簿</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本橋　永久</dc:creator>
  <cp:lastModifiedBy>秋山　万柚香</cp:lastModifiedBy>
  <cp:lastPrinted>2026-08-07T08:06:08Z</cp:lastPrinted>
  <dcterms:created xsi:type="dcterms:W3CDTF">2026-06-03T07:57:48Z</dcterms:created>
  <dcterms:modified xsi:type="dcterms:W3CDTF">2026-08-27T05:41:52Z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3.1.7.0</vt:lpwstr>
  </property>
  <property fmtid="{DCFEDD21-7773-49B2-8022-6FC58DB5260B}" pid="4" name="LastSavedDate">
    <vt:filetime>2026-08-27T05:41:52Z</vt:filetime>
  </property>
</Properties>
</file>